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dragasd\PP\JN\JN 2018\nmv\GRADNJA NMV\pločnik Goriče Golnik 1.faza\"/>
    </mc:Choice>
  </mc:AlternateContent>
  <bookViews>
    <workbookView xWindow="-15" yWindow="-15" windowWidth="8040" windowHeight="7575" firstSheet="6" activeTab="6"/>
  </bookViews>
  <sheets>
    <sheet name="POPIS 1" sheetId="5" state="hidden" r:id="rId1"/>
    <sheet name="POPIS 2" sheetId="6" state="hidden" r:id="rId2"/>
    <sheet name="POPIS 3" sheetId="7" state="hidden" r:id="rId3"/>
    <sheet name="PREDRAČUN 1" sheetId="8" state="hidden" r:id="rId4"/>
    <sheet name="PREDRAČUN 2" sheetId="9" state="hidden" r:id="rId5"/>
    <sheet name="PREDRAČUN 3" sheetId="10" state="hidden" r:id="rId6"/>
    <sheet name="REKAPITULACIJA" sheetId="11" r:id="rId7"/>
    <sheet name="Faza1-pločnik" sheetId="16" r:id="rId8"/>
    <sheet name="Faza3-pločnik" sheetId="17" r:id="rId9"/>
    <sheet name="Prepust" sheetId="18" r:id="rId10"/>
    <sheet name="VarnostniNačrt" sheetId="19" r:id="rId11"/>
    <sheet name="ZaporaCeste" sheetId="20" r:id="rId12"/>
  </sheets>
  <definedNames>
    <definedName name="_xlnm._FilterDatabase" localSheetId="0" hidden="1">'POPIS 1'!$O$2:$O$975</definedName>
    <definedName name="_xlnm._FilterDatabase" localSheetId="1" hidden="1">'POPIS 2'!$O$2:$O$975</definedName>
    <definedName name="_xlnm._FilterDatabase" localSheetId="2" hidden="1">'POPIS 3'!$O$2:$O$975</definedName>
    <definedName name="_xlnm._FilterDatabase" localSheetId="3" hidden="1">'PREDRAČUN 1'!$O$2:$O$975</definedName>
    <definedName name="_xlnm._FilterDatabase" localSheetId="4" hidden="1">'PREDRAČUN 2'!$O$2:$O$975</definedName>
    <definedName name="_xlnm._FilterDatabase" localSheetId="5" hidden="1">'PREDRAČUN 3'!$O$2:$O$975</definedName>
    <definedName name="_xlnm._FilterDatabase" localSheetId="6" hidden="1">REKAPITULACIJA!$O$4:$O$988</definedName>
    <definedName name="_xlnm._FilterDatabase" localSheetId="11" hidden="1">ZaporaCeste!$A$26:$F$48</definedName>
    <definedName name="_xlnm.Extract" localSheetId="0">'POPIS 1'!$I$3</definedName>
    <definedName name="_xlnm.Extract" localSheetId="1">'POPIS 2'!$B$3</definedName>
    <definedName name="_xlnm.Extract" localSheetId="2">'POPIS 3'!$H$3</definedName>
    <definedName name="_xlnm.Extract" localSheetId="3">'PREDRAČUN 1'!$G$3</definedName>
    <definedName name="_xlnm.Extract" localSheetId="4">'PREDRAČUN 2'!$A$3</definedName>
    <definedName name="_xlnm.Extract" localSheetId="5">'PREDRAČUN 3'!$H$3</definedName>
    <definedName name="_xlnm.Extract" localSheetId="6">REKAPITULACIJA!$O$5</definedName>
    <definedName name="_xlnm.Print_Area" localSheetId="9">Prepust!$A$1:$U$226</definedName>
    <definedName name="_xlnm.Print_Area" localSheetId="6">REKAPITULACIJA!$A$1:$F$28</definedName>
    <definedName name="_xlnm.Criteria" localSheetId="0">'POPIS 1'!$G:$G</definedName>
    <definedName name="_xlnm.Criteria" localSheetId="1">'POPIS 2'!$G:$G</definedName>
    <definedName name="_xlnm.Criteria" localSheetId="2">'POPIS 3'!$G:$G</definedName>
    <definedName name="_xlnm.Criteria" localSheetId="3">'PREDRAČUN 1'!$G:$G</definedName>
    <definedName name="_xlnm.Criteria" localSheetId="4">'PREDRAČUN 2'!$G:$G</definedName>
    <definedName name="_xlnm.Criteria" localSheetId="5">'PREDRAČUN 3'!$G:$G</definedName>
    <definedName name="_xlnm.Criteria" localSheetId="6">REKAPITULACIJA!$G:$G</definedName>
    <definedName name="Znaki">#REF!</definedName>
  </definedNames>
  <calcPr calcId="162913"/>
</workbook>
</file>

<file path=xl/calcChain.xml><?xml version="1.0" encoding="utf-8"?>
<calcChain xmlns="http://schemas.openxmlformats.org/spreadsheetml/2006/main">
  <c r="F70" i="20" l="1"/>
  <c r="F20" i="19"/>
  <c r="T223" i="18"/>
  <c r="T222" i="18"/>
  <c r="G162" i="17"/>
  <c r="G161" i="17"/>
  <c r="G159" i="17"/>
  <c r="G158" i="17"/>
  <c r="G157" i="17"/>
  <c r="G156" i="17"/>
  <c r="G155" i="17"/>
  <c r="G154" i="17"/>
  <c r="G222" i="16"/>
  <c r="G221" i="16"/>
  <c r="G219" i="16"/>
  <c r="G218" i="16"/>
  <c r="G217" i="16"/>
  <c r="G216" i="16"/>
  <c r="G215" i="16"/>
  <c r="G214" i="16"/>
  <c r="G213" i="16"/>
  <c r="F67" i="20" l="1"/>
  <c r="F66" i="20"/>
  <c r="F65" i="20"/>
  <c r="F64" i="20"/>
  <c r="F63" i="20"/>
  <c r="F68" i="20" s="1"/>
  <c r="F62" i="20"/>
  <c r="F61" i="20"/>
  <c r="A57" i="20"/>
  <c r="A55" i="20"/>
  <c r="F54" i="20"/>
  <c r="F53" i="20"/>
  <c r="A49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48" i="20" s="1"/>
  <c r="F49" i="20" s="1"/>
  <c r="F27" i="20"/>
  <c r="A23" i="20"/>
  <c r="F21" i="20"/>
  <c r="F20" i="20"/>
  <c r="F19" i="20"/>
  <c r="F18" i="20"/>
  <c r="F22" i="20" s="1"/>
  <c r="F23" i="20" s="1"/>
  <c r="F13" i="20"/>
  <c r="F14" i="20" s="1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F5" i="19"/>
  <c r="F4" i="19"/>
  <c r="D14" i="11" s="1"/>
  <c r="T216" i="18"/>
  <c r="T212" i="18"/>
  <c r="T208" i="18"/>
  <c r="T205" i="18"/>
  <c r="T200" i="18"/>
  <c r="T195" i="18"/>
  <c r="T189" i="18"/>
  <c r="T185" i="18"/>
  <c r="T179" i="18"/>
  <c r="T174" i="18"/>
  <c r="T169" i="18"/>
  <c r="M163" i="18"/>
  <c r="T163" i="18" s="1"/>
  <c r="T158" i="18"/>
  <c r="M158" i="18"/>
  <c r="M152" i="18"/>
  <c r="T152" i="18" s="1"/>
  <c r="T146" i="18"/>
  <c r="M146" i="18"/>
  <c r="M140" i="18"/>
  <c r="T140" i="18" s="1"/>
  <c r="M133" i="18"/>
  <c r="M134" i="18" s="1"/>
  <c r="T134" i="18" s="1"/>
  <c r="M128" i="18"/>
  <c r="T128" i="18" s="1"/>
  <c r="M127" i="18"/>
  <c r="M121" i="18"/>
  <c r="M123" i="18" s="1"/>
  <c r="T123" i="18" s="1"/>
  <c r="M114" i="18"/>
  <c r="M116" i="18" s="1"/>
  <c r="T116" i="18" s="1"/>
  <c r="M107" i="18"/>
  <c r="M106" i="18"/>
  <c r="M105" i="18"/>
  <c r="M103" i="18"/>
  <c r="M102" i="18"/>
  <c r="M101" i="18"/>
  <c r="M109" i="18" s="1"/>
  <c r="T109" i="18" s="1"/>
  <c r="M93" i="18"/>
  <c r="M91" i="18"/>
  <c r="M90" i="18"/>
  <c r="M88" i="18"/>
  <c r="M87" i="18"/>
  <c r="M95" i="18" s="1"/>
  <c r="T95" i="18" s="1"/>
  <c r="T81" i="18"/>
  <c r="T73" i="18"/>
  <c r="M69" i="18"/>
  <c r="M77" i="18" s="1"/>
  <c r="T77" i="18" s="1"/>
  <c r="T61" i="18"/>
  <c r="T57" i="18"/>
  <c r="T53" i="18"/>
  <c r="M48" i="18"/>
  <c r="M49" i="18" s="1"/>
  <c r="T49" i="18" s="1"/>
  <c r="M43" i="18"/>
  <c r="T43" i="18" s="1"/>
  <c r="M38" i="18"/>
  <c r="T38" i="18" s="1"/>
  <c r="T33" i="18"/>
  <c r="M32" i="18"/>
  <c r="M31" i="18"/>
  <c r="M30" i="18"/>
  <c r="M26" i="18"/>
  <c r="T26" i="18" s="1"/>
  <c r="T22" i="18"/>
  <c r="T18" i="18"/>
  <c r="T13" i="18"/>
  <c r="T8" i="18"/>
  <c r="F55" i="20" l="1"/>
  <c r="F56" i="20" s="1"/>
  <c r="F57" i="20" s="1"/>
  <c r="D15" i="11" s="1"/>
  <c r="T69" i="18"/>
  <c r="T220" i="18" s="1"/>
  <c r="D10" i="11" l="1"/>
  <c r="T224" i="18" l="1"/>
  <c r="F142" i="17" l="1"/>
  <c r="F30" i="17"/>
  <c r="G135" i="17"/>
  <c r="G136" i="17"/>
  <c r="G137" i="17"/>
  <c r="G138" i="17"/>
  <c r="G139" i="17"/>
  <c r="G134" i="17"/>
  <c r="F140" i="17"/>
  <c r="F129" i="17"/>
  <c r="G128" i="17"/>
  <c r="G129" i="17" s="1"/>
  <c r="F123" i="17"/>
  <c r="G122" i="17"/>
  <c r="G121" i="17"/>
  <c r="F113" i="17"/>
  <c r="G107" i="17"/>
  <c r="G108" i="17"/>
  <c r="G109" i="17"/>
  <c r="G110" i="17"/>
  <c r="G106" i="17"/>
  <c r="F111" i="17"/>
  <c r="F98" i="17"/>
  <c r="F96" i="17"/>
  <c r="G95" i="17"/>
  <c r="G96" i="17" s="1"/>
  <c r="G88" i="17"/>
  <c r="G89" i="17"/>
  <c r="F90" i="17"/>
  <c r="F81" i="17"/>
  <c r="G77" i="17"/>
  <c r="F69" i="17"/>
  <c r="F67" i="17"/>
  <c r="G65" i="17"/>
  <c r="G64" i="17"/>
  <c r="G66" i="17"/>
  <c r="F59" i="17"/>
  <c r="G58" i="17"/>
  <c r="G57" i="17"/>
  <c r="F52" i="17"/>
  <c r="G52" i="17"/>
  <c r="G51" i="17"/>
  <c r="F46" i="17"/>
  <c r="G45" i="17"/>
  <c r="G46" i="17" s="1"/>
  <c r="F40" i="17"/>
  <c r="G38" i="17"/>
  <c r="F28" i="17"/>
  <c r="G27" i="17"/>
  <c r="G26" i="17"/>
  <c r="F21" i="17"/>
  <c r="G17" i="17"/>
  <c r="G18" i="17"/>
  <c r="G19" i="17"/>
  <c r="G20" i="17"/>
  <c r="G16" i="17"/>
  <c r="F11" i="17"/>
  <c r="G9" i="17"/>
  <c r="G10" i="17"/>
  <c r="G8" i="17"/>
  <c r="F150" i="17"/>
  <c r="E87" i="17"/>
  <c r="G87" i="17" s="1"/>
  <c r="E86" i="17"/>
  <c r="G86" i="17" s="1"/>
  <c r="E80" i="17"/>
  <c r="G80" i="17" s="1"/>
  <c r="E79" i="17"/>
  <c r="G79" i="17" s="1"/>
  <c r="E78" i="17"/>
  <c r="G78" i="17" s="1"/>
  <c r="E45" i="17"/>
  <c r="E39" i="17"/>
  <c r="G39" i="17" s="1"/>
  <c r="F199" i="16"/>
  <c r="F197" i="16"/>
  <c r="G191" i="16"/>
  <c r="G192" i="16"/>
  <c r="G193" i="16"/>
  <c r="G194" i="16"/>
  <c r="G195" i="16"/>
  <c r="G196" i="16"/>
  <c r="G190" i="16"/>
  <c r="F185" i="16"/>
  <c r="G184" i="16"/>
  <c r="G185" i="16" s="1"/>
  <c r="F176" i="16"/>
  <c r="G173" i="16"/>
  <c r="G174" i="16" s="1"/>
  <c r="F174" i="16"/>
  <c r="G164" i="16"/>
  <c r="G165" i="16"/>
  <c r="G166" i="16"/>
  <c r="G167" i="16"/>
  <c r="G163" i="16"/>
  <c r="F168" i="16"/>
  <c r="F156" i="16"/>
  <c r="F154" i="16"/>
  <c r="G153" i="16"/>
  <c r="G152" i="16"/>
  <c r="F147" i="16"/>
  <c r="G141" i="16"/>
  <c r="G142" i="16"/>
  <c r="G143" i="16"/>
  <c r="G144" i="16"/>
  <c r="G145" i="16"/>
  <c r="G146" i="16"/>
  <c r="G140" i="16"/>
  <c r="F135" i="16"/>
  <c r="G134" i="16"/>
  <c r="G131" i="16"/>
  <c r="G125" i="16"/>
  <c r="G123" i="16"/>
  <c r="F126" i="16"/>
  <c r="F115" i="16"/>
  <c r="F113" i="16"/>
  <c r="G112" i="16"/>
  <c r="G113" i="16" s="1"/>
  <c r="G106" i="16"/>
  <c r="G105" i="16"/>
  <c r="F107" i="16"/>
  <c r="G98" i="16"/>
  <c r="G99" i="16"/>
  <c r="F100" i="16"/>
  <c r="F92" i="16"/>
  <c r="G90" i="16"/>
  <c r="G91" i="16"/>
  <c r="G89" i="16"/>
  <c r="F81" i="16"/>
  <c r="F79" i="16"/>
  <c r="G76" i="16"/>
  <c r="G77" i="16"/>
  <c r="G78" i="16"/>
  <c r="G75" i="16"/>
  <c r="G68" i="16"/>
  <c r="G69" i="16"/>
  <c r="G67" i="16"/>
  <c r="F70" i="16"/>
  <c r="G61" i="16"/>
  <c r="G62" i="16" s="1"/>
  <c r="F62" i="16"/>
  <c r="G55" i="16"/>
  <c r="G56" i="16" s="1"/>
  <c r="F56" i="16"/>
  <c r="G48" i="16"/>
  <c r="G50" i="16" s="1"/>
  <c r="G49" i="16"/>
  <c r="G47" i="16"/>
  <c r="F50" i="16"/>
  <c r="F39" i="16"/>
  <c r="G36" i="16"/>
  <c r="G35" i="16"/>
  <c r="G37" i="16" s="1"/>
  <c r="F37" i="16"/>
  <c r="G19" i="16"/>
  <c r="G20" i="16"/>
  <c r="G21" i="16"/>
  <c r="G22" i="16"/>
  <c r="G23" i="16"/>
  <c r="G24" i="16"/>
  <c r="G25" i="16"/>
  <c r="G26" i="16"/>
  <c r="G27" i="16"/>
  <c r="G28" i="16"/>
  <c r="G29" i="16"/>
  <c r="G18" i="16"/>
  <c r="F30" i="16"/>
  <c r="G9" i="16"/>
  <c r="G10" i="16"/>
  <c r="G11" i="16"/>
  <c r="G12" i="16"/>
  <c r="G8" i="16"/>
  <c r="F13" i="16"/>
  <c r="E97" i="16"/>
  <c r="G97" i="16" s="1"/>
  <c r="E124" i="16"/>
  <c r="G124" i="16" s="1"/>
  <c r="G126" i="16" s="1"/>
  <c r="E131" i="16"/>
  <c r="E132" i="16"/>
  <c r="G132" i="16" s="1"/>
  <c r="E133" i="16"/>
  <c r="G133" i="16" s="1"/>
  <c r="F207" i="16"/>
  <c r="G13" i="16" l="1"/>
  <c r="G81" i="17"/>
  <c r="G28" i="17"/>
  <c r="G11" i="17"/>
  <c r="G21" i="17"/>
  <c r="G40" i="17"/>
  <c r="G59" i="17"/>
  <c r="G123" i="17"/>
  <c r="G197" i="16"/>
  <c r="G199" i="16" s="1"/>
  <c r="G168" i="16"/>
  <c r="G70" i="16"/>
  <c r="G154" i="16"/>
  <c r="G90" i="17"/>
  <c r="G98" i="17" s="1"/>
  <c r="G140" i="17"/>
  <c r="G111" i="17"/>
  <c r="G113" i="17" s="1"/>
  <c r="G67" i="17"/>
  <c r="G69" i="17" s="1"/>
  <c r="G176" i="16"/>
  <c r="G100" i="16"/>
  <c r="G30" i="16"/>
  <c r="G92" i="16"/>
  <c r="G107" i="16"/>
  <c r="G115" i="16" s="1"/>
  <c r="G147" i="16"/>
  <c r="G79" i="16"/>
  <c r="G39" i="16"/>
  <c r="G135" i="16"/>
  <c r="G81" i="16"/>
  <c r="G30" i="17" l="1"/>
  <c r="G148" i="17" s="1"/>
  <c r="G150" i="17" s="1"/>
  <c r="G142" i="17"/>
  <c r="G156" i="16"/>
  <c r="G205" i="16" s="1"/>
  <c r="G163" i="17" l="1"/>
  <c r="D9" i="11"/>
  <c r="D16" i="11"/>
  <c r="G207" i="16" l="1"/>
  <c r="D5" i="11" s="1"/>
  <c r="G223" i="16" l="1"/>
  <c r="D11" i="11" l="1"/>
  <c r="D6" i="11" l="1"/>
  <c r="D19" i="11" s="1"/>
  <c r="D20" i="11" l="1"/>
  <c r="D21" i="11" s="1"/>
</calcChain>
</file>

<file path=xl/connections.xml><?xml version="1.0" encoding="utf-8"?>
<connections xmlns="http://schemas.openxmlformats.org/spreadsheetml/2006/main">
  <connection id="1" odcFile="C:\Program Files\Microsoft Office\Office12\QUERIES\Borzne kotacije za vlagatelje na MSN MoneyCentral.iqy" name="Borzne kotacije za vlagatelje na MSN MoneyCentral" type="4" refreshedVersion="0" background="1">
    <webPr parsePre="1" consecutive="1" url="http://moneycentral.msn.com/investor/external/excel/quotes.asp?SYMBOL=[&quot;QUOTE&quot;,&quot;Enter stock, fund or other MSN MoneyCentral Investor symbols separated by commas.&quot;]" htmlFormat="all"/>
    <parameters count="1">
      <parameter name="QUOTE" prompt="Enter stock, fund or other MSN MoneyCentral Investor symbols separated by commas."/>
    </parameters>
  </connection>
</connections>
</file>

<file path=xl/sharedStrings.xml><?xml version="1.0" encoding="utf-8"?>
<sst xmlns="http://schemas.openxmlformats.org/spreadsheetml/2006/main" count="1324" uniqueCount="475">
  <si>
    <t>Porušitev in odstranitev betonske lamele</t>
  </si>
  <si>
    <t>24 475 *</t>
  </si>
  <si>
    <t>24 476 *</t>
  </si>
  <si>
    <t>29 152 *</t>
  </si>
  <si>
    <t>Odlaganje izkopa na deponijo</t>
  </si>
  <si>
    <t>Izdelava nevezane nosilne plasti drobljenca iz kamnine v debelini do 20 cm</t>
  </si>
  <si>
    <r>
      <t>m</t>
    </r>
    <r>
      <rPr>
        <vertAlign val="superscript"/>
        <sz val="9"/>
        <color indexed="8"/>
        <rFont val="Arial Narrow"/>
        <family val="2"/>
        <charset val="238"/>
      </rPr>
      <t>2</t>
    </r>
  </si>
  <si>
    <r>
      <t>m</t>
    </r>
    <r>
      <rPr>
        <vertAlign val="superscript"/>
        <sz val="9"/>
        <color indexed="8"/>
        <rFont val="Arial Narrow"/>
        <family val="2"/>
        <charset val="238"/>
      </rPr>
      <t>1</t>
    </r>
  </si>
  <si>
    <r>
      <t>m</t>
    </r>
    <r>
      <rPr>
        <vertAlign val="superscript"/>
        <sz val="9"/>
        <color indexed="8"/>
        <rFont val="Arial Narrow"/>
        <family val="2"/>
        <charset val="238"/>
      </rPr>
      <t>3</t>
    </r>
  </si>
  <si>
    <t>Izdelava obrabne in zaporne plasti bitumenskega betona AC 8 surf B 70/100 A4, A3 v debelini 30 mm</t>
  </si>
  <si>
    <t>4.5</t>
  </si>
  <si>
    <t>PREPUSTI</t>
  </si>
  <si>
    <t>Izdelava poševne iztočne glave prepusta krožnega prereza iz cementnega betona s premerom 30 do 40 cm</t>
  </si>
  <si>
    <t>61 723 *</t>
  </si>
  <si>
    <t>62 221 *</t>
  </si>
  <si>
    <r>
      <t>Izdelava tankoslojne prečne in ostalih označb na vozišču z enokomponentno rumeno barvo, vključno 250 g/m</t>
    </r>
    <r>
      <rPr>
        <vertAlign val="superscript"/>
        <sz val="9"/>
        <color indexed="8"/>
        <rFont val="Arial Narrow"/>
        <family val="2"/>
        <charset val="238"/>
      </rPr>
      <t>2</t>
    </r>
    <r>
      <rPr>
        <sz val="9"/>
        <color indexed="8"/>
        <rFont val="Arial Narrow"/>
        <family val="2"/>
        <charset val="238"/>
      </rPr>
      <t xml:space="preserve"> posipa z drobci / kroglicami stekla, strojno, debelina plasti suhe snovi 200 mm</t>
    </r>
  </si>
  <si>
    <t>10 % investicije</t>
  </si>
  <si>
    <t>izdelava posnetka izvedenih del</t>
  </si>
  <si>
    <t>zakoličba jaškov in požiralnikov</t>
  </si>
  <si>
    <t>2.2</t>
  </si>
  <si>
    <t>PLANUM TEMELJNIH TAL</t>
  </si>
  <si>
    <t>2.4</t>
  </si>
  <si>
    <t>NASIPI, ZASIPI, KLINI, POSTELJICA IN GLINASTI NABOJ</t>
  </si>
  <si>
    <t>2.5</t>
  </si>
  <si>
    <t>BREŽINE IN ZELENICE</t>
  </si>
  <si>
    <t>2.9</t>
  </si>
  <si>
    <t>PREVOZI, RAZPROSTIRANJE IN UREDITEV DEPONIJ MATERIALA</t>
  </si>
  <si>
    <t>3.</t>
  </si>
  <si>
    <t>3.1</t>
  </si>
  <si>
    <t>NOSILNE PLASTI</t>
  </si>
  <si>
    <t>3.2</t>
  </si>
  <si>
    <t>OBRABNE PLASTI</t>
  </si>
  <si>
    <t>3.5</t>
  </si>
  <si>
    <t>ROBNI ELEMENTI VOZIŠČ</t>
  </si>
  <si>
    <t>3.6</t>
  </si>
  <si>
    <t>BANKINE</t>
  </si>
  <si>
    <t>4.</t>
  </si>
  <si>
    <t>4.1</t>
  </si>
  <si>
    <t>POVRŠINSKO ODVODNJAVANJE</t>
  </si>
  <si>
    <t>4.3</t>
  </si>
  <si>
    <t>GLOBINSKO ODVODNJAVANJE - KANALIZACIJA</t>
  </si>
  <si>
    <t>4.4</t>
  </si>
  <si>
    <t>JAŠKI</t>
  </si>
  <si>
    <t>Izdelava poševne iztočne glave prepusta krožnega prereza iz cementnega betona s premerom 16 do 20 cm</t>
  </si>
  <si>
    <t>6.</t>
  </si>
  <si>
    <t>PROMETNA OPREMA</t>
  </si>
  <si>
    <t>6.1</t>
  </si>
  <si>
    <t>POKONČNA OPREMA CEST</t>
  </si>
  <si>
    <t>Ponovna namestitev predhodno demontiranega prometnega znaka</t>
  </si>
  <si>
    <t>6.2</t>
  </si>
  <si>
    <t>OZNAČBE NA VOZIŠČIH</t>
  </si>
  <si>
    <t>7.2</t>
  </si>
  <si>
    <t>ELEKTOENERGETSKI VODI</t>
  </si>
  <si>
    <t>ocena</t>
  </si>
  <si>
    <t>7.3</t>
  </si>
  <si>
    <t>TELEKOMUNIKACIJSKE NAPRAVE</t>
  </si>
  <si>
    <t>Izdelava kabelske kanalizacije iz cevi iz polivinilklorida, premera 110 mm v betonu</t>
  </si>
  <si>
    <t>7.9</t>
  </si>
  <si>
    <t>PRESKUSI, NADZOR, TEHNIČNA DOKUMENTACIJA</t>
  </si>
  <si>
    <t>Geotehnični nadzor</t>
  </si>
  <si>
    <t>8.</t>
  </si>
  <si>
    <t>NEPREDVIDENA DELA</t>
  </si>
  <si>
    <t>Demontaža in odstranitev prometnega znaka na enem podstavku</t>
  </si>
  <si>
    <t>Demontaža in odstranitev prometnega znaka na dveh podstavkih</t>
  </si>
  <si>
    <t>12 211 *</t>
  </si>
  <si>
    <t>12 212 *</t>
  </si>
  <si>
    <r>
      <t>Pobrizg podlage z bitumensko emulzijo 0,4 kg/m</t>
    </r>
    <r>
      <rPr>
        <vertAlign val="superscript"/>
        <sz val="9"/>
        <rFont val="Arial Narrow"/>
        <family val="2"/>
        <charset val="238"/>
      </rPr>
      <t>2</t>
    </r>
  </si>
  <si>
    <t>TUJE STORITVE</t>
  </si>
  <si>
    <t>7.</t>
  </si>
  <si>
    <t>73 321</t>
  </si>
  <si>
    <t>79 311</t>
  </si>
  <si>
    <t>ur</t>
  </si>
  <si>
    <t>Projektantski nadzor</t>
  </si>
  <si>
    <t>79 351</t>
  </si>
  <si>
    <t>79 514</t>
  </si>
  <si>
    <t>79 515</t>
  </si>
  <si>
    <t>Izdelava projektne dokumentacije za vzdrževanje in obratovanje</t>
  </si>
  <si>
    <t>61 642</t>
  </si>
  <si>
    <t>61 931</t>
  </si>
  <si>
    <t>61 112</t>
  </si>
  <si>
    <t>Izdelava temelja iz cementnega betona C 12/15, globine 50 cm, premera 30 cm</t>
  </si>
  <si>
    <t>61 122</t>
  </si>
  <si>
    <t>Izdelava temelja iz cementnega betona C 12/15, globine 80 cm, premera 30 cm</t>
  </si>
  <si>
    <t>61 214</t>
  </si>
  <si>
    <t>Dobava in vgraditev stebrička za prometni znak iz vroče cinkane jeklene cevi s premerom 64 mm, dolge 2000 mm</t>
  </si>
  <si>
    <t>61 217</t>
  </si>
  <si>
    <t>Dobava in vgraditev stebrička za prometni znak iz vroče cinkane jeklene cevi s premerom 64 mm, dolge 3500 mm</t>
  </si>
  <si>
    <t>61 218</t>
  </si>
  <si>
    <t>Dobava in vgraditev stebrička za prometni znak iz vroče cinkane jeklene cevi s premerom 64 mm, dolge 4000 mm</t>
  </si>
  <si>
    <t>44 916</t>
  </si>
  <si>
    <t>Dobava in vgraditev pokrova iz ojačenega cementnega betona, krožnega prereza s premerom 80 cm</t>
  </si>
  <si>
    <t>44 951</t>
  </si>
  <si>
    <t>Dobava in vgraditev pokrova iz duktilne litine z nosilnostjo 125 kN, krožnega prereza s premerom 500 mm</t>
  </si>
  <si>
    <t>44 962</t>
  </si>
  <si>
    <t>Dobava in vgraditev pokrova iz duktilne litine z nosilnostjo 250 kN, krožnega prereza s premerom 600 mm</t>
  </si>
  <si>
    <t>45 211</t>
  </si>
  <si>
    <t>44 342</t>
  </si>
  <si>
    <t>Izdelava jaška iz polietilena, krožnega prereza s premerom 60 cm, globokega 1,0 do 1,5 m</t>
  </si>
  <si>
    <t>44 362</t>
  </si>
  <si>
    <t>Izdelava jaška iz polietilena, krožnega prereza s premerom 80 cm, globokega 1,0 do 1,5 m</t>
  </si>
  <si>
    <t>44 854</t>
  </si>
  <si>
    <t>Dobava in vgraditev rešetke iz duktilne litine z nosilnostjo 400 kN, s prerezom 400/400 mm</t>
  </si>
  <si>
    <t>43 272</t>
  </si>
  <si>
    <t>Obbetoniranje cevi za kanalizacijo s cementnim betonom C 8/10, po detajlu iz načrta, premera 20 cm</t>
  </si>
  <si>
    <t>44 163</t>
  </si>
  <si>
    <t>Izdelava jaška iz cementnega betona, krožnega prereza s premerom 80 cm, globokega 1,5 do 2,0 m</t>
  </si>
  <si>
    <t>36 131</t>
  </si>
  <si>
    <t>Izdelava bankine iz drobljenca, široke do 0,50 m</t>
  </si>
  <si>
    <t>36 132</t>
  </si>
  <si>
    <t>Izdelava bankine iz drobljenca, široke 0,51 do 0,75 m</t>
  </si>
  <si>
    <t>ODVODNJAVANJE</t>
  </si>
  <si>
    <t>m1</t>
  </si>
  <si>
    <t>35 214</t>
  </si>
  <si>
    <t>Dobava in vgraditev predfabriciranega dvignjenega robnika iz cementnega betona  s prerezom 15/25 cm</t>
  </si>
  <si>
    <t>32 562</t>
  </si>
  <si>
    <t>t</t>
  </si>
  <si>
    <t>29 124</t>
  </si>
  <si>
    <t>Prevoz materiala na razdaljo nad 25 do 30 km</t>
  </si>
  <si>
    <t>29 153</t>
  </si>
  <si>
    <t>Odlaganje odpadnega asfalta na komunalno deponijo</t>
  </si>
  <si>
    <t>29 154</t>
  </si>
  <si>
    <t>Odlaganje odpadnega cementnega betona na komunalno deponijo</t>
  </si>
  <si>
    <t>VOZIŠČNE KONSTRUKCIJE</t>
  </si>
  <si>
    <t>31 131</t>
  </si>
  <si>
    <t>31 181</t>
  </si>
  <si>
    <t>Izdelava izravnalne plasti iz drobljenca v povprečni debelini do 5 cm</t>
  </si>
  <si>
    <t>Izdelava posteljice iz drobljenih kamnitih zrn v debelini 40 cm</t>
  </si>
  <si>
    <t>Izdelava posteljice iz drobljenih kamnitih zrn v debelini 50 cm</t>
  </si>
  <si>
    <t>25 121</t>
  </si>
  <si>
    <t>Humuziranje brežine z valjanjem, v debelini do 15 cm - ročno</t>
  </si>
  <si>
    <t>25 151</t>
  </si>
  <si>
    <t>Doplačilo za zatravitev s semenom</t>
  </si>
  <si>
    <t>22 112</t>
  </si>
  <si>
    <t>Ureditev planuma temeljnih tal vezljive zemljine – 3. kategorije</t>
  </si>
  <si>
    <t>21 314</t>
  </si>
  <si>
    <t>Izkop vezljive zemljine/zrnate kamnine – 3. kategorije za temelje, kanalske rove, prepuste, jaške in drenaže, širine do 1,0 m in globine do 1,0 m – strojno, planiranje dna ročno</t>
  </si>
  <si>
    <t>1.</t>
  </si>
  <si>
    <t>PREDDELA</t>
  </si>
  <si>
    <t>1.1</t>
  </si>
  <si>
    <t>GEODETSKA DELA</t>
  </si>
  <si>
    <t>Šifra</t>
  </si>
  <si>
    <t>Enota</t>
  </si>
  <si>
    <t>Opis dela</t>
  </si>
  <si>
    <t>Količina</t>
  </si>
  <si>
    <t>Cena / enoto</t>
  </si>
  <si>
    <t>Vrednost</t>
  </si>
  <si>
    <r>
      <t>m</t>
    </r>
    <r>
      <rPr>
        <vertAlign val="superscript"/>
        <sz val="9"/>
        <rFont val="Arial Narrow"/>
        <family val="2"/>
        <charset val="238"/>
      </rPr>
      <t>1</t>
    </r>
  </si>
  <si>
    <t>kos</t>
  </si>
  <si>
    <t>*</t>
  </si>
  <si>
    <t>zakoličba točk zunanje ureditve</t>
  </si>
  <si>
    <t>1.2</t>
  </si>
  <si>
    <t>ČIŠČENJE TERENA</t>
  </si>
  <si>
    <r>
      <t>m</t>
    </r>
    <r>
      <rPr>
        <vertAlign val="superscript"/>
        <sz val="9"/>
        <rFont val="Arial Narrow"/>
        <family val="2"/>
        <charset val="238"/>
      </rPr>
      <t>2</t>
    </r>
  </si>
  <si>
    <t>12 381</t>
  </si>
  <si>
    <t>1.3</t>
  </si>
  <si>
    <t>OSTALA PREDDELA</t>
  </si>
  <si>
    <t>2.</t>
  </si>
  <si>
    <t>ZEMELJSKA DELA</t>
  </si>
  <si>
    <t>2.1</t>
  </si>
  <si>
    <t>IZKOPI</t>
  </si>
  <si>
    <r>
      <t>m</t>
    </r>
    <r>
      <rPr>
        <vertAlign val="superscript"/>
        <sz val="9"/>
        <rFont val="Arial Narrow"/>
        <family val="2"/>
        <charset val="238"/>
      </rPr>
      <t>3</t>
    </r>
  </si>
  <si>
    <t>21 224</t>
  </si>
  <si>
    <t>Široki izkop vezljive zemljine – 3. kategorije – strojno z nakladanjem</t>
  </si>
  <si>
    <t>21 993</t>
  </si>
  <si>
    <t xml:space="preserve">Doplačilo za ročni izkop vezljive zemljine – 3. kategorije </t>
  </si>
  <si>
    <t xml:space="preserve"> </t>
  </si>
  <si>
    <t>11 122</t>
  </si>
  <si>
    <t>Obnova in zavarovanje zakoličbe osi trase ostale javne ceste v gričevnatem terenu</t>
  </si>
  <si>
    <t>11 132</t>
  </si>
  <si>
    <t>Obnova in zavarovanje zakoličbe trase komunalnih vodov v gričevnatem terenu</t>
  </si>
  <si>
    <t>11 222</t>
  </si>
  <si>
    <t>Postavitev in zavarovanje prečnega profila ostale javne ceste v gričevnatem terenu</t>
  </si>
  <si>
    <t>ura</t>
  </si>
  <si>
    <t>12 111</t>
  </si>
  <si>
    <t>Odstranitev grmovja na redko porasli površini (do 50 % pokritega tlorisa) - ročno</t>
  </si>
  <si>
    <t>12 151</t>
  </si>
  <si>
    <t>Posek in odstranitev drevesa z deblom premera 11 do 30 cm ter odstranitev vej</t>
  </si>
  <si>
    <t>12 163</t>
  </si>
  <si>
    <t>Odstranitev panja s premerom 11 do 30 cm z odvozom na deponijo na razdaljo nad 1000 m</t>
  </si>
  <si>
    <t>12 181</t>
  </si>
  <si>
    <t>Odstranitev vej predhodno posekanih dreves</t>
  </si>
  <si>
    <t>12 321</t>
  </si>
  <si>
    <t>Porušitev in odstranitev asfaltne plasti v debelini do 5 cm</t>
  </si>
  <si>
    <t>12 322</t>
  </si>
  <si>
    <t>Porušitev in odstranitev asfaltne plasti v debelini 6 do 10 cm</t>
  </si>
  <si>
    <t>12 372</t>
  </si>
  <si>
    <t xml:space="preserve">Rezkanje in odvoz asfaltne krovne plasti v debelini 4 do 7 cm </t>
  </si>
  <si>
    <t>Rezanje asfaltne plasti s talno diamantno žago, debele do 5 cm</t>
  </si>
  <si>
    <t>12 391</t>
  </si>
  <si>
    <t>13 311</t>
  </si>
  <si>
    <t>13 312</t>
  </si>
  <si>
    <t>VREDNOST SKUPAJ</t>
  </si>
  <si>
    <t>VREDNOST SKUPAJ Z DDV</t>
  </si>
  <si>
    <t>ha</t>
  </si>
  <si>
    <t>35 235*</t>
  </si>
  <si>
    <t>DDV 22%</t>
  </si>
  <si>
    <t>Ureditev planuma nevezane nosilne plasti</t>
  </si>
  <si>
    <t>Izdelava elaborata začasne prometne ureditve</t>
  </si>
  <si>
    <t>Izdelava dokumentacije za vpis v banko cestnih podatkov (BCP)</t>
  </si>
  <si>
    <t>Izdelava kanalizacije iz cevi iz polivinilklorida, vključno s podložno 
plastjo (debelina 10 cm) in obsipom do višine 30 cm
 nad temenom cevi iz zmesi kamnitih zrn (frakcija 4-8)
 z ročnim utrjevanjem, premera 20 cm, v globini do 1,0 m</t>
  </si>
  <si>
    <t>43 222*</t>
  </si>
  <si>
    <t>Izdelava kanalizacije iz cevi iz polivinilklorida, vključno s podložno 
plastjo (debelina 10 cm) in obsipom do višine 30 cm
 nad temenom cevi iz zmesi kamnitih zrn (frakcija 4-8)
 z ročnim utrjevanjem, premera 25 cm, v globini do 1,0 m</t>
  </si>
  <si>
    <t>43 223*</t>
  </si>
  <si>
    <t>Izdelava kanalizacije iz cevi iz polivinilklorida, vključno s podložno 
plastjo (debelina 10 cm) in obsipom do višine 30 cm
 nad temenom cevi iz zmesi kamnitih zrn (frakcija 4-8)
 z ročnim utrjevanjem, premera 30 cm, v globini do 1,0 m</t>
  </si>
  <si>
    <t>43 224*</t>
  </si>
  <si>
    <t>faza 1</t>
  </si>
  <si>
    <t>faza 3</t>
  </si>
  <si>
    <t>FAZA 1</t>
  </si>
  <si>
    <t>FAZA 3</t>
  </si>
  <si>
    <t>Porušitev in odstranitev robnika iz cementnega betona                          .</t>
  </si>
  <si>
    <t>Organizacija gradbišča – postavitev začasnih objektov                         .</t>
  </si>
  <si>
    <t>Organizacija gradbišča – odstranitev začasnih objektov                         .</t>
  </si>
  <si>
    <t>25 281*</t>
  </si>
  <si>
    <t>Zaščita brežine s kamnito zložbo, izvedeno s cementnim betonom (rolirana brežina, debelina 50 cm) kamen 60 %, beton 40 %                    .</t>
  </si>
  <si>
    <t>Izdelava obrabne in zaporne plasti bitumenskega betona AC 8 surf B 70/100 A5 v debelini 40 mm (pločnik)                         .</t>
  </si>
  <si>
    <t>Izdelava betonske mulde širine 30 cm in debeline 7 cm (naprimer betonska mulda - tip M3, proizvajalca Pilih beton), podloga cementni beton, stiki zapolnjeni s cementno malto                       .</t>
  </si>
  <si>
    <t>Izdelava betonske mulde širine 40 cm in debeline 8,5 cm (naprimer betonska mulda - tip M1, proizvajalca Pilih beton), podloga cementni beton, stiki zapolnjeni s cementno malto                       .</t>
  </si>
  <si>
    <t>41 232*</t>
  </si>
  <si>
    <t>Dobava in pritrditev kvadratnega prometnega znaka, podloga iz aluminijaste pločevine, RA2, velikost 600 / 600 mm</t>
  </si>
  <si>
    <t>Izdelava projektne dokumentacije za projekt izvedenih del                     .</t>
  </si>
  <si>
    <t>Izdelava obrabne in zaporne plasti bitumenskega betona AC 11 surf B 70/100 A4, Z2 v debelini 40 mm</t>
  </si>
  <si>
    <t>Utrditev zaledja zidu s kanaletami na stik iz cementnega betona, dolžine 100 cm in notranje širine dna kanalete 30 cm, podloga drobljenec 15 cm                                   .</t>
  </si>
  <si>
    <t>Dobava in pritrditev okroglega prometnega znaka, podloga iz aluminijaste pločevine, RA1, premera 600 mm                          .</t>
  </si>
  <si>
    <t>61 723*</t>
  </si>
  <si>
    <t>Dobava in pritrditev prometnega znaka, podloga iz aluminijaste pločevine, RA1, velikost od 0,21 do 0,40 m2                          .</t>
  </si>
  <si>
    <t>doplačilo za izdelavo asfaltne mulde širine 50 cm</t>
  </si>
  <si>
    <t>dobava in vgradnja stebrička 3313-3</t>
  </si>
  <si>
    <t>Ročni odkop na območju NN elektrovoda, prestavitev obstoječega elektro voda prečno do največ 3,5 m, povprečno manj kot 1 m, zaščita z vgradnjo cevi okoli prestavljenega kablovoda in polno obbetoniranje                            .</t>
  </si>
  <si>
    <t>NAČRT PREPUSTA IN UREDITVE STRUGE</t>
  </si>
  <si>
    <t>ELABORAT ZAČASNE PROMETNE UREDITVE</t>
  </si>
  <si>
    <t>NAČRT PLOČNIKA</t>
  </si>
  <si>
    <t>Zaščita ali prestavitev obstoječe elektro kabelske kanalizacije s cevjo iz polivinilklorida, premera 160 mm v betonu</t>
  </si>
  <si>
    <t>VARNOSTNI NAČRT</t>
  </si>
  <si>
    <t>9.</t>
  </si>
  <si>
    <t>10.</t>
  </si>
  <si>
    <t>SPLOŠNO</t>
  </si>
  <si>
    <t>VREDNOST FAZA 1</t>
  </si>
  <si>
    <t>VREDNOST FAZA 3</t>
  </si>
  <si>
    <t>VREDNOST SPLOŠNO</t>
  </si>
  <si>
    <t>Dobava in vgraditev predfabriciranega lamel iz cementnega betona s prerezom 7/20 cm</t>
  </si>
  <si>
    <t>Načrt prepusta in VG ureditev na območju ureditve pločnika Goriče  - Golnik</t>
  </si>
  <si>
    <t>ob državni cesti R2-410/1134 Tržič – Kokrica od km 6+000 do km 6+700</t>
  </si>
  <si>
    <t>POPIS DEL</t>
  </si>
  <si>
    <t>1</t>
  </si>
  <si>
    <t>ROČNO SEKANJE ŠIBJA + odlaganje v kupe, odvoz na deponijo, fi do 10 cm</t>
  </si>
  <si>
    <t>m2</t>
  </si>
  <si>
    <t>x</t>
  </si>
  <si>
    <t>€</t>
  </si>
  <si>
    <t>=</t>
  </si>
  <si>
    <t>2</t>
  </si>
  <si>
    <t>STROJNI POSEK DREVES - fi 10-20 cm</t>
  </si>
  <si>
    <t>+ odžagovanje vej, razrez, odvoz na deponijo</t>
  </si>
  <si>
    <t>3</t>
  </si>
  <si>
    <t>STROJNI POSEK DREVES - fi 20-30 cm</t>
  </si>
  <si>
    <t>4</t>
  </si>
  <si>
    <t>ZAKOLIČBA VODOTOKA ali nasipa, z zavarovanjem izven operativnega pasu</t>
  </si>
  <si>
    <t>m</t>
  </si>
  <si>
    <t>5</t>
  </si>
  <si>
    <t>ZAKOLIČBA OBJEKTA, z zavarovanjem izven operativnega pasu</t>
  </si>
  <si>
    <t>ustalitveni prag, prepust</t>
  </si>
  <si>
    <t>6</t>
  </si>
  <si>
    <r>
      <t>PREČNI GRADBENI PROFILI - enostranski, dolžina 3</t>
    </r>
    <r>
      <rPr>
        <sz val="10"/>
        <rFont val="Arial CE"/>
        <family val="2"/>
        <charset val="238"/>
      </rPr>
      <t xml:space="preserve"> m</t>
    </r>
  </si>
  <si>
    <t>kos /</t>
  </si>
  <si>
    <t xml:space="preserve">m </t>
  </si>
  <si>
    <t>+</t>
  </si>
  <si>
    <t>prepust</t>
  </si>
  <si>
    <t>7</t>
  </si>
  <si>
    <t>ODSTRANITEV HUMUSNE PLASTI Z OBMOČJA TRASE</t>
  </si>
  <si>
    <t>+ razstiranje po zaključku del, na razdalji 20m</t>
  </si>
  <si>
    <t>m3</t>
  </si>
  <si>
    <t>8</t>
  </si>
  <si>
    <t>IZDELAVA DOVOZNE POTI  / RAMPE</t>
  </si>
  <si>
    <t>strojni izkop, dobava + vgrajevanje tampona, odvoz na deponijo po zaključku del</t>
  </si>
  <si>
    <t>9</t>
  </si>
  <si>
    <t>STROJNI IZKOP ODVODNEGA JARKA + zasip po zaključku del</t>
  </si>
  <si>
    <t>izkopni material III. do IV. kat. v mokrem</t>
  </si>
  <si>
    <t>m3/m</t>
  </si>
  <si>
    <t>10</t>
  </si>
  <si>
    <t>VZDRŽEVANJE ODVODNEGA SISTEMA</t>
  </si>
  <si>
    <t>11</t>
  </si>
  <si>
    <t>ČRPANJE VODE Z MOTORNO ČRPALKO</t>
  </si>
  <si>
    <t>12</t>
  </si>
  <si>
    <t>RUŠENJE OBSTOJEČEGA BETONSKEGA PRAGU</t>
  </si>
  <si>
    <t>rušenje , nalaganje in odvoz na trajno deponijo (10 km)</t>
  </si>
  <si>
    <t>13</t>
  </si>
  <si>
    <t>STROJNI IZKOP -</t>
  </si>
  <si>
    <t xml:space="preserve">izkopni material III. do IV. kat. </t>
  </si>
  <si>
    <t>desna brežina</t>
  </si>
  <si>
    <t>leva brežina</t>
  </si>
  <si>
    <t>dno, prepust</t>
  </si>
  <si>
    <t>14</t>
  </si>
  <si>
    <t>STROJNI ZASIP Z IZKOPANIM MATERIALOM</t>
  </si>
  <si>
    <t>15</t>
  </si>
  <si>
    <t>NAKLADANJE IN PREVOZ MATERIALA, prevoz do 5km</t>
  </si>
  <si>
    <t>16</t>
  </si>
  <si>
    <t xml:space="preserve">PLANIRANJE - mešane površine, </t>
  </si>
  <si>
    <t>strojno 80%, ročno 20%</t>
  </si>
  <si>
    <t>17</t>
  </si>
  <si>
    <t xml:space="preserve">KAMNITA ZLOŽBA V SUHO </t>
  </si>
  <si>
    <t>dobava, prevoz, strojna izdelava, 1x premet, deb&gt;60cm</t>
  </si>
  <si>
    <t>desni breg</t>
  </si>
  <si>
    <t>P5-P11</t>
  </si>
  <si>
    <t>P13-P15</t>
  </si>
  <si>
    <t>levi breg</t>
  </si>
  <si>
    <t>tlakovano dno in brežine v prepustu</t>
  </si>
  <si>
    <t>18</t>
  </si>
  <si>
    <t>KAMNITA ZLOŽBA V BETONU</t>
  </si>
  <si>
    <t>navezava desni breg</t>
  </si>
  <si>
    <t>P5-P6</t>
  </si>
  <si>
    <t>P10-P11</t>
  </si>
  <si>
    <t>P12-P13</t>
  </si>
  <si>
    <t>navezava levi breg</t>
  </si>
  <si>
    <t>19</t>
  </si>
  <si>
    <t>KAMEN V BETONU C25/30  - strojno zidanje</t>
  </si>
  <si>
    <t>oporniki prepusta</t>
  </si>
  <si>
    <t>20</t>
  </si>
  <si>
    <t>BETON C30/37, dobava in vgradnja v AB konstrukcije (AB plošča)</t>
  </si>
  <si>
    <t>PV-II, XD3,XF4, XC4</t>
  </si>
  <si>
    <t>AB plošča</t>
  </si>
  <si>
    <t>AB ležišče med ploščo in oporniki</t>
  </si>
  <si>
    <t>21</t>
  </si>
  <si>
    <t>DROBLJENEC  0/63</t>
  </si>
  <si>
    <t>zasipni klin na prehodu med prepustom in cesto</t>
  </si>
  <si>
    <t>22</t>
  </si>
  <si>
    <t xml:space="preserve">ARMATURNE MREŽE, dobava - </t>
  </si>
  <si>
    <t>Q503</t>
  </si>
  <si>
    <t>- vgrajevanje v opornike</t>
  </si>
  <si>
    <t>kg/kos</t>
  </si>
  <si>
    <t>kg</t>
  </si>
  <si>
    <t>23</t>
  </si>
  <si>
    <t>LESENI PILOTI -dobava, vgradnja</t>
  </si>
  <si>
    <t>L=2,50m</t>
  </si>
  <si>
    <t>zaključek talkovanja pod prepustom</t>
  </si>
  <si>
    <t>24</t>
  </si>
  <si>
    <t>LESENE OBLICE -dobava, vgradnja</t>
  </si>
  <si>
    <t>L=4m</t>
  </si>
  <si>
    <t>horizontalne lesene oblice na</t>
  </si>
  <si>
    <t>zaključku talkovanja pod prepustom</t>
  </si>
  <si>
    <t>25</t>
  </si>
  <si>
    <t>OPAŽ RAVNIH ZIDOV  - enostranski</t>
  </si>
  <si>
    <t>montaža, demontaža, čiščenje</t>
  </si>
  <si>
    <t>oporniki</t>
  </si>
  <si>
    <t>26</t>
  </si>
  <si>
    <t>OPAŽ ARMIRANOBETONSKIH PLOŠČ</t>
  </si>
  <si>
    <t>plošča</t>
  </si>
  <si>
    <t>27</t>
  </si>
  <si>
    <t>ČIŠČENJE STIKOV IN FUGIRANJE s cementno malto</t>
  </si>
  <si>
    <t>28</t>
  </si>
  <si>
    <t>ARMATURA  -  visokovredno naravno trdno jeklo S500B</t>
  </si>
  <si>
    <t>do fi 12mm</t>
  </si>
  <si>
    <t>dobava + vgrajevanje, za srednje zahtevno ojačitev</t>
  </si>
  <si>
    <t>nad fi 12mm</t>
  </si>
  <si>
    <t>dobava + vgrajevanje,  za srednje zahtevno ojačitev</t>
  </si>
  <si>
    <t>30</t>
  </si>
  <si>
    <t>ASFALT - Izdelava obrabne bituminizirane zmesi  v debelini 4 cm</t>
  </si>
  <si>
    <t>Površina bo v celoti upoštevana v načrtu pločnika.</t>
  </si>
  <si>
    <t>31</t>
  </si>
  <si>
    <t>HIDROIZOLACIJA 1cm na AB plošči</t>
  </si>
  <si>
    <t>bitumenski hidroizolacijski trak s stekleno tkanino</t>
  </si>
  <si>
    <t>bitumenska lepilna zmes</t>
  </si>
  <si>
    <t>osnovni bitumenski premaz</t>
  </si>
  <si>
    <t>32</t>
  </si>
  <si>
    <t>Tesnenje stika beton (robnik- asfalt) , trajno elastična bitumenska zalivna masa 20-25mm</t>
  </si>
  <si>
    <t>33</t>
  </si>
  <si>
    <t>OGRAJA , KOVINSKA ZA PEŠCE IN KOLESARJE</t>
  </si>
  <si>
    <t>vroče cinkana, barvana, skladna s TSC 07.103 tipa 5.3</t>
  </si>
  <si>
    <t>dobava, prevoz, montaža</t>
  </si>
  <si>
    <t>H=120cm</t>
  </si>
  <si>
    <t>TEMELJENJE OGRAJE IZVEN AB PLOŠČE PREPUSTA</t>
  </si>
  <si>
    <t>AB temelj po načrtu</t>
  </si>
  <si>
    <t>4kos (0,5x0,5mx1m)</t>
  </si>
  <si>
    <t>35</t>
  </si>
  <si>
    <t>ZATRAVITEV - ročno posejanje mešanih površin</t>
  </si>
  <si>
    <t>na nehumuzirani površini, z dodatkom umetnega gnojila + nega</t>
  </si>
  <si>
    <t>36</t>
  </si>
  <si>
    <t>ODLOV RIB</t>
  </si>
  <si>
    <t>37</t>
  </si>
  <si>
    <t>PROJEKTANTSKI NADZOR</t>
  </si>
  <si>
    <t>38</t>
  </si>
  <si>
    <t>IZDELAVA PROJEKTNE DOKUMENTACIJE - PID</t>
  </si>
  <si>
    <t>39</t>
  </si>
  <si>
    <t>SKUPAJ</t>
  </si>
  <si>
    <t>VSE SKUPAJ</t>
  </si>
  <si>
    <t>Ljubljana, november 2017 /marec 2018</t>
  </si>
  <si>
    <t>Popis del - varnostni načrt - ureditev pločnika Goriče-Golnik ob državni cesti</t>
  </si>
  <si>
    <t>R2-410/1134 Tržič – Kokrica od km 6+000 do km 6+700</t>
  </si>
  <si>
    <t>zap.št.</t>
  </si>
  <si>
    <t>opis</t>
  </si>
  <si>
    <t>enota</t>
  </si>
  <si>
    <t>količina</t>
  </si>
  <si>
    <t>cena</t>
  </si>
  <si>
    <t>skupaj</t>
  </si>
  <si>
    <t>namestitev in odstranitev gradbiščne table</t>
  </si>
  <si>
    <t>namestitev in odstranitev opozorilnih tabel</t>
  </si>
  <si>
    <t>postavitev in vzdrževanje gradbiščne ograje PVC</t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</si>
  <si>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</si>
  <si>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t>cisterna za vodo 200 l</t>
  </si>
  <si>
    <t>5.</t>
  </si>
  <si>
    <t>postavitev in odstranitev zabojnika, garderoba</t>
  </si>
  <si>
    <t>postavitev in odstranitev kemičnega stranišča</t>
  </si>
  <si>
    <t>izdelava varovalnih ograj</t>
  </si>
  <si>
    <t>ure</t>
  </si>
  <si>
    <t>postavitev gradbene omarice in električne meritve</t>
  </si>
  <si>
    <t>strojno čiščenje ceste</t>
  </si>
  <si>
    <t>opozorilne vrvice</t>
  </si>
  <si>
    <t>11.</t>
  </si>
  <si>
    <t>namestitev gasilnikov</t>
  </si>
  <si>
    <t>12.</t>
  </si>
  <si>
    <t>varnostne čelade (za obiskovalce)</t>
  </si>
  <si>
    <t>13.</t>
  </si>
  <si>
    <t>torbica za prvo pomoč</t>
  </si>
  <si>
    <t>14.</t>
  </si>
  <si>
    <t>osebna varovalna oprema*</t>
  </si>
  <si>
    <t>15.</t>
  </si>
  <si>
    <t>opozorilne table</t>
  </si>
  <si>
    <t>16.</t>
  </si>
  <si>
    <t>ušesni čepi, glušniki</t>
  </si>
  <si>
    <t>skupni strošek zagotavljanja varnosti in zdravja pri delu:</t>
  </si>
  <si>
    <t>5.3</t>
  </si>
  <si>
    <t>- ZAČASNA PROMETNA UREDITEV -</t>
  </si>
  <si>
    <t>Lokacija zapore</t>
  </si>
  <si>
    <t>R2-410/1134 Tržič - Kokrica, od km 6+000 do km 6+700</t>
  </si>
  <si>
    <t>elaborat</t>
  </si>
  <si>
    <t>EZ-47/17</t>
  </si>
  <si>
    <t>Trajanje zapore dni</t>
  </si>
  <si>
    <t>Število pregledov zapore</t>
  </si>
  <si>
    <t>Število postavitev zapore</t>
  </si>
  <si>
    <t>Dolžina zapore</t>
  </si>
  <si>
    <t>Zapora bo vzpostavljena v 8 fazah, ki so razdeljene na več etap.</t>
  </si>
  <si>
    <t>Priprava znakov za zaporo</t>
  </si>
  <si>
    <t>Opis</t>
  </si>
  <si>
    <t>Število ur</t>
  </si>
  <si>
    <t>Cena na enoto</t>
  </si>
  <si>
    <t>cestar</t>
  </si>
  <si>
    <t>Skupaj priprava zapore</t>
  </si>
  <si>
    <t>Postavitev in odstranitev zapore z materialom</t>
  </si>
  <si>
    <t>voznik</t>
  </si>
  <si>
    <t>poltovorno vozilo</t>
  </si>
  <si>
    <t>zaporna vrvica za omejevanje manjših delovišč</t>
  </si>
  <si>
    <t>Skupaj enkratna postavitev in odstranitev zapore</t>
  </si>
  <si>
    <t>Zapora</t>
  </si>
  <si>
    <t>IV- (60x25) dopolnilna tabla</t>
  </si>
  <si>
    <t>kos/dan</t>
  </si>
  <si>
    <t>IV- (90x35) dopolnilna tabla</t>
  </si>
  <si>
    <t>I-19 (T90) delo na cesti</t>
  </si>
  <si>
    <t>I-5.1 (T90) zožanje ceste z desne strani</t>
  </si>
  <si>
    <t>I-5.2 (T90) zožanje ceste z leve strani</t>
  </si>
  <si>
    <t>semafor - navadni</t>
  </si>
  <si>
    <t>I-20 (T90) bližina svetlobnih prometnih znakov</t>
  </si>
  <si>
    <t>II-3 (Φ 60) prepovedan promet v obeh smereh</t>
  </si>
  <si>
    <t>VI-1.1 tabla čelne zapore - zapora na levi strani</t>
  </si>
  <si>
    <t>VI-1 tabla čelne zapore - zapora na desni strani</t>
  </si>
  <si>
    <t>I-25 (T90) nevarnost na cesti</t>
  </si>
  <si>
    <t>II-33 (Φ 60) prednost vozil iz nasprotne smeri</t>
  </si>
  <si>
    <t>III-1 (60x60) prednost pred vozili iz nasprotne smeri</t>
  </si>
  <si>
    <t>II-30 (Φ 60) omejitev hitrosti</t>
  </si>
  <si>
    <t>III-21 (Φ 60) prenehanje vseh prepovedi in omejitev</t>
  </si>
  <si>
    <t>VI-3 tabla pokončne zapore - preusmeritve v desno</t>
  </si>
  <si>
    <t>stalna oranžna luč</t>
  </si>
  <si>
    <t xml:space="preserve">VI-22 (Φ 21) utripajoča luč (baterijski vložek), ki povdarja pomen znaka, nad katerim je postavljena </t>
  </si>
  <si>
    <t>podstavek PVC - 30kg (80x40x10)</t>
  </si>
  <si>
    <t>podstavek kovinski</t>
  </si>
  <si>
    <t xml:space="preserve">drog okrogel (2 m) </t>
  </si>
  <si>
    <t>Skupaj zapora na dan</t>
  </si>
  <si>
    <t>Pregledi zapore</t>
  </si>
  <si>
    <t>preglednik</t>
  </si>
  <si>
    <t>%</t>
  </si>
  <si>
    <t>Skupaj enkratni pregled zapore</t>
  </si>
  <si>
    <t>Ostala dela</t>
  </si>
  <si>
    <t>Folija</t>
  </si>
  <si>
    <t>Skupaj ostala dela</t>
  </si>
  <si>
    <t>Skupaj zapora</t>
  </si>
  <si>
    <t>Dodatna dela po nalogu policije, inšpektorja ipd. se zaračunajo posebej.</t>
  </si>
  <si>
    <r>
      <t>Izdelava zgornje nosilne plasti bituminiziranega drobljenca AC 22 base B 70/100 A4 v debelini 6 cm.
V ceni v skladu z ZeJN upoštevati tudi uporabo materiala nastalega pri rušenju asfalta (cca. 1 m</t>
    </r>
    <r>
      <rPr>
        <vertAlign val="superscript"/>
        <sz val="9"/>
        <rFont val="Arial Narrow"/>
        <family val="2"/>
        <charset val="238"/>
      </rPr>
      <t>3</t>
    </r>
    <r>
      <rPr>
        <sz val="9"/>
        <rFont val="Arial Narrow"/>
        <family val="2"/>
        <charset val="238"/>
      </rPr>
      <t>).</t>
    </r>
  </si>
  <si>
    <r>
      <t>Izdelava obrabne in zaporne plasti bitumenskega betona AC 8 surf B 70/100 A5 v debelini 40 mm (pločnik).
V ceni v skladu z ZeJN upoštevati tudi uporabo materiala nastalega pri rušenju asfalta (cca. 1 m</t>
    </r>
    <r>
      <rPr>
        <vertAlign val="superscript"/>
        <sz val="9"/>
        <rFont val="Arial Narrow"/>
        <family val="2"/>
        <charset val="238"/>
      </rPr>
      <t>3</t>
    </r>
    <r>
      <rPr>
        <sz val="9"/>
        <rFont val="Arial Narrow"/>
        <family val="2"/>
        <charset val="238"/>
      </rPr>
      <t>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</si>
</sst>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[$€-1]"/>
    <numFmt numFmtId="165" formatCode="#,##0.0"/>
    <numFmt numFmtId="166" formatCode="#,##0.00\ &quot;€&quot;"/>
  </numFmts>
  <fonts count="31" x14ac:knownFonts="1">
    <font>
      <sz val="11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9"/>
      <color indexed="8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Helvetica"/>
      <charset val="238"/>
    </font>
    <font>
      <sz val="10"/>
      <name val="Helvetica"/>
      <family val="2"/>
      <charset val="238"/>
    </font>
    <font>
      <sz val="9"/>
      <name val="Helvetica"/>
      <family val="2"/>
      <charset val="238"/>
    </font>
    <font>
      <b/>
      <sz val="10"/>
      <color indexed="8"/>
      <name val="Helvetica"/>
      <family val="2"/>
      <charset val="238"/>
    </font>
    <font>
      <b/>
      <sz val="10"/>
      <name val="Helvetica"/>
      <family val="2"/>
      <charset val="238"/>
    </font>
    <font>
      <sz val="10"/>
      <name val="Arial CE"/>
      <family val="2"/>
      <charset val="238"/>
    </font>
    <font>
      <sz val="10"/>
      <color indexed="10"/>
      <name val="Helvetica"/>
      <family val="2"/>
      <charset val="238"/>
    </font>
    <font>
      <u/>
      <sz val="10"/>
      <name val="Helvetica"/>
      <family val="2"/>
      <charset val="238"/>
    </font>
    <font>
      <sz val="10"/>
      <color indexed="8"/>
      <name val="Helvetica"/>
      <family val="2"/>
      <charset val="238"/>
    </font>
    <font>
      <sz val="10"/>
      <color indexed="45"/>
      <name val="Helvetica"/>
      <family val="2"/>
      <charset val="238"/>
    </font>
    <font>
      <b/>
      <sz val="10"/>
      <name val="Helvetica"/>
      <charset val="238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22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0" fontId="25" fillId="0" borderId="0"/>
    <xf numFmtId="0" fontId="28" fillId="0" borderId="0"/>
  </cellStyleXfs>
  <cellXfs count="317">
    <xf numFmtId="0" fontId="0" fillId="0" borderId="0" xfId="0"/>
    <xf numFmtId="4" fontId="2" fillId="0" borderId="1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4" fontId="2" fillId="0" borderId="0" xfId="0" applyNumberFormat="1" applyFont="1" applyFill="1" applyBorder="1" applyAlignment="1">
      <alignment horizontal="center" vertical="center" shrinkToFit="1"/>
    </xf>
    <xf numFmtId="4" fontId="1" fillId="0" borderId="0" xfId="0" applyNumberFormat="1" applyFont="1" applyFill="1" applyBorder="1" applyAlignment="1">
      <alignment horizontal="center" vertical="center" shrinkToFit="1"/>
    </xf>
    <xf numFmtId="4" fontId="1" fillId="0" borderId="0" xfId="0" applyNumberFormat="1" applyFont="1" applyBorder="1" applyAlignment="1">
      <alignment horizontal="center" vertical="center" shrinkToFit="1"/>
    </xf>
    <xf numFmtId="4" fontId="2" fillId="0" borderId="3" xfId="0" applyNumberFormat="1" applyFont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" fontId="2" fillId="0" borderId="3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4" fontId="2" fillId="0" borderId="0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center" vertical="center" shrinkToFit="1"/>
    </xf>
    <xf numFmtId="4" fontId="2" fillId="0" borderId="7" xfId="0" applyNumberFormat="1" applyFont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4" fontId="2" fillId="2" borderId="6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4" fontId="5" fillId="2" borderId="5" xfId="0" applyNumberFormat="1" applyFont="1" applyFill="1" applyBorder="1" applyAlignment="1">
      <alignment horizontal="center" vertical="center" shrinkToFit="1"/>
    </xf>
    <xf numFmtId="4" fontId="5" fillId="2" borderId="6" xfId="0" applyNumberFormat="1" applyFont="1" applyFill="1" applyBorder="1" applyAlignment="1">
      <alignment horizontal="center" vertical="center" shrinkToFit="1"/>
    </xf>
    <xf numFmtId="4" fontId="2" fillId="0" borderId="5" xfId="0" applyNumberFormat="1" applyFont="1" applyFill="1" applyBorder="1" applyAlignment="1">
      <alignment horizontal="center" vertical="center" shrinkToFit="1"/>
    </xf>
    <xf numFmtId="4" fontId="2" fillId="2" borderId="5" xfId="0" applyNumberFormat="1" applyFont="1" applyFill="1" applyBorder="1" applyAlignment="1">
      <alignment horizontal="center" vertical="center" shrinkToFit="1"/>
    </xf>
    <xf numFmtId="4" fontId="7" fillId="0" borderId="0" xfId="0" applyNumberFormat="1" applyFont="1" applyAlignment="1">
      <alignment horizontal="center" vertical="center" shrinkToFit="1"/>
    </xf>
    <xf numFmtId="2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wrapText="1" shrinkToFit="1"/>
    </xf>
    <xf numFmtId="0" fontId="7" fillId="0" borderId="0" xfId="0" applyFont="1" applyBorder="1" applyAlignment="1">
      <alignment horizontal="center" wrapText="1" shrinkToFit="1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Border="1" applyAlignment="1">
      <alignment horizontal="center" wrapText="1" shrinkToFit="1"/>
    </xf>
    <xf numFmtId="0" fontId="9" fillId="0" borderId="0" xfId="0" applyFont="1" applyBorder="1" applyAlignment="1">
      <alignment horizontal="center" wrapText="1" shrinkToFit="1"/>
    </xf>
    <xf numFmtId="0" fontId="8" fillId="0" borderId="0" xfId="0" applyFont="1" applyAlignment="1">
      <alignment horizontal="center" wrapText="1" shrinkToFit="1"/>
    </xf>
    <xf numFmtId="0" fontId="9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 vertical="top" wrapText="1"/>
    </xf>
    <xf numFmtId="49" fontId="7" fillId="0" borderId="1" xfId="0" applyNumberFormat="1" applyFont="1" applyBorder="1" applyAlignment="1">
      <alignment horizontal="justify" vertical="top" wrapText="1"/>
    </xf>
    <xf numFmtId="49" fontId="2" fillId="0" borderId="1" xfId="0" applyNumberFormat="1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shrinkToFi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 shrinkToFit="1"/>
    </xf>
    <xf numFmtId="4" fontId="2" fillId="0" borderId="1" xfId="0" applyNumberFormat="1" applyFont="1" applyFill="1" applyBorder="1" applyAlignment="1">
      <alignment horizontal="center" vertical="center" wrapText="1" shrinkToFit="1"/>
    </xf>
    <xf numFmtId="4" fontId="2" fillId="0" borderId="1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shrinkToFi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shrinkToFit="1"/>
    </xf>
    <xf numFmtId="49" fontId="1" fillId="0" borderId="8" xfId="0" applyNumberFormat="1" applyFont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4" fontId="2" fillId="0" borderId="0" xfId="0" applyNumberFormat="1" applyFont="1" applyAlignment="1">
      <alignment horizontal="center" vertical="center" shrinkToFit="1"/>
    </xf>
    <xf numFmtId="4" fontId="2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Border="1" applyAlignment="1">
      <alignment horizontal="right" vertical="center" shrinkToFit="1"/>
    </xf>
    <xf numFmtId="164" fontId="1" fillId="0" borderId="8" xfId="0" applyNumberFormat="1" applyFont="1" applyBorder="1" applyAlignment="1">
      <alignment horizontal="right" vertical="center" shrinkToFit="1"/>
    </xf>
    <xf numFmtId="4" fontId="2" fillId="0" borderId="0" xfId="0" applyNumberFormat="1" applyFont="1" applyFill="1" applyBorder="1" applyAlignment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 wrapText="1" shrinkToFit="1"/>
    </xf>
    <xf numFmtId="2" fontId="2" fillId="0" borderId="0" xfId="0" applyNumberFormat="1" applyFont="1" applyFill="1" applyBorder="1" applyAlignment="1">
      <alignment horizontal="center" vertical="center" shrinkToFit="1"/>
    </xf>
    <xf numFmtId="2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wrapText="1" shrinkToFit="1"/>
    </xf>
    <xf numFmtId="1" fontId="8" fillId="0" borderId="0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horizontal="center" wrapText="1" shrinkToFit="1"/>
    </xf>
    <xf numFmtId="0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horizontal="right" vertical="center" shrinkToFit="1"/>
    </xf>
    <xf numFmtId="4" fontId="1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wrapText="1" shrinkToFit="1"/>
    </xf>
    <xf numFmtId="0" fontId="4" fillId="0" borderId="0" xfId="0" applyFont="1" applyAlignment="1">
      <alignment horizontal="center" vertical="center" wrapText="1" shrinkToFit="1"/>
    </xf>
    <xf numFmtId="4" fontId="4" fillId="3" borderId="0" xfId="0" applyNumberFormat="1" applyFont="1" applyFill="1" applyAlignment="1">
      <alignment horizontal="center" vertical="center" wrapText="1" shrinkToFit="1"/>
    </xf>
    <xf numFmtId="4" fontId="4" fillId="4" borderId="0" xfId="0" applyNumberFormat="1" applyFont="1" applyFill="1" applyAlignment="1">
      <alignment horizontal="center" vertical="center" wrapText="1" shrinkToFit="1"/>
    </xf>
    <xf numFmtId="4" fontId="2" fillId="0" borderId="0" xfId="0" applyNumberFormat="1" applyFont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 wrapText="1" shrinkToFit="1"/>
    </xf>
    <xf numFmtId="0" fontId="4" fillId="0" borderId="0" xfId="0" applyFont="1" applyFill="1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horizontal="left" vertical="center" wrapTex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center" wrapText="1" shrinkToFit="1"/>
    </xf>
    <xf numFmtId="0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 shrinkToFit="1"/>
    </xf>
    <xf numFmtId="1" fontId="7" fillId="0" borderId="0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wrapText="1" shrinkToFit="1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shrinkToFit="1"/>
    </xf>
    <xf numFmtId="4" fontId="5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justify" vertical="top" wrapText="1"/>
    </xf>
    <xf numFmtId="0" fontId="4" fillId="0" borderId="0" xfId="0" applyFont="1" applyAlignment="1">
      <alignment horizontal="center" vertical="top" wrapText="1"/>
    </xf>
    <xf numFmtId="0" fontId="8" fillId="0" borderId="8" xfId="0" applyFont="1" applyFill="1" applyBorder="1" applyAlignment="1">
      <alignment horizontal="center" wrapText="1" shrinkToFit="1"/>
    </xf>
    <xf numFmtId="0" fontId="4" fillId="0" borderId="9" xfId="0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center" vertical="center" shrinkToFit="1"/>
    </xf>
    <xf numFmtId="164" fontId="1" fillId="0" borderId="13" xfId="0" applyNumberFormat="1" applyFont="1" applyBorder="1" applyAlignment="1">
      <alignment horizontal="right" vertical="center" shrinkToFit="1"/>
    </xf>
    <xf numFmtId="4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2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" fontId="2" fillId="0" borderId="7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4" fontId="2" fillId="0" borderId="2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49" fontId="12" fillId="0" borderId="0" xfId="1" applyNumberFormat="1" applyFont="1" applyFill="1"/>
    <xf numFmtId="0" fontId="13" fillId="0" borderId="0" xfId="1" applyFont="1" applyFill="1"/>
    <xf numFmtId="4" fontId="13" fillId="0" borderId="0" xfId="2" applyNumberFormat="1" applyFont="1" applyFill="1" applyBorder="1"/>
    <xf numFmtId="1" fontId="13" fillId="0" borderId="0" xfId="1" applyNumberFormat="1" applyFont="1" applyFill="1" applyBorder="1"/>
    <xf numFmtId="4" fontId="13" fillId="0" borderId="0" xfId="1" applyNumberFormat="1" applyFont="1" applyFill="1" applyBorder="1"/>
    <xf numFmtId="4" fontId="13" fillId="0" borderId="0" xfId="1" applyNumberFormat="1" applyFont="1" applyFill="1"/>
    <xf numFmtId="4" fontId="13" fillId="0" borderId="0" xfId="1" applyNumberFormat="1" applyFont="1" applyFill="1" applyAlignment="1">
      <alignment horizontal="center"/>
    </xf>
    <xf numFmtId="44" fontId="13" fillId="0" borderId="0" xfId="1" applyNumberFormat="1" applyFont="1" applyFill="1"/>
    <xf numFmtId="4" fontId="13" fillId="0" borderId="0" xfId="2" applyNumberFormat="1" applyFont="1" applyFill="1"/>
    <xf numFmtId="1" fontId="13" fillId="0" borderId="0" xfId="1" applyNumberFormat="1" applyFont="1" applyFill="1"/>
    <xf numFmtId="49" fontId="14" fillId="0" borderId="0" xfId="1" applyNumberFormat="1" applyFont="1" applyFill="1"/>
    <xf numFmtId="4" fontId="13" fillId="0" borderId="0" xfId="2" applyNumberFormat="1" applyFont="1" applyFill="1" applyAlignment="1">
      <alignment horizontal="center"/>
    </xf>
    <xf numFmtId="1" fontId="13" fillId="0" borderId="0" xfId="1" applyNumberFormat="1" applyFont="1" applyFill="1" applyAlignment="1">
      <alignment horizontal="right"/>
    </xf>
    <xf numFmtId="4" fontId="13" fillId="0" borderId="0" xfId="1" applyNumberFormat="1" applyFont="1" applyFill="1" applyAlignment="1"/>
    <xf numFmtId="4" fontId="15" fillId="0" borderId="8" xfId="2" applyNumberFormat="1" applyFont="1" applyFill="1" applyBorder="1" applyAlignment="1">
      <alignment horizontal="left"/>
    </xf>
    <xf numFmtId="4" fontId="13" fillId="0" borderId="8" xfId="2" applyNumberFormat="1" applyFont="1" applyFill="1" applyBorder="1" applyAlignment="1">
      <alignment horizontal="centerContinuous"/>
    </xf>
    <xf numFmtId="4" fontId="13" fillId="0" borderId="0" xfId="2" applyNumberFormat="1" applyFont="1" applyFill="1" applyAlignment="1">
      <alignment horizontal="centerContinuous"/>
    </xf>
    <xf numFmtId="1" fontId="13" fillId="0" borderId="0" xfId="1" applyNumberFormat="1" applyFont="1" applyFill="1" applyAlignment="1">
      <alignment horizontal="centerContinuous"/>
    </xf>
    <xf numFmtId="4" fontId="13" fillId="0" borderId="0" xfId="1" applyNumberFormat="1" applyFont="1" applyFill="1" applyAlignment="1">
      <alignment horizontal="centerContinuous"/>
    </xf>
    <xf numFmtId="49" fontId="14" fillId="0" borderId="14" xfId="1" applyNumberFormat="1" applyFont="1" applyFill="1" applyBorder="1"/>
    <xf numFmtId="4" fontId="13" fillId="0" borderId="14" xfId="2" applyNumberFormat="1" applyFont="1" applyFill="1" applyBorder="1"/>
    <xf numFmtId="1" fontId="13" fillId="0" borderId="14" xfId="1" applyNumberFormat="1" applyFont="1" applyFill="1" applyBorder="1"/>
    <xf numFmtId="4" fontId="13" fillId="0" borderId="14" xfId="1" applyNumberFormat="1" applyFont="1" applyFill="1" applyBorder="1"/>
    <xf numFmtId="4" fontId="16" fillId="0" borderId="14" xfId="2" applyNumberFormat="1" applyFont="1" applyFill="1" applyBorder="1"/>
    <xf numFmtId="4" fontId="13" fillId="0" borderId="14" xfId="1" applyNumberFormat="1" applyFont="1" applyFill="1" applyBorder="1" applyAlignment="1">
      <alignment horizontal="center"/>
    </xf>
    <xf numFmtId="4" fontId="13" fillId="5" borderId="14" xfId="1" applyNumberFormat="1" applyFont="1" applyFill="1" applyBorder="1" applyProtection="1">
      <protection locked="0"/>
    </xf>
    <xf numFmtId="44" fontId="13" fillId="0" borderId="14" xfId="1" applyNumberFormat="1" applyFont="1" applyFill="1" applyBorder="1"/>
    <xf numFmtId="4" fontId="13" fillId="0" borderId="14" xfId="1" quotePrefix="1" applyNumberFormat="1" applyFont="1" applyFill="1" applyBorder="1"/>
    <xf numFmtId="4" fontId="16" fillId="0" borderId="0" xfId="1" applyNumberFormat="1" applyFont="1" applyFill="1" applyBorder="1"/>
    <xf numFmtId="4" fontId="13" fillId="0" borderId="0" xfId="1" applyNumberFormat="1" applyFont="1" applyFill="1" applyBorder="1" applyAlignment="1">
      <alignment horizontal="center"/>
    </xf>
    <xf numFmtId="4" fontId="13" fillId="0" borderId="0" xfId="2" quotePrefix="1" applyNumberFormat="1" applyFont="1" applyFill="1"/>
    <xf numFmtId="2" fontId="13" fillId="0" borderId="0" xfId="1" applyNumberFormat="1" applyFont="1" applyFill="1"/>
    <xf numFmtId="4" fontId="13" fillId="0" borderId="8" xfId="1" applyNumberFormat="1" applyFont="1" applyFill="1" applyBorder="1"/>
    <xf numFmtId="4" fontId="13" fillId="0" borderId="8" xfId="1" applyNumberFormat="1" applyFont="1" applyFill="1" applyBorder="1" applyAlignment="1">
      <alignment horizontal="center"/>
    </xf>
    <xf numFmtId="4" fontId="18" fillId="0" borderId="0" xfId="2" applyNumberFormat="1" applyFont="1" applyFill="1"/>
    <xf numFmtId="165" fontId="13" fillId="0" borderId="0" xfId="2" applyNumberFormat="1" applyFont="1" applyFill="1" applyAlignment="1"/>
    <xf numFmtId="3" fontId="13" fillId="0" borderId="0" xfId="2" applyNumberFormat="1" applyFont="1" applyFill="1" applyAlignment="1"/>
    <xf numFmtId="3" fontId="13" fillId="0" borderId="0" xfId="2" applyNumberFormat="1" applyFont="1" applyFill="1" applyAlignment="1">
      <alignment horizontal="left"/>
    </xf>
    <xf numFmtId="0" fontId="13" fillId="0" borderId="0" xfId="1" quotePrefix="1" applyFont="1" applyFill="1"/>
    <xf numFmtId="0" fontId="13" fillId="0" borderId="8" xfId="1" applyFont="1" applyFill="1" applyBorder="1"/>
    <xf numFmtId="49" fontId="14" fillId="0" borderId="0" xfId="1" applyNumberFormat="1" applyFont="1" applyFill="1" applyBorder="1"/>
    <xf numFmtId="4" fontId="16" fillId="0" borderId="0" xfId="2" applyNumberFormat="1" applyFont="1" applyFill="1" applyBorder="1"/>
    <xf numFmtId="44" fontId="13" fillId="0" borderId="0" xfId="1" applyNumberFormat="1" applyFont="1" applyFill="1" applyBorder="1"/>
    <xf numFmtId="4" fontId="13" fillId="0" borderId="0" xfId="1" quotePrefix="1" applyNumberFormat="1" applyFont="1" applyFill="1" applyBorder="1"/>
    <xf numFmtId="4" fontId="13" fillId="0" borderId="0" xfId="2" quotePrefix="1" applyNumberFormat="1" applyFont="1" applyFill="1" applyBorder="1"/>
    <xf numFmtId="4" fontId="16" fillId="0" borderId="8" xfId="2" applyNumberFormat="1" applyFont="1" applyFill="1" applyBorder="1"/>
    <xf numFmtId="2" fontId="13" fillId="0" borderId="14" xfId="1" applyNumberFormat="1" applyFont="1" applyFill="1" applyBorder="1"/>
    <xf numFmtId="2" fontId="13" fillId="5" borderId="14" xfId="1" applyNumberFormat="1" applyFont="1" applyFill="1" applyBorder="1" applyProtection="1">
      <protection locked="0"/>
    </xf>
    <xf numFmtId="4" fontId="13" fillId="0" borderId="0" xfId="2" applyNumberFormat="1" applyFont="1" applyFill="1" applyAlignment="1">
      <alignment horizontal="left"/>
    </xf>
    <xf numFmtId="4" fontId="13" fillId="0" borderId="0" xfId="2" applyNumberFormat="1" applyFont="1" applyFill="1" applyBorder="1" applyAlignment="1">
      <alignment horizontal="center"/>
    </xf>
    <xf numFmtId="165" fontId="13" fillId="0" borderId="0" xfId="2" applyNumberFormat="1" applyFont="1" applyFill="1" applyBorder="1"/>
    <xf numFmtId="165" fontId="13" fillId="0" borderId="0" xfId="2" applyNumberFormat="1" applyFont="1" applyFill="1"/>
    <xf numFmtId="4" fontId="13" fillId="0" borderId="14" xfId="2" applyNumberFormat="1" applyFont="1" applyFill="1" applyBorder="1" applyAlignment="1">
      <alignment horizontal="center"/>
    </xf>
    <xf numFmtId="0" fontId="13" fillId="0" borderId="0" xfId="1" applyFont="1" applyFill="1" applyBorder="1"/>
    <xf numFmtId="4" fontId="13" fillId="0" borderId="0" xfId="2" applyNumberFormat="1" applyFont="1" applyFill="1" applyBorder="1" applyAlignment="1">
      <alignment horizontal="centerContinuous"/>
    </xf>
    <xf numFmtId="4" fontId="13" fillId="0" borderId="0" xfId="1" quotePrefix="1" applyNumberFormat="1" applyFont="1" applyFill="1"/>
    <xf numFmtId="0" fontId="19" fillId="0" borderId="0" xfId="1" applyFont="1" applyFill="1"/>
    <xf numFmtId="3" fontId="13" fillId="0" borderId="0" xfId="2" applyNumberFormat="1" applyFont="1" applyFill="1" applyAlignment="1">
      <alignment horizontal="center"/>
    </xf>
    <xf numFmtId="4" fontId="13" fillId="0" borderId="0" xfId="1" applyNumberFormat="1" applyFont="1" applyFill="1" applyAlignment="1">
      <alignment horizontal="left"/>
    </xf>
    <xf numFmtId="3" fontId="13" fillId="0" borderId="0" xfId="2" applyNumberFormat="1" applyFont="1" applyFill="1" applyBorder="1" applyAlignment="1">
      <alignment horizontal="center"/>
    </xf>
    <xf numFmtId="4" fontId="20" fillId="0" borderId="0" xfId="2" applyNumberFormat="1" applyFont="1" applyFill="1"/>
    <xf numFmtId="4" fontId="21" fillId="0" borderId="0" xfId="2" applyNumberFormat="1" applyFont="1" applyFill="1"/>
    <xf numFmtId="4" fontId="21" fillId="0" borderId="0" xfId="2" quotePrefix="1" applyNumberFormat="1" applyFont="1" applyFill="1" applyBorder="1" applyAlignment="1">
      <alignment horizontal="center"/>
    </xf>
    <xf numFmtId="4" fontId="20" fillId="0" borderId="0" xfId="2" applyNumberFormat="1" applyFont="1" applyFill="1" applyBorder="1"/>
    <xf numFmtId="3" fontId="13" fillId="0" borderId="0" xfId="2" applyNumberFormat="1" applyFont="1" applyFill="1"/>
    <xf numFmtId="4" fontId="14" fillId="0" borderId="0" xfId="2" applyNumberFormat="1" applyFont="1" applyFill="1"/>
    <xf numFmtId="165" fontId="13" fillId="0" borderId="8" xfId="1" applyNumberFormat="1" applyFont="1" applyFill="1" applyBorder="1"/>
    <xf numFmtId="165" fontId="16" fillId="0" borderId="14" xfId="2" applyNumberFormat="1" applyFont="1" applyFill="1" applyBorder="1"/>
    <xf numFmtId="165" fontId="16" fillId="0" borderId="0" xfId="2" applyNumberFormat="1" applyFont="1" applyFill="1" applyBorder="1"/>
    <xf numFmtId="3" fontId="13" fillId="0" borderId="0" xfId="2" applyNumberFormat="1" applyFont="1" applyFill="1" applyBorder="1"/>
    <xf numFmtId="3" fontId="13" fillId="0" borderId="14" xfId="2" applyNumberFormat="1" applyFont="1" applyFill="1" applyBorder="1"/>
    <xf numFmtId="2" fontId="13" fillId="0" borderId="8" xfId="1" applyNumberFormat="1" applyFont="1" applyFill="1" applyBorder="1"/>
    <xf numFmtId="4" fontId="13" fillId="0" borderId="0" xfId="2" applyNumberFormat="1" applyFont="1"/>
    <xf numFmtId="1" fontId="13" fillId="0" borderId="0" xfId="1" applyNumberFormat="1" applyFont="1"/>
    <xf numFmtId="4" fontId="13" fillId="0" borderId="0" xfId="1" applyNumberFormat="1" applyFont="1"/>
    <xf numFmtId="4" fontId="13" fillId="0" borderId="0" xfId="1" applyNumberFormat="1" applyFont="1" applyAlignment="1">
      <alignment horizontal="center"/>
    </xf>
    <xf numFmtId="44" fontId="13" fillId="0" borderId="0" xfId="1" applyNumberFormat="1" applyFont="1"/>
    <xf numFmtId="4" fontId="13" fillId="0" borderId="8" xfId="1" applyNumberFormat="1" applyFont="1" applyBorder="1"/>
    <xf numFmtId="4" fontId="13" fillId="0" borderId="0" xfId="1" applyNumberFormat="1" applyFont="1" applyBorder="1" applyAlignment="1">
      <alignment horizontal="center"/>
    </xf>
    <xf numFmtId="4" fontId="13" fillId="0" borderId="0" xfId="1" applyNumberFormat="1" applyFont="1" applyBorder="1"/>
    <xf numFmtId="4" fontId="13" fillId="5" borderId="0" xfId="1" applyNumberFormat="1" applyFont="1" applyFill="1" applyBorder="1" applyProtection="1">
      <protection locked="0"/>
    </xf>
    <xf numFmtId="44" fontId="13" fillId="0" borderId="0" xfId="1" applyNumberFormat="1" applyFont="1" applyBorder="1"/>
    <xf numFmtId="4" fontId="13" fillId="0" borderId="0" xfId="1" quotePrefix="1" applyNumberFormat="1" applyFont="1" applyBorder="1"/>
    <xf numFmtId="4" fontId="13" fillId="0" borderId="14" xfId="2" applyNumberFormat="1" applyFont="1" applyBorder="1"/>
    <xf numFmtId="1" fontId="13" fillId="0" borderId="14" xfId="1" applyNumberFormat="1" applyFont="1" applyBorder="1"/>
    <xf numFmtId="4" fontId="13" fillId="0" borderId="14" xfId="1" applyNumberFormat="1" applyFont="1" applyBorder="1"/>
    <xf numFmtId="0" fontId="11" fillId="0" borderId="0" xfId="1" applyFont="1" applyFill="1"/>
    <xf numFmtId="4" fontId="13" fillId="0" borderId="0" xfId="2" applyNumberFormat="1" applyFont="1" applyBorder="1"/>
    <xf numFmtId="1" fontId="13" fillId="0" borderId="0" xfId="1" applyNumberFormat="1" applyFont="1" applyBorder="1"/>
    <xf numFmtId="0" fontId="13" fillId="0" borderId="0" xfId="1" applyFont="1" applyFill="1" applyAlignment="1">
      <alignment horizontal="left"/>
    </xf>
    <xf numFmtId="0" fontId="11" fillId="0" borderId="0" xfId="1" applyFill="1"/>
    <xf numFmtId="0" fontId="13" fillId="0" borderId="0" xfId="2" applyNumberFormat="1" applyFont="1" applyFill="1" applyBorder="1" applyAlignment="1">
      <alignment horizontal="left"/>
    </xf>
    <xf numFmtId="9" fontId="13" fillId="0" borderId="0" xfId="2" applyNumberFormat="1" applyFont="1" applyFill="1" applyBorder="1"/>
    <xf numFmtId="49" fontId="14" fillId="0" borderId="0" xfId="1" applyNumberFormat="1" applyFont="1" applyFill="1" applyAlignment="1">
      <alignment vertical="center"/>
    </xf>
    <xf numFmtId="4" fontId="13" fillId="0" borderId="0" xfId="2" applyNumberFormat="1" applyFont="1" applyFill="1" applyAlignment="1">
      <alignment vertical="center"/>
    </xf>
    <xf numFmtId="1" fontId="13" fillId="0" borderId="0" xfId="1" applyNumberFormat="1" applyFont="1" applyFill="1" applyAlignment="1">
      <alignment vertical="center"/>
    </xf>
    <xf numFmtId="4" fontId="13" fillId="0" borderId="0" xfId="1" applyNumberFormat="1" applyFont="1" applyFill="1" applyAlignment="1">
      <alignment vertical="center"/>
    </xf>
    <xf numFmtId="4" fontId="13" fillId="0" borderId="0" xfId="1" applyNumberFormat="1" applyFont="1" applyFill="1" applyAlignment="1">
      <alignment horizontal="center" vertical="center"/>
    </xf>
    <xf numFmtId="44" fontId="13" fillId="0" borderId="0" xfId="1" applyNumberFormat="1" applyFont="1" applyFill="1" applyAlignment="1">
      <alignment vertical="center"/>
    </xf>
    <xf numFmtId="4" fontId="13" fillId="0" borderId="8" xfId="1" applyNumberFormat="1" applyFont="1" applyFill="1" applyBorder="1" applyAlignment="1">
      <alignment vertical="center"/>
    </xf>
    <xf numFmtId="4" fontId="13" fillId="0" borderId="8" xfId="1" applyNumberFormat="1" applyFont="1" applyFill="1" applyBorder="1" applyAlignment="1">
      <alignment horizontal="center" vertical="center"/>
    </xf>
    <xf numFmtId="44" fontId="13" fillId="0" borderId="8" xfId="1" applyNumberFormat="1" applyFont="1" applyFill="1" applyBorder="1" applyAlignment="1">
      <alignment vertical="center"/>
    </xf>
    <xf numFmtId="4" fontId="22" fillId="0" borderId="15" xfId="1" applyNumberFormat="1" applyFont="1" applyFill="1" applyBorder="1" applyAlignment="1">
      <alignment vertical="center"/>
    </xf>
    <xf numFmtId="4" fontId="22" fillId="0" borderId="15" xfId="1" applyNumberFormat="1" applyFont="1" applyFill="1" applyBorder="1" applyAlignment="1">
      <alignment horizontal="center" vertical="center"/>
    </xf>
    <xf numFmtId="44" fontId="22" fillId="0" borderId="15" xfId="1" applyNumberFormat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0" fontId="0" fillId="0" borderId="0" xfId="0" applyAlignment="1">
      <alignment horizontal="right"/>
    </xf>
    <xf numFmtId="49" fontId="26" fillId="0" borderId="0" xfId="3" applyNumberFormat="1" applyFont="1" applyAlignment="1">
      <alignment horizontal="center"/>
    </xf>
    <xf numFmtId="0" fontId="26" fillId="0" borderId="0" xfId="3" applyFont="1"/>
    <xf numFmtId="0" fontId="25" fillId="0" borderId="0" xfId="3"/>
    <xf numFmtId="0" fontId="26" fillId="6" borderId="9" xfId="3" applyFont="1" applyFill="1" applyBorder="1"/>
    <xf numFmtId="0" fontId="26" fillId="6" borderId="16" xfId="3" applyFont="1" applyFill="1" applyBorder="1"/>
    <xf numFmtId="0" fontId="26" fillId="7" borderId="0" xfId="3" applyFont="1" applyFill="1" applyBorder="1" applyAlignment="1">
      <alignment horizontal="left"/>
    </xf>
    <xf numFmtId="0" fontId="26" fillId="7" borderId="17" xfId="3" applyFont="1" applyFill="1" applyBorder="1" applyAlignment="1">
      <alignment horizontal="left"/>
    </xf>
    <xf numFmtId="0" fontId="26" fillId="6" borderId="12" xfId="3" applyFont="1" applyFill="1" applyBorder="1"/>
    <xf numFmtId="0" fontId="25" fillId="6" borderId="3" xfId="3" applyFill="1" applyBorder="1"/>
    <xf numFmtId="0" fontId="28" fillId="0" borderId="3" xfId="4" applyFont="1" applyFill="1" applyBorder="1" applyAlignment="1">
      <alignment wrapText="1"/>
    </xf>
    <xf numFmtId="0" fontId="27" fillId="7" borderId="3" xfId="3" applyFont="1" applyFill="1" applyBorder="1"/>
    <xf numFmtId="4" fontId="25" fillId="0" borderId="3" xfId="3" applyNumberFormat="1" applyBorder="1" applyProtection="1">
      <protection locked="0"/>
    </xf>
    <xf numFmtId="4" fontId="25" fillId="0" borderId="3" xfId="3" applyNumberFormat="1" applyBorder="1"/>
    <xf numFmtId="4" fontId="26" fillId="6" borderId="3" xfId="3" applyNumberFormat="1" applyFont="1" applyFill="1" applyBorder="1"/>
    <xf numFmtId="0" fontId="25" fillId="0" borderId="0" xfId="3" applyBorder="1"/>
    <xf numFmtId="0" fontId="28" fillId="0" borderId="0" xfId="4" applyFont="1" applyFill="1" applyBorder="1" applyAlignment="1">
      <alignment wrapText="1"/>
    </xf>
    <xf numFmtId="0" fontId="25" fillId="6" borderId="3" xfId="3" applyFont="1" applyFill="1" applyBorder="1"/>
    <xf numFmtId="0" fontId="28" fillId="8" borderId="3" xfId="4" applyFont="1" applyFill="1" applyBorder="1" applyAlignment="1">
      <alignment wrapText="1"/>
    </xf>
    <xf numFmtId="0" fontId="29" fillId="6" borderId="3" xfId="3" applyFont="1" applyFill="1" applyBorder="1"/>
    <xf numFmtId="0" fontId="25" fillId="0" borderId="0" xfId="3" applyFill="1"/>
    <xf numFmtId="4" fontId="25" fillId="0" borderId="0" xfId="3" applyNumberFormat="1" applyFill="1"/>
    <xf numFmtId="4" fontId="25" fillId="0" borderId="0" xfId="3" applyNumberFormat="1"/>
    <xf numFmtId="4" fontId="27" fillId="0" borderId="3" xfId="3" applyNumberFormat="1" applyFont="1" applyBorder="1" applyProtection="1">
      <protection locked="0"/>
    </xf>
    <xf numFmtId="0" fontId="26" fillId="0" borderId="0" xfId="3" applyFont="1" applyBorder="1"/>
    <xf numFmtId="0" fontId="25" fillId="0" borderId="3" xfId="3" applyBorder="1" applyProtection="1">
      <protection locked="0"/>
    </xf>
    <xf numFmtId="0" fontId="25" fillId="0" borderId="3" xfId="3" applyBorder="1"/>
    <xf numFmtId="0" fontId="30" fillId="0" borderId="0" xfId="4" applyFont="1" applyFill="1" applyBorder="1" applyAlignment="1">
      <alignment wrapText="1"/>
    </xf>
    <xf numFmtId="0" fontId="27" fillId="0" borderId="0" xfId="3" applyFont="1" applyBorder="1"/>
    <xf numFmtId="0" fontId="25" fillId="0" borderId="3" xfId="3" applyFill="1" applyBorder="1"/>
    <xf numFmtId="0" fontId="25" fillId="7" borderId="3" xfId="3" applyFill="1" applyBorder="1"/>
    <xf numFmtId="2" fontId="25" fillId="0" borderId="3" xfId="3" applyNumberFormat="1" applyFill="1" applyBorder="1" applyProtection="1">
      <protection locked="0"/>
    </xf>
    <xf numFmtId="2" fontId="25" fillId="0" borderId="3" xfId="3" applyNumberFormat="1" applyBorder="1"/>
    <xf numFmtId="2" fontId="26" fillId="6" borderId="3" xfId="3" applyNumberFormat="1" applyFont="1" applyFill="1" applyBorder="1"/>
    <xf numFmtId="0" fontId="10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right" vertical="top" wrapText="1"/>
    </xf>
    <xf numFmtId="0" fontId="23" fillId="0" borderId="3" xfId="0" applyFont="1" applyBorder="1" applyAlignment="1">
      <alignment horizontal="center" wrapText="1"/>
    </xf>
    <xf numFmtId="0" fontId="23" fillId="0" borderId="3" xfId="0" applyFont="1" applyBorder="1" applyAlignment="1">
      <alignment horizontal="center" vertical="top" wrapText="1"/>
    </xf>
    <xf numFmtId="1" fontId="23" fillId="0" borderId="3" xfId="0" applyNumberFormat="1" applyFont="1" applyBorder="1" applyAlignment="1">
      <alignment horizontal="center" wrapText="1"/>
    </xf>
    <xf numFmtId="2" fontId="23" fillId="0" borderId="3" xfId="0" applyNumberFormat="1" applyFont="1" applyBorder="1" applyAlignment="1" applyProtection="1">
      <alignment horizontal="center" wrapText="1"/>
      <protection locked="0"/>
    </xf>
    <xf numFmtId="166" fontId="23" fillId="0" borderId="3" xfId="0" applyNumberFormat="1" applyFont="1" applyBorder="1" applyAlignment="1">
      <alignment horizontal="right" wrapText="1"/>
    </xf>
    <xf numFmtId="166" fontId="23" fillId="0" borderId="3" xfId="0" applyNumberFormat="1" applyFont="1" applyBorder="1" applyAlignment="1">
      <alignment horizontal="right" vertical="top" wrapText="1"/>
    </xf>
    <xf numFmtId="4" fontId="4" fillId="0" borderId="0" xfId="0" applyNumberFormat="1" applyFont="1" applyFill="1" applyBorder="1" applyAlignment="1">
      <alignment horizontal="center" vertical="center" shrinkToFit="1"/>
    </xf>
    <xf numFmtId="4" fontId="13" fillId="0" borderId="0" xfId="2" applyNumberFormat="1" applyFont="1" applyFill="1" applyAlignment="1">
      <alignment horizontal="center"/>
    </xf>
    <xf numFmtId="4" fontId="13" fillId="0" borderId="0" xfId="2" applyNumberFormat="1" applyFont="1" applyFill="1" applyAlignment="1">
      <alignment horizontal="left"/>
    </xf>
    <xf numFmtId="0" fontId="23" fillId="0" borderId="3" xfId="0" applyFont="1" applyBorder="1" applyAlignment="1">
      <alignment horizontal="right" wrapText="1"/>
    </xf>
    <xf numFmtId="0" fontId="26" fillId="6" borderId="4" xfId="3" applyFont="1" applyFill="1" applyBorder="1" applyAlignment="1">
      <alignment horizontal="left"/>
    </xf>
    <xf numFmtId="0" fontId="26" fillId="6" borderId="5" xfId="3" applyFont="1" applyFill="1" applyBorder="1" applyAlignment="1">
      <alignment horizontal="left"/>
    </xf>
    <xf numFmtId="0" fontId="26" fillId="6" borderId="6" xfId="3" applyFont="1" applyFill="1" applyBorder="1" applyAlignment="1">
      <alignment horizontal="left"/>
    </xf>
    <xf numFmtId="0" fontId="26" fillId="7" borderId="10" xfId="3" applyFont="1" applyFill="1" applyBorder="1" applyAlignment="1">
      <alignment horizontal="left" wrapText="1"/>
    </xf>
    <xf numFmtId="0" fontId="26" fillId="7" borderId="11" xfId="3" applyFont="1" applyFill="1" applyBorder="1" applyAlignment="1">
      <alignment horizontal="left" wrapText="1"/>
    </xf>
    <xf numFmtId="0" fontId="27" fillId="7" borderId="0" xfId="3" applyFont="1" applyFill="1" applyBorder="1" applyAlignment="1">
      <alignment horizontal="left"/>
    </xf>
    <xf numFmtId="0" fontId="27" fillId="7" borderId="17" xfId="3" applyFont="1" applyFill="1" applyBorder="1" applyAlignment="1">
      <alignment horizontal="left"/>
    </xf>
    <xf numFmtId="0" fontId="27" fillId="7" borderId="8" xfId="3" applyFont="1" applyFill="1" applyBorder="1" applyAlignment="1">
      <alignment horizontal="left"/>
    </xf>
    <xf numFmtId="0" fontId="27" fillId="7" borderId="13" xfId="3" applyFont="1" applyFill="1" applyBorder="1" applyAlignment="1">
      <alignment horizontal="left"/>
    </xf>
    <xf numFmtId="0" fontId="30" fillId="9" borderId="3" xfId="4" applyFont="1" applyFill="1" applyBorder="1" applyAlignment="1">
      <alignment horizontal="left" wrapText="1"/>
    </xf>
  </cellXfs>
  <cellStyles count="5">
    <cellStyle name="Navadno" xfId="0" builtinId="0"/>
    <cellStyle name="Navadno 2" xfId="1"/>
    <cellStyle name="Navadno 3" xfId="3"/>
    <cellStyle name="Normal_izgled" xfId="4"/>
    <cellStyle name="Vejic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975"/>
  <sheetViews>
    <sheetView view="pageLayout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117" customWidth="1"/>
    <col min="2" max="2" width="6.7109375" style="118" customWidth="1"/>
    <col min="3" max="3" width="35.7109375" style="119" customWidth="1"/>
    <col min="4" max="4" width="6.7109375" style="118" customWidth="1"/>
    <col min="5" max="7" width="8.7109375" style="95" customWidth="1"/>
    <col min="8" max="8" width="8.7109375" style="6" customWidth="1"/>
    <col min="9" max="11" width="10.7109375" style="95" customWidth="1"/>
    <col min="12" max="12" width="9.140625" style="117" customWidth="1"/>
    <col min="13" max="15" width="2.7109375" style="120" customWidth="1"/>
    <col min="16" max="16" width="9.140625" style="121" customWidth="1"/>
    <col min="17" max="16384" width="9.140625" style="117"/>
  </cols>
  <sheetData>
    <row r="1" spans="1:16" x14ac:dyDescent="0.25">
      <c r="A1" s="95"/>
      <c r="B1" s="6"/>
      <c r="C1" s="95"/>
      <c r="D1" s="95"/>
      <c r="F1" s="117"/>
      <c r="G1" s="120"/>
      <c r="H1" s="120"/>
      <c r="I1" s="120"/>
      <c r="J1" s="121"/>
      <c r="K1" s="117"/>
      <c r="M1" s="117"/>
      <c r="N1" s="117"/>
      <c r="O1" s="117"/>
      <c r="P1" s="117"/>
    </row>
    <row r="2" spans="1:16" x14ac:dyDescent="0.25">
      <c r="A2" s="95"/>
      <c r="B2" s="6"/>
      <c r="C2" s="95"/>
      <c r="D2" s="95"/>
      <c r="F2" s="117"/>
      <c r="G2" s="120"/>
      <c r="H2" s="120"/>
      <c r="I2" s="120"/>
      <c r="J2" s="121"/>
      <c r="K2" s="117"/>
      <c r="M2" s="117"/>
      <c r="N2" s="117"/>
      <c r="O2" s="117"/>
      <c r="P2" s="117"/>
    </row>
    <row r="3" spans="1:16" s="98" customFormat="1" x14ac:dyDescent="0.25">
      <c r="A3" s="7"/>
      <c r="B3" s="7"/>
      <c r="C3" s="7"/>
      <c r="D3" s="7"/>
      <c r="E3" s="7"/>
      <c r="G3" s="99"/>
      <c r="H3" s="99"/>
      <c r="I3" s="99"/>
      <c r="J3" s="100"/>
    </row>
    <row r="4" spans="1:16" x14ac:dyDescent="0.25">
      <c r="A4" s="6"/>
      <c r="B4" s="6"/>
      <c r="C4" s="6"/>
      <c r="D4" s="6"/>
      <c r="E4" s="6"/>
      <c r="F4" s="117"/>
      <c r="G4" s="120"/>
      <c r="H4" s="120"/>
      <c r="I4" s="120"/>
      <c r="J4" s="121"/>
      <c r="K4" s="117"/>
      <c r="M4" s="117"/>
      <c r="N4" s="117"/>
      <c r="O4" s="117"/>
      <c r="P4" s="117"/>
    </row>
    <row r="5" spans="1:16" s="98" customFormat="1" x14ac:dyDescent="0.25">
      <c r="A5" s="7"/>
      <c r="B5" s="7"/>
      <c r="C5" s="7"/>
      <c r="D5" s="7"/>
      <c r="E5" s="7"/>
      <c r="G5" s="99"/>
      <c r="H5" s="99"/>
      <c r="I5" s="99"/>
      <c r="J5" s="100"/>
    </row>
    <row r="6" spans="1:16" x14ac:dyDescent="0.25">
      <c r="A6" s="6"/>
      <c r="B6" s="6"/>
      <c r="C6" s="6"/>
      <c r="D6" s="6"/>
      <c r="E6" s="6"/>
      <c r="F6" s="117"/>
      <c r="G6" s="120"/>
      <c r="H6" s="120"/>
      <c r="I6" s="120"/>
      <c r="J6" s="121"/>
      <c r="K6" s="117"/>
      <c r="M6" s="117"/>
      <c r="N6" s="117"/>
      <c r="O6" s="117"/>
      <c r="P6" s="117"/>
    </row>
    <row r="7" spans="1:16" x14ac:dyDescent="0.25">
      <c r="A7" s="6"/>
      <c r="B7" s="6"/>
      <c r="C7" s="6"/>
      <c r="D7" s="6"/>
      <c r="E7" s="6"/>
      <c r="F7" s="117"/>
      <c r="G7" s="120"/>
      <c r="H7" s="120"/>
      <c r="I7" s="120"/>
      <c r="J7" s="121"/>
      <c r="K7" s="117"/>
      <c r="M7" s="117"/>
      <c r="N7" s="117"/>
      <c r="O7" s="117"/>
      <c r="P7" s="117"/>
    </row>
    <row r="8" spans="1:16" x14ac:dyDescent="0.25">
      <c r="A8" s="6"/>
      <c r="B8" s="6"/>
      <c r="C8" s="6"/>
      <c r="D8" s="6"/>
      <c r="E8" s="6"/>
      <c r="F8" s="117"/>
      <c r="G8" s="120"/>
      <c r="H8" s="120"/>
      <c r="I8" s="120"/>
      <c r="J8" s="121"/>
      <c r="K8" s="117"/>
      <c r="M8" s="117"/>
      <c r="N8" s="117"/>
      <c r="O8" s="117"/>
      <c r="P8" s="117"/>
    </row>
    <row r="9" spans="1:16" x14ac:dyDescent="0.25">
      <c r="A9" s="6"/>
      <c r="B9" s="6"/>
      <c r="C9" s="6"/>
      <c r="D9" s="6"/>
      <c r="E9" s="6"/>
      <c r="F9" s="117"/>
      <c r="G9" s="120"/>
      <c r="H9" s="120"/>
      <c r="I9" s="120"/>
      <c r="J9" s="121"/>
      <c r="K9" s="117"/>
      <c r="M9" s="117"/>
      <c r="N9" s="117"/>
      <c r="O9" s="117"/>
      <c r="P9" s="117"/>
    </row>
    <row r="10" spans="1:16" x14ac:dyDescent="0.25">
      <c r="A10" s="6"/>
      <c r="B10" s="6"/>
      <c r="C10" s="6"/>
      <c r="D10" s="6"/>
      <c r="E10" s="6"/>
      <c r="F10" s="117"/>
      <c r="G10" s="120"/>
      <c r="H10" s="120"/>
      <c r="I10" s="120"/>
      <c r="J10" s="121"/>
      <c r="K10" s="117"/>
      <c r="M10" s="117"/>
      <c r="N10" s="117"/>
      <c r="O10" s="117"/>
      <c r="P10" s="117"/>
    </row>
    <row r="11" spans="1:16" x14ac:dyDescent="0.25">
      <c r="A11" s="6"/>
      <c r="B11" s="6"/>
      <c r="C11" s="6"/>
      <c r="D11" s="6"/>
      <c r="E11" s="6"/>
      <c r="F11" s="117"/>
      <c r="G11" s="120"/>
      <c r="H11" s="120"/>
      <c r="I11" s="120"/>
      <c r="J11" s="121"/>
      <c r="K11" s="117"/>
      <c r="M11" s="117"/>
      <c r="N11" s="117"/>
      <c r="O11" s="117"/>
      <c r="P11" s="117"/>
    </row>
    <row r="12" spans="1:16" x14ac:dyDescent="0.25">
      <c r="A12" s="6"/>
      <c r="B12" s="6"/>
      <c r="C12" s="6"/>
      <c r="D12" s="6"/>
      <c r="E12" s="6"/>
      <c r="F12" s="117"/>
      <c r="G12" s="120"/>
      <c r="H12" s="120"/>
      <c r="I12" s="120"/>
      <c r="J12" s="121"/>
      <c r="K12" s="117"/>
      <c r="M12" s="117"/>
      <c r="N12" s="117"/>
      <c r="O12" s="117"/>
      <c r="P12" s="117"/>
    </row>
    <row r="13" spans="1:16" x14ac:dyDescent="0.25">
      <c r="A13" s="6"/>
      <c r="B13" s="6"/>
      <c r="C13" s="6"/>
      <c r="D13" s="6"/>
      <c r="E13" s="6"/>
      <c r="F13" s="117"/>
      <c r="G13" s="120"/>
      <c r="H13" s="120"/>
      <c r="I13" s="120"/>
      <c r="J13" s="121"/>
      <c r="K13" s="117"/>
      <c r="M13" s="117"/>
      <c r="N13" s="117"/>
      <c r="O13" s="117"/>
      <c r="P13" s="117"/>
    </row>
    <row r="14" spans="1:16" s="124" customFormat="1" x14ac:dyDescent="0.25">
      <c r="A14" s="34"/>
      <c r="B14" s="34"/>
      <c r="C14" s="6"/>
      <c r="D14" s="6"/>
      <c r="E14" s="6"/>
      <c r="F14" s="34"/>
      <c r="G14" s="120"/>
      <c r="H14" s="120"/>
      <c r="I14" s="120"/>
    </row>
    <row r="15" spans="1:16" s="102" customFormat="1" x14ac:dyDescent="0.25">
      <c r="A15" s="34"/>
      <c r="B15" s="34"/>
      <c r="C15" s="6"/>
      <c r="D15" s="6"/>
      <c r="E15" s="6"/>
      <c r="F15" s="34"/>
      <c r="G15" s="120"/>
      <c r="H15" s="120"/>
      <c r="I15" s="120"/>
    </row>
    <row r="16" spans="1:16" s="102" customFormat="1" x14ac:dyDescent="0.25">
      <c r="A16" s="34"/>
      <c r="B16" s="34"/>
      <c r="C16" s="6"/>
      <c r="D16" s="6"/>
      <c r="E16" s="6"/>
      <c r="F16" s="34"/>
      <c r="G16" s="120"/>
      <c r="H16" s="120"/>
      <c r="I16" s="120"/>
    </row>
    <row r="17" spans="1:16" s="124" customFormat="1" x14ac:dyDescent="0.25">
      <c r="A17" s="34"/>
      <c r="B17" s="34"/>
      <c r="C17" s="6"/>
      <c r="D17" s="6"/>
      <c r="E17" s="6"/>
      <c r="F17" s="34"/>
      <c r="G17" s="120"/>
      <c r="H17" s="120"/>
      <c r="I17" s="120"/>
    </row>
    <row r="18" spans="1:16" s="124" customFormat="1" x14ac:dyDescent="0.25">
      <c r="A18" s="34"/>
      <c r="B18" s="34"/>
      <c r="C18" s="6"/>
      <c r="D18" s="6"/>
      <c r="E18" s="6"/>
      <c r="F18" s="34"/>
      <c r="G18" s="120"/>
      <c r="H18" s="120"/>
      <c r="I18" s="120"/>
    </row>
    <row r="19" spans="1:16" x14ac:dyDescent="0.25">
      <c r="A19" s="6"/>
      <c r="B19" s="6"/>
      <c r="C19" s="6"/>
      <c r="D19" s="6"/>
      <c r="E19" s="6"/>
      <c r="F19" s="117"/>
      <c r="G19" s="120"/>
      <c r="H19" s="120"/>
      <c r="I19" s="120"/>
      <c r="J19" s="121"/>
      <c r="K19" s="117"/>
      <c r="M19" s="117"/>
      <c r="N19" s="117"/>
      <c r="O19" s="117"/>
      <c r="P19" s="117"/>
    </row>
    <row r="20" spans="1:16" x14ac:dyDescent="0.25">
      <c r="A20" s="6"/>
      <c r="B20" s="6"/>
      <c r="C20" s="6"/>
      <c r="D20" s="6"/>
      <c r="E20" s="6"/>
      <c r="F20" s="117"/>
      <c r="G20" s="120"/>
      <c r="H20" s="120"/>
      <c r="I20" s="120"/>
      <c r="J20" s="121"/>
      <c r="K20" s="117"/>
      <c r="M20" s="117"/>
      <c r="N20" s="117"/>
      <c r="O20" s="117"/>
      <c r="P20" s="117"/>
    </row>
    <row r="21" spans="1:16" x14ac:dyDescent="0.25">
      <c r="A21" s="6"/>
      <c r="B21" s="87"/>
      <c r="C21" s="6"/>
      <c r="D21" s="6"/>
      <c r="E21" s="6"/>
      <c r="F21" s="117"/>
      <c r="G21" s="120"/>
      <c r="H21" s="120"/>
      <c r="I21" s="120"/>
      <c r="J21" s="121"/>
      <c r="K21" s="117"/>
      <c r="M21" s="117"/>
      <c r="N21" s="117"/>
      <c r="O21" s="117"/>
      <c r="P21" s="117"/>
    </row>
    <row r="22" spans="1:16" x14ac:dyDescent="0.25">
      <c r="A22" s="6"/>
      <c r="B22" s="6"/>
      <c r="C22" s="6"/>
      <c r="D22" s="6"/>
      <c r="E22" s="6"/>
      <c r="F22" s="117"/>
      <c r="G22" s="120"/>
      <c r="H22" s="120"/>
      <c r="I22" s="120"/>
      <c r="J22" s="121"/>
      <c r="K22" s="117"/>
      <c r="M22" s="117"/>
      <c r="N22" s="117"/>
      <c r="O22" s="117"/>
      <c r="P22" s="117"/>
    </row>
    <row r="23" spans="1:16" s="98" customFormat="1" x14ac:dyDescent="0.25">
      <c r="A23" s="7"/>
      <c r="B23" s="7"/>
      <c r="C23" s="7"/>
      <c r="D23" s="7"/>
      <c r="E23" s="7"/>
      <c r="G23" s="99"/>
      <c r="H23" s="99"/>
      <c r="I23" s="99"/>
      <c r="J23" s="100"/>
    </row>
    <row r="24" spans="1:16" x14ac:dyDescent="0.25">
      <c r="A24" s="6"/>
      <c r="B24" s="6"/>
      <c r="C24" s="6"/>
      <c r="D24" s="6"/>
      <c r="E24" s="6"/>
      <c r="F24" s="117"/>
      <c r="G24" s="120"/>
      <c r="H24" s="120"/>
      <c r="I24" s="120"/>
      <c r="J24" s="121"/>
      <c r="K24" s="117"/>
      <c r="M24" s="117"/>
      <c r="N24" s="117"/>
      <c r="O24" s="117"/>
      <c r="P24" s="117"/>
    </row>
    <row r="25" spans="1:16" x14ac:dyDescent="0.25">
      <c r="A25" s="6"/>
      <c r="B25" s="6"/>
      <c r="C25" s="6"/>
      <c r="D25" s="6"/>
      <c r="E25" s="6"/>
      <c r="F25" s="117"/>
      <c r="G25" s="120"/>
      <c r="H25" s="120"/>
      <c r="I25" s="120"/>
      <c r="J25" s="121"/>
      <c r="K25" s="117"/>
      <c r="M25" s="117"/>
      <c r="N25" s="117"/>
      <c r="O25" s="117"/>
      <c r="P25" s="117"/>
    </row>
    <row r="26" spans="1:16" s="102" customFormat="1" x14ac:dyDescent="0.25">
      <c r="A26" s="94"/>
      <c r="B26" s="6"/>
      <c r="C26" s="6"/>
      <c r="D26" s="6"/>
      <c r="E26" s="6"/>
      <c r="F26" s="34"/>
      <c r="G26" s="120"/>
      <c r="H26" s="120"/>
      <c r="I26" s="120"/>
    </row>
    <row r="27" spans="1:16" s="102" customFormat="1" x14ac:dyDescent="0.25">
      <c r="A27" s="94"/>
      <c r="B27" s="6"/>
      <c r="C27" s="6"/>
      <c r="D27" s="6"/>
      <c r="E27" s="6"/>
      <c r="F27" s="34"/>
      <c r="G27" s="120"/>
      <c r="H27" s="120"/>
      <c r="I27" s="120"/>
    </row>
    <row r="28" spans="1:16" s="102" customFormat="1" x14ac:dyDescent="0.25">
      <c r="A28" s="94"/>
      <c r="B28" s="6"/>
      <c r="C28" s="6"/>
      <c r="D28" s="6"/>
      <c r="E28" s="6"/>
      <c r="F28" s="34"/>
      <c r="G28" s="120"/>
      <c r="H28" s="120"/>
      <c r="I28" s="120"/>
    </row>
    <row r="29" spans="1:16" s="102" customFormat="1" x14ac:dyDescent="0.25">
      <c r="A29" s="94"/>
      <c r="B29" s="6"/>
      <c r="C29" s="6"/>
      <c r="D29" s="6"/>
      <c r="E29" s="6"/>
      <c r="F29" s="34"/>
      <c r="G29" s="120"/>
      <c r="H29" s="120"/>
      <c r="I29" s="120"/>
    </row>
    <row r="30" spans="1:16" s="102" customFormat="1" x14ac:dyDescent="0.25">
      <c r="A30" s="94"/>
      <c r="B30" s="6"/>
      <c r="C30" s="6"/>
      <c r="D30" s="6"/>
      <c r="E30" s="6"/>
      <c r="F30" s="34"/>
      <c r="G30" s="120"/>
      <c r="H30" s="120"/>
      <c r="I30" s="120"/>
    </row>
    <row r="31" spans="1:16" s="102" customFormat="1" x14ac:dyDescent="0.25">
      <c r="A31" s="94"/>
      <c r="B31" s="6"/>
      <c r="C31" s="6"/>
      <c r="D31" s="6"/>
      <c r="E31" s="6"/>
      <c r="F31" s="34"/>
      <c r="G31" s="120"/>
      <c r="H31" s="120"/>
      <c r="I31" s="120"/>
    </row>
    <row r="32" spans="1:16" s="102" customFormat="1" x14ac:dyDescent="0.25">
      <c r="A32" s="94"/>
      <c r="B32" s="6"/>
      <c r="C32" s="6"/>
      <c r="D32" s="6"/>
      <c r="E32" s="6"/>
      <c r="F32" s="34"/>
      <c r="G32" s="120"/>
      <c r="H32" s="120"/>
      <c r="I32" s="120"/>
    </row>
    <row r="33" spans="1:9" s="102" customFormat="1" x14ac:dyDescent="0.25">
      <c r="A33" s="94"/>
      <c r="B33" s="6"/>
      <c r="C33" s="6"/>
      <c r="D33" s="6"/>
      <c r="E33" s="6"/>
      <c r="F33" s="34"/>
      <c r="G33" s="120"/>
      <c r="H33" s="120"/>
      <c r="I33" s="120"/>
    </row>
    <row r="34" spans="1:9" s="102" customFormat="1" x14ac:dyDescent="0.25">
      <c r="A34" s="94"/>
      <c r="B34" s="6"/>
      <c r="C34" s="6"/>
      <c r="D34" s="6"/>
      <c r="E34" s="6"/>
      <c r="F34" s="34"/>
      <c r="G34" s="120"/>
      <c r="H34" s="120"/>
      <c r="I34" s="120"/>
    </row>
    <row r="35" spans="1:9" s="102" customFormat="1" x14ac:dyDescent="0.25">
      <c r="A35" s="94"/>
      <c r="B35" s="6"/>
      <c r="C35" s="6"/>
      <c r="D35" s="6"/>
      <c r="E35" s="6"/>
      <c r="F35" s="34"/>
      <c r="G35" s="120"/>
      <c r="H35" s="120"/>
      <c r="I35" s="120"/>
    </row>
    <row r="36" spans="1:9" s="102" customFormat="1" x14ac:dyDescent="0.25">
      <c r="A36" s="94"/>
      <c r="B36" s="6"/>
      <c r="C36" s="6"/>
      <c r="D36" s="6"/>
      <c r="E36" s="6"/>
      <c r="F36" s="34"/>
      <c r="G36" s="120"/>
      <c r="H36" s="120"/>
      <c r="I36" s="120"/>
    </row>
    <row r="37" spans="1:9" s="102" customFormat="1" x14ac:dyDescent="0.25">
      <c r="A37" s="94"/>
      <c r="B37" s="6"/>
      <c r="C37" s="6"/>
      <c r="D37" s="6"/>
      <c r="E37" s="6"/>
      <c r="F37" s="34"/>
      <c r="G37" s="120"/>
      <c r="H37" s="120"/>
      <c r="I37" s="120"/>
    </row>
    <row r="38" spans="1:9" s="102" customFormat="1" x14ac:dyDescent="0.25">
      <c r="A38" s="94"/>
      <c r="B38" s="6"/>
      <c r="C38" s="6"/>
      <c r="D38" s="6"/>
      <c r="E38" s="6"/>
      <c r="F38" s="34"/>
      <c r="G38" s="120"/>
      <c r="H38" s="120"/>
      <c r="I38" s="120"/>
    </row>
    <row r="39" spans="1:9" s="102" customFormat="1" x14ac:dyDescent="0.25">
      <c r="A39" s="94"/>
      <c r="B39" s="6"/>
      <c r="C39" s="6"/>
      <c r="D39" s="6"/>
      <c r="E39" s="6"/>
      <c r="F39" s="34"/>
      <c r="G39" s="120"/>
      <c r="H39" s="120"/>
      <c r="I39" s="120"/>
    </row>
    <row r="40" spans="1:9" s="102" customFormat="1" x14ac:dyDescent="0.25">
      <c r="A40" s="94"/>
      <c r="B40" s="6"/>
      <c r="C40" s="6"/>
      <c r="D40" s="6"/>
      <c r="E40" s="6"/>
      <c r="F40" s="34"/>
      <c r="G40" s="120"/>
      <c r="H40" s="120"/>
      <c r="I40" s="120"/>
    </row>
    <row r="41" spans="1:9" s="102" customFormat="1" x14ac:dyDescent="0.25">
      <c r="A41" s="94"/>
      <c r="B41" s="6"/>
      <c r="C41" s="6"/>
      <c r="D41" s="6"/>
      <c r="E41" s="6"/>
      <c r="F41" s="34"/>
      <c r="G41" s="120"/>
      <c r="H41" s="120"/>
      <c r="I41" s="120"/>
    </row>
    <row r="42" spans="1:9" s="102" customFormat="1" x14ac:dyDescent="0.25">
      <c r="A42" s="94"/>
      <c r="B42" s="6"/>
      <c r="C42" s="6"/>
      <c r="D42" s="6"/>
      <c r="E42" s="6"/>
      <c r="F42" s="34"/>
      <c r="G42" s="120"/>
      <c r="H42" s="120"/>
      <c r="I42" s="120"/>
    </row>
    <row r="43" spans="1:9" s="102" customFormat="1" x14ac:dyDescent="0.25">
      <c r="A43" s="94"/>
      <c r="B43" s="6"/>
      <c r="C43" s="6"/>
      <c r="D43" s="6"/>
      <c r="E43" s="6"/>
      <c r="F43" s="34"/>
      <c r="G43" s="120"/>
      <c r="H43" s="120"/>
      <c r="I43" s="120"/>
    </row>
    <row r="44" spans="1:9" s="102" customFormat="1" x14ac:dyDescent="0.25">
      <c r="A44" s="94"/>
      <c r="B44" s="6"/>
      <c r="C44" s="6"/>
      <c r="D44" s="6"/>
      <c r="E44" s="6"/>
      <c r="F44" s="34"/>
      <c r="G44" s="120"/>
      <c r="H44" s="120"/>
      <c r="I44" s="120"/>
    </row>
    <row r="45" spans="1:9" s="102" customFormat="1" x14ac:dyDescent="0.25">
      <c r="A45" s="94"/>
      <c r="B45" s="6"/>
      <c r="C45" s="6"/>
      <c r="D45" s="6"/>
      <c r="E45" s="6"/>
      <c r="F45" s="34"/>
      <c r="G45" s="120"/>
      <c r="H45" s="120"/>
      <c r="I45" s="120"/>
    </row>
    <row r="46" spans="1:9" s="102" customFormat="1" x14ac:dyDescent="0.25">
      <c r="A46" s="94"/>
      <c r="B46" s="6"/>
      <c r="C46" s="6"/>
      <c r="D46" s="6"/>
      <c r="E46" s="6"/>
      <c r="F46" s="34"/>
      <c r="G46" s="120"/>
      <c r="H46" s="120"/>
      <c r="I46" s="120"/>
    </row>
    <row r="47" spans="1:9" s="102" customFormat="1" x14ac:dyDescent="0.25">
      <c r="A47" s="94"/>
      <c r="B47" s="6"/>
      <c r="C47" s="6"/>
      <c r="D47" s="6"/>
      <c r="E47" s="6"/>
      <c r="F47" s="34"/>
      <c r="G47" s="120"/>
      <c r="H47" s="120"/>
      <c r="I47" s="120"/>
    </row>
    <row r="48" spans="1:9" s="124" customFormat="1" x14ac:dyDescent="0.25">
      <c r="A48" s="94"/>
      <c r="B48" s="6"/>
      <c r="C48" s="6"/>
      <c r="D48" s="6"/>
      <c r="E48" s="6"/>
      <c r="F48" s="34"/>
      <c r="G48" s="120"/>
      <c r="H48" s="120"/>
      <c r="I48" s="120"/>
    </row>
    <row r="49" spans="1:9" s="124" customFormat="1" x14ac:dyDescent="0.25">
      <c r="A49" s="94"/>
      <c r="B49" s="6"/>
      <c r="C49" s="6"/>
      <c r="D49" s="6"/>
      <c r="E49" s="6"/>
      <c r="F49" s="34"/>
      <c r="G49" s="120"/>
      <c r="H49" s="120"/>
      <c r="I49" s="120"/>
    </row>
    <row r="50" spans="1:9" s="124" customFormat="1" x14ac:dyDescent="0.25">
      <c r="A50" s="94"/>
      <c r="B50" s="6"/>
      <c r="C50" s="6"/>
      <c r="D50" s="6"/>
      <c r="E50" s="6"/>
      <c r="F50" s="34"/>
      <c r="G50" s="120"/>
      <c r="H50" s="120"/>
      <c r="I50" s="120"/>
    </row>
    <row r="51" spans="1:9" s="102" customFormat="1" x14ac:dyDescent="0.25">
      <c r="A51" s="94"/>
      <c r="B51" s="6"/>
      <c r="C51" s="6"/>
      <c r="D51" s="6"/>
      <c r="E51" s="6"/>
      <c r="F51" s="34"/>
      <c r="G51" s="120"/>
      <c r="H51" s="120"/>
      <c r="I51" s="120"/>
    </row>
    <row r="52" spans="1:9" s="102" customFormat="1" x14ac:dyDescent="0.25">
      <c r="A52" s="94"/>
      <c r="B52" s="6"/>
      <c r="C52" s="6"/>
      <c r="D52" s="6"/>
      <c r="E52" s="6"/>
      <c r="F52" s="34"/>
      <c r="G52" s="120"/>
      <c r="H52" s="120"/>
      <c r="I52" s="120"/>
    </row>
    <row r="53" spans="1:9" s="124" customFormat="1" x14ac:dyDescent="0.25">
      <c r="A53" s="94"/>
      <c r="B53" s="6"/>
      <c r="C53" s="6"/>
      <c r="D53" s="6"/>
      <c r="E53" s="6"/>
      <c r="F53" s="34"/>
      <c r="G53" s="120"/>
      <c r="H53" s="120"/>
      <c r="I53" s="120"/>
    </row>
    <row r="54" spans="1:9" s="124" customFormat="1" x14ac:dyDescent="0.25">
      <c r="A54" s="94"/>
      <c r="B54" s="6"/>
      <c r="C54" s="6"/>
      <c r="D54" s="6"/>
      <c r="E54" s="6"/>
      <c r="F54" s="34"/>
      <c r="G54" s="120"/>
      <c r="H54" s="120"/>
      <c r="I54" s="120"/>
    </row>
    <row r="55" spans="1:9" s="124" customFormat="1" x14ac:dyDescent="0.25">
      <c r="A55" s="94"/>
      <c r="B55" s="6"/>
      <c r="C55" s="6"/>
      <c r="D55" s="6"/>
      <c r="E55" s="6"/>
      <c r="F55" s="34"/>
      <c r="G55" s="120"/>
      <c r="H55" s="120"/>
      <c r="I55" s="120"/>
    </row>
    <row r="56" spans="1:9" s="124" customFormat="1" x14ac:dyDescent="0.25">
      <c r="A56" s="94"/>
      <c r="B56" s="6"/>
      <c r="C56" s="6"/>
      <c r="D56" s="6"/>
      <c r="E56" s="6"/>
      <c r="F56" s="34"/>
      <c r="G56" s="120"/>
      <c r="H56" s="120"/>
      <c r="I56" s="120"/>
    </row>
    <row r="57" spans="1:9" s="124" customFormat="1" x14ac:dyDescent="0.25">
      <c r="A57" s="94"/>
      <c r="B57" s="6"/>
      <c r="C57" s="6"/>
      <c r="D57" s="6"/>
      <c r="E57" s="6"/>
      <c r="F57" s="34"/>
      <c r="G57" s="120"/>
      <c r="H57" s="120"/>
      <c r="I57" s="120"/>
    </row>
    <row r="58" spans="1:9" s="124" customFormat="1" x14ac:dyDescent="0.25">
      <c r="A58" s="94"/>
      <c r="B58" s="6"/>
      <c r="C58" s="6"/>
      <c r="D58" s="6"/>
      <c r="E58" s="6"/>
      <c r="F58" s="34"/>
      <c r="G58" s="120"/>
      <c r="H58" s="120"/>
      <c r="I58" s="120"/>
    </row>
    <row r="59" spans="1:9" s="124" customFormat="1" x14ac:dyDescent="0.25">
      <c r="A59" s="94"/>
      <c r="B59" s="6"/>
      <c r="C59" s="6"/>
      <c r="D59" s="6"/>
      <c r="E59" s="6"/>
      <c r="F59" s="34"/>
      <c r="G59" s="120"/>
      <c r="H59" s="120"/>
      <c r="I59" s="120"/>
    </row>
    <row r="60" spans="1:9" s="124" customFormat="1" x14ac:dyDescent="0.25">
      <c r="A60" s="94"/>
      <c r="B60" s="6"/>
      <c r="C60" s="6"/>
      <c r="D60" s="6"/>
      <c r="E60" s="6"/>
      <c r="F60" s="34"/>
      <c r="G60" s="120"/>
      <c r="H60" s="120"/>
      <c r="I60" s="120"/>
    </row>
    <row r="61" spans="1:9" s="124" customFormat="1" x14ac:dyDescent="0.25">
      <c r="A61" s="94"/>
      <c r="B61" s="6"/>
      <c r="C61" s="6"/>
      <c r="D61" s="6"/>
      <c r="E61" s="6"/>
      <c r="F61" s="34"/>
      <c r="G61" s="120"/>
      <c r="H61" s="120"/>
      <c r="I61" s="120"/>
    </row>
    <row r="62" spans="1:9" s="124" customFormat="1" x14ac:dyDescent="0.25">
      <c r="A62" s="94"/>
      <c r="B62" s="6"/>
      <c r="C62" s="6"/>
      <c r="D62" s="6"/>
      <c r="E62" s="6"/>
      <c r="F62" s="34"/>
      <c r="G62" s="120"/>
      <c r="H62" s="120"/>
      <c r="I62" s="120"/>
    </row>
    <row r="63" spans="1:9" s="124" customFormat="1" x14ac:dyDescent="0.25">
      <c r="A63" s="94"/>
      <c r="B63" s="6"/>
      <c r="C63" s="6"/>
      <c r="D63" s="6"/>
      <c r="E63" s="6"/>
      <c r="F63" s="34"/>
      <c r="G63" s="120"/>
      <c r="H63" s="120"/>
      <c r="I63" s="120"/>
    </row>
    <row r="64" spans="1:9" s="124" customFormat="1" x14ac:dyDescent="0.25">
      <c r="A64" s="94"/>
      <c r="B64" s="6"/>
      <c r="C64" s="6"/>
      <c r="D64" s="6"/>
      <c r="E64" s="6"/>
      <c r="F64" s="34"/>
      <c r="G64" s="120"/>
      <c r="H64" s="120"/>
      <c r="I64" s="120"/>
    </row>
    <row r="65" spans="1:9" s="124" customFormat="1" x14ac:dyDescent="0.25">
      <c r="A65" s="94"/>
      <c r="B65" s="6"/>
      <c r="C65" s="6"/>
      <c r="D65" s="6"/>
      <c r="E65" s="6"/>
      <c r="F65" s="34"/>
      <c r="G65" s="120"/>
      <c r="H65" s="120"/>
      <c r="I65" s="120"/>
    </row>
    <row r="66" spans="1:9" s="124" customFormat="1" x14ac:dyDescent="0.25">
      <c r="A66" s="94"/>
      <c r="B66" s="6"/>
      <c r="C66" s="6"/>
      <c r="D66" s="6"/>
      <c r="E66" s="6"/>
      <c r="F66" s="34"/>
      <c r="G66" s="120"/>
      <c r="H66" s="120"/>
      <c r="I66" s="120"/>
    </row>
    <row r="67" spans="1:9" s="102" customFormat="1" x14ac:dyDescent="0.25">
      <c r="A67" s="94"/>
      <c r="B67" s="6"/>
      <c r="C67" s="6"/>
      <c r="D67" s="6"/>
      <c r="E67" s="6"/>
      <c r="F67" s="34"/>
      <c r="G67" s="120"/>
      <c r="H67" s="120"/>
      <c r="I67" s="120"/>
    </row>
    <row r="68" spans="1:9" s="102" customFormat="1" x14ac:dyDescent="0.25">
      <c r="A68" s="94"/>
      <c r="B68" s="6"/>
      <c r="C68" s="6"/>
      <c r="D68" s="6"/>
      <c r="E68" s="6"/>
      <c r="F68" s="34"/>
      <c r="G68" s="120"/>
      <c r="H68" s="120"/>
      <c r="I68" s="120"/>
    </row>
    <row r="69" spans="1:9" s="102" customFormat="1" x14ac:dyDescent="0.25">
      <c r="A69" s="94"/>
      <c r="B69" s="6"/>
      <c r="C69" s="6"/>
      <c r="D69" s="6"/>
      <c r="E69" s="6"/>
      <c r="F69" s="34"/>
      <c r="G69" s="120"/>
      <c r="H69" s="120"/>
      <c r="I69" s="120"/>
    </row>
    <row r="70" spans="1:9" s="102" customFormat="1" x14ac:dyDescent="0.25">
      <c r="A70" s="94"/>
      <c r="B70" s="6"/>
      <c r="C70" s="6"/>
      <c r="D70" s="6"/>
      <c r="E70" s="6"/>
      <c r="F70" s="34"/>
      <c r="G70" s="120"/>
      <c r="H70" s="120"/>
      <c r="I70" s="120"/>
    </row>
    <row r="71" spans="1:9" s="124" customFormat="1" x14ac:dyDescent="0.25">
      <c r="A71" s="94"/>
      <c r="B71" s="6"/>
      <c r="C71" s="6"/>
      <c r="D71" s="6"/>
      <c r="E71" s="6"/>
      <c r="F71" s="34"/>
      <c r="G71" s="120"/>
      <c r="H71" s="120"/>
      <c r="I71" s="120"/>
    </row>
    <row r="72" spans="1:9" s="124" customFormat="1" x14ac:dyDescent="0.25">
      <c r="A72" s="94"/>
      <c r="B72" s="6"/>
      <c r="C72" s="6"/>
      <c r="D72" s="6"/>
      <c r="E72" s="6"/>
      <c r="F72" s="34"/>
      <c r="G72" s="120"/>
      <c r="H72" s="120"/>
      <c r="I72" s="120"/>
    </row>
    <row r="73" spans="1:9" s="102" customFormat="1" x14ac:dyDescent="0.25">
      <c r="A73" s="94"/>
      <c r="B73" s="6"/>
      <c r="C73" s="6"/>
      <c r="D73" s="6"/>
      <c r="E73" s="6"/>
      <c r="F73" s="34"/>
      <c r="G73" s="120"/>
      <c r="H73" s="120"/>
      <c r="I73" s="120"/>
    </row>
    <row r="74" spans="1:9" s="102" customFormat="1" x14ac:dyDescent="0.25">
      <c r="A74" s="94"/>
      <c r="B74" s="6"/>
      <c r="C74" s="6"/>
      <c r="D74" s="6"/>
      <c r="E74" s="6"/>
      <c r="F74" s="34"/>
      <c r="G74" s="120"/>
      <c r="H74" s="120"/>
      <c r="I74" s="120"/>
    </row>
    <row r="75" spans="1:9" s="102" customFormat="1" x14ac:dyDescent="0.25">
      <c r="A75" s="94"/>
      <c r="B75" s="6"/>
      <c r="C75" s="6"/>
      <c r="D75" s="6"/>
      <c r="E75" s="6"/>
      <c r="F75" s="34"/>
      <c r="G75" s="120"/>
      <c r="H75" s="120"/>
      <c r="I75" s="120"/>
    </row>
    <row r="76" spans="1:9" s="102" customFormat="1" x14ac:dyDescent="0.25">
      <c r="A76" s="94"/>
      <c r="B76" s="6"/>
      <c r="C76" s="6"/>
      <c r="D76" s="6"/>
      <c r="E76" s="6"/>
      <c r="F76" s="34"/>
      <c r="G76" s="120"/>
      <c r="H76" s="120"/>
      <c r="I76" s="120"/>
    </row>
    <row r="77" spans="1:9" s="102" customFormat="1" x14ac:dyDescent="0.25">
      <c r="A77" s="94"/>
      <c r="B77" s="6"/>
      <c r="C77" s="6"/>
      <c r="D77" s="6"/>
      <c r="E77" s="6"/>
      <c r="F77" s="34"/>
      <c r="G77" s="120"/>
      <c r="H77" s="120"/>
      <c r="I77" s="120"/>
    </row>
    <row r="78" spans="1:9" s="102" customFormat="1" x14ac:dyDescent="0.25">
      <c r="A78" s="94"/>
      <c r="B78" s="6"/>
      <c r="C78" s="6"/>
      <c r="D78" s="6"/>
      <c r="E78" s="6"/>
      <c r="F78" s="34"/>
      <c r="G78" s="120"/>
      <c r="H78" s="120"/>
      <c r="I78" s="120"/>
    </row>
    <row r="79" spans="1:9" s="102" customFormat="1" x14ac:dyDescent="0.25">
      <c r="A79" s="94"/>
      <c r="B79" s="6"/>
      <c r="C79" s="6"/>
      <c r="D79" s="6"/>
      <c r="E79" s="6"/>
      <c r="F79" s="34"/>
      <c r="G79" s="120"/>
      <c r="H79" s="120"/>
      <c r="I79" s="120"/>
    </row>
    <row r="80" spans="1:9" s="102" customFormat="1" x14ac:dyDescent="0.25">
      <c r="A80" s="94"/>
      <c r="B80" s="6"/>
      <c r="C80" s="6"/>
      <c r="D80" s="6"/>
      <c r="E80" s="6"/>
      <c r="F80" s="34"/>
      <c r="G80" s="120"/>
      <c r="H80" s="120"/>
      <c r="I80" s="120"/>
    </row>
    <row r="81" spans="1:9" s="102" customFormat="1" x14ac:dyDescent="0.25">
      <c r="A81" s="94"/>
      <c r="B81" s="6"/>
      <c r="C81" s="6"/>
      <c r="D81" s="6"/>
      <c r="E81" s="6"/>
      <c r="F81" s="34"/>
      <c r="G81" s="120"/>
      <c r="H81" s="120"/>
      <c r="I81" s="120"/>
    </row>
    <row r="82" spans="1:9" s="102" customFormat="1" x14ac:dyDescent="0.25">
      <c r="A82" s="94"/>
      <c r="B82" s="6"/>
      <c r="C82" s="6"/>
      <c r="D82" s="6"/>
      <c r="E82" s="6"/>
      <c r="F82" s="34"/>
      <c r="G82" s="120"/>
      <c r="H82" s="120"/>
      <c r="I82" s="120"/>
    </row>
    <row r="83" spans="1:9" s="102" customFormat="1" x14ac:dyDescent="0.25">
      <c r="A83" s="94"/>
      <c r="B83" s="6"/>
      <c r="C83" s="6"/>
      <c r="D83" s="6"/>
      <c r="E83" s="6"/>
      <c r="F83" s="34"/>
      <c r="G83" s="120"/>
      <c r="H83" s="120"/>
      <c r="I83" s="120"/>
    </row>
    <row r="84" spans="1:9" s="102" customFormat="1" x14ac:dyDescent="0.25">
      <c r="A84" s="94"/>
      <c r="B84" s="6"/>
      <c r="C84" s="6"/>
      <c r="D84" s="6"/>
      <c r="E84" s="6"/>
      <c r="F84" s="34"/>
      <c r="G84" s="120"/>
      <c r="H84" s="120"/>
      <c r="I84" s="120"/>
    </row>
    <row r="85" spans="1:9" s="102" customFormat="1" x14ac:dyDescent="0.25">
      <c r="A85" s="94"/>
      <c r="B85" s="6"/>
      <c r="C85" s="6"/>
      <c r="D85" s="6"/>
      <c r="E85" s="6"/>
      <c r="F85" s="34"/>
      <c r="G85" s="120"/>
      <c r="H85" s="120"/>
      <c r="I85" s="120"/>
    </row>
    <row r="86" spans="1:9" s="102" customFormat="1" x14ac:dyDescent="0.25">
      <c r="A86" s="94"/>
      <c r="B86" s="6"/>
      <c r="C86" s="6"/>
      <c r="D86" s="6"/>
      <c r="E86" s="6"/>
      <c r="F86" s="34"/>
      <c r="G86" s="120"/>
      <c r="H86" s="120"/>
      <c r="I86" s="120"/>
    </row>
    <row r="87" spans="1:9" s="102" customFormat="1" x14ac:dyDescent="0.25">
      <c r="A87" s="94"/>
      <c r="B87" s="6"/>
      <c r="C87" s="6"/>
      <c r="D87" s="6"/>
      <c r="E87" s="6"/>
      <c r="F87" s="34"/>
      <c r="G87" s="120"/>
      <c r="H87" s="120"/>
      <c r="I87" s="120"/>
    </row>
    <row r="88" spans="1:9" s="102" customFormat="1" x14ac:dyDescent="0.25">
      <c r="A88" s="94"/>
      <c r="B88" s="6"/>
      <c r="C88" s="6"/>
      <c r="D88" s="6"/>
      <c r="E88" s="6"/>
      <c r="F88" s="34"/>
      <c r="G88" s="120"/>
      <c r="H88" s="120"/>
      <c r="I88" s="120"/>
    </row>
    <row r="89" spans="1:9" s="124" customFormat="1" x14ac:dyDescent="0.25">
      <c r="A89" s="94"/>
      <c r="B89" s="6"/>
      <c r="C89" s="6"/>
      <c r="D89" s="6"/>
      <c r="E89" s="6"/>
      <c r="F89" s="34"/>
      <c r="G89" s="120"/>
      <c r="H89" s="120"/>
      <c r="I89" s="120"/>
    </row>
    <row r="90" spans="1:9" s="124" customFormat="1" x14ac:dyDescent="0.25">
      <c r="A90" s="94"/>
      <c r="B90" s="6"/>
      <c r="C90" s="6"/>
      <c r="D90" s="6"/>
      <c r="E90" s="6"/>
      <c r="F90" s="34"/>
      <c r="G90" s="120"/>
      <c r="H90" s="120"/>
      <c r="I90" s="120"/>
    </row>
    <row r="91" spans="1:9" s="124" customFormat="1" x14ac:dyDescent="0.25">
      <c r="A91" s="94"/>
      <c r="B91" s="6"/>
      <c r="C91" s="6"/>
      <c r="D91" s="6"/>
      <c r="E91" s="6"/>
      <c r="F91" s="34"/>
      <c r="G91" s="120"/>
      <c r="H91" s="120"/>
      <c r="I91" s="120"/>
    </row>
    <row r="92" spans="1:9" s="124" customFormat="1" x14ac:dyDescent="0.25">
      <c r="A92" s="94"/>
      <c r="B92" s="6"/>
      <c r="C92" s="6"/>
      <c r="D92" s="6"/>
      <c r="E92" s="6"/>
      <c r="F92" s="34"/>
      <c r="G92" s="120"/>
      <c r="H92" s="120"/>
      <c r="I92" s="120"/>
    </row>
    <row r="93" spans="1:9" s="124" customFormat="1" x14ac:dyDescent="0.25">
      <c r="A93" s="94"/>
      <c r="B93" s="6"/>
      <c r="C93" s="6"/>
      <c r="D93" s="6"/>
      <c r="E93" s="6"/>
      <c r="F93" s="34"/>
      <c r="G93" s="120"/>
      <c r="H93" s="120"/>
      <c r="I93" s="120"/>
    </row>
    <row r="94" spans="1:9" s="124" customFormat="1" x14ac:dyDescent="0.25">
      <c r="A94" s="94"/>
      <c r="B94" s="6"/>
      <c r="C94" s="6"/>
      <c r="D94" s="6"/>
      <c r="E94" s="6"/>
      <c r="F94" s="34"/>
      <c r="G94" s="120"/>
      <c r="H94" s="120"/>
      <c r="I94" s="120"/>
    </row>
    <row r="95" spans="1:9" s="124" customFormat="1" x14ac:dyDescent="0.25">
      <c r="A95" s="94"/>
      <c r="B95" s="6"/>
      <c r="C95" s="6"/>
      <c r="D95" s="6"/>
      <c r="E95" s="6"/>
      <c r="F95" s="34"/>
      <c r="G95" s="120"/>
      <c r="H95" s="120"/>
      <c r="I95" s="120"/>
    </row>
    <row r="96" spans="1:9" s="124" customFormat="1" x14ac:dyDescent="0.25">
      <c r="A96" s="94"/>
      <c r="B96" s="6"/>
      <c r="C96" s="6"/>
      <c r="D96" s="6"/>
      <c r="E96" s="6"/>
      <c r="F96" s="34"/>
      <c r="G96" s="120"/>
      <c r="H96" s="120"/>
      <c r="I96" s="120"/>
    </row>
    <row r="97" spans="1:9" s="124" customFormat="1" x14ac:dyDescent="0.25">
      <c r="A97" s="94"/>
      <c r="B97" s="6"/>
      <c r="C97" s="6"/>
      <c r="D97" s="6"/>
      <c r="E97" s="6"/>
      <c r="F97" s="34"/>
      <c r="G97" s="120"/>
      <c r="H97" s="120"/>
      <c r="I97" s="120"/>
    </row>
    <row r="98" spans="1:9" s="124" customFormat="1" x14ac:dyDescent="0.25">
      <c r="A98" s="94"/>
      <c r="B98" s="6"/>
      <c r="C98" s="6"/>
      <c r="D98" s="6"/>
      <c r="E98" s="6"/>
      <c r="F98" s="34"/>
      <c r="G98" s="120"/>
      <c r="H98" s="120"/>
      <c r="I98" s="120"/>
    </row>
    <row r="99" spans="1:9" s="124" customFormat="1" x14ac:dyDescent="0.25">
      <c r="A99" s="94"/>
      <c r="B99" s="6"/>
      <c r="C99" s="6"/>
      <c r="D99" s="6"/>
      <c r="E99" s="6"/>
      <c r="F99" s="34"/>
      <c r="G99" s="120"/>
      <c r="H99" s="120"/>
      <c r="I99" s="120"/>
    </row>
    <row r="100" spans="1:9" s="124" customFormat="1" x14ac:dyDescent="0.25">
      <c r="A100" s="94"/>
      <c r="B100" s="6"/>
      <c r="C100" s="6"/>
      <c r="D100" s="6"/>
      <c r="E100" s="6"/>
      <c r="F100" s="34"/>
      <c r="G100" s="120"/>
      <c r="H100" s="120"/>
      <c r="I100" s="120"/>
    </row>
    <row r="101" spans="1:9" s="124" customFormat="1" x14ac:dyDescent="0.25">
      <c r="A101" s="94"/>
      <c r="B101" s="6"/>
      <c r="C101" s="6"/>
      <c r="D101" s="6"/>
      <c r="E101" s="6"/>
      <c r="F101" s="34"/>
      <c r="G101" s="120"/>
      <c r="H101" s="120"/>
      <c r="I101" s="120"/>
    </row>
    <row r="102" spans="1:9" s="124" customFormat="1" x14ac:dyDescent="0.25">
      <c r="A102" s="94"/>
      <c r="B102" s="6"/>
      <c r="C102" s="6"/>
      <c r="D102" s="6"/>
      <c r="E102" s="6"/>
      <c r="F102" s="34"/>
      <c r="G102" s="120"/>
      <c r="H102" s="120"/>
      <c r="I102" s="120"/>
    </row>
    <row r="103" spans="1:9" s="124" customFormat="1" x14ac:dyDescent="0.25">
      <c r="A103" s="94"/>
      <c r="B103" s="6"/>
      <c r="C103" s="6"/>
      <c r="D103" s="6"/>
      <c r="E103" s="6"/>
      <c r="F103" s="34"/>
      <c r="G103" s="120"/>
      <c r="H103" s="120"/>
      <c r="I103" s="120"/>
    </row>
    <row r="104" spans="1:9" s="124" customFormat="1" x14ac:dyDescent="0.25">
      <c r="A104" s="94"/>
      <c r="B104" s="6"/>
      <c r="C104" s="6"/>
      <c r="D104" s="6"/>
      <c r="E104" s="6"/>
      <c r="F104" s="34"/>
      <c r="G104" s="120"/>
      <c r="H104" s="120"/>
      <c r="I104" s="120"/>
    </row>
    <row r="105" spans="1:9" s="102" customFormat="1" x14ac:dyDescent="0.25">
      <c r="A105" s="94"/>
      <c r="B105" s="6"/>
      <c r="C105" s="6"/>
      <c r="D105" s="6"/>
      <c r="E105" s="6"/>
      <c r="F105" s="34"/>
      <c r="G105" s="120"/>
      <c r="H105" s="120"/>
      <c r="I105" s="120"/>
    </row>
    <row r="106" spans="1:9" s="102" customFormat="1" x14ac:dyDescent="0.25">
      <c r="A106" s="94"/>
      <c r="B106" s="6"/>
      <c r="C106" s="6"/>
      <c r="D106" s="6"/>
      <c r="E106" s="6"/>
      <c r="F106" s="34"/>
      <c r="G106" s="120"/>
      <c r="H106" s="120"/>
      <c r="I106" s="120"/>
    </row>
    <row r="107" spans="1:9" s="102" customFormat="1" x14ac:dyDescent="0.25">
      <c r="A107" s="94"/>
      <c r="B107" s="6"/>
      <c r="C107" s="6"/>
      <c r="D107" s="6"/>
      <c r="E107" s="6"/>
      <c r="F107" s="34"/>
      <c r="G107" s="120"/>
      <c r="H107" s="120"/>
      <c r="I107" s="120"/>
    </row>
    <row r="108" spans="1:9" s="102" customFormat="1" x14ac:dyDescent="0.25">
      <c r="A108" s="94"/>
      <c r="B108" s="6"/>
      <c r="C108" s="6"/>
      <c r="D108" s="6"/>
      <c r="E108" s="6"/>
      <c r="F108" s="34"/>
      <c r="G108" s="120"/>
      <c r="H108" s="120"/>
      <c r="I108" s="120"/>
    </row>
    <row r="109" spans="1:9" s="121" customFormat="1" x14ac:dyDescent="0.25">
      <c r="A109" s="6"/>
      <c r="B109" s="6"/>
      <c r="C109" s="6"/>
      <c r="D109" s="6"/>
      <c r="E109" s="6"/>
      <c r="F109" s="117"/>
      <c r="G109" s="120"/>
      <c r="H109" s="120"/>
      <c r="I109" s="120"/>
    </row>
    <row r="110" spans="1:9" s="121" customFormat="1" x14ac:dyDescent="0.25">
      <c r="A110" s="6"/>
      <c r="B110" s="6"/>
      <c r="C110" s="6"/>
      <c r="D110" s="6"/>
      <c r="E110" s="6"/>
      <c r="F110" s="117"/>
      <c r="G110" s="120"/>
      <c r="H110" s="120"/>
      <c r="I110" s="120"/>
    </row>
    <row r="111" spans="1:9" s="121" customFormat="1" x14ac:dyDescent="0.25">
      <c r="A111" s="6"/>
      <c r="B111" s="87"/>
      <c r="C111" s="6"/>
      <c r="D111" s="6"/>
      <c r="E111" s="6"/>
      <c r="F111" s="117"/>
      <c r="G111" s="120"/>
      <c r="H111" s="120"/>
      <c r="I111" s="120"/>
    </row>
    <row r="112" spans="1:9" s="121" customFormat="1" x14ac:dyDescent="0.25">
      <c r="A112" s="6"/>
      <c r="B112" s="6"/>
      <c r="C112" s="6"/>
      <c r="D112" s="6"/>
      <c r="E112" s="6"/>
      <c r="F112" s="117"/>
      <c r="G112" s="120"/>
      <c r="H112" s="120"/>
      <c r="I112" s="120"/>
    </row>
    <row r="113" spans="1:16" s="98" customFormat="1" x14ac:dyDescent="0.25">
      <c r="A113" s="7"/>
      <c r="B113" s="7"/>
      <c r="C113" s="7"/>
      <c r="D113" s="7"/>
      <c r="E113" s="7"/>
      <c r="G113" s="99"/>
      <c r="H113" s="99"/>
      <c r="I113" s="99"/>
      <c r="J113" s="100"/>
    </row>
    <row r="114" spans="1:16" x14ac:dyDescent="0.25">
      <c r="A114" s="6"/>
      <c r="B114" s="6"/>
      <c r="C114" s="6"/>
      <c r="D114" s="6"/>
      <c r="E114" s="6"/>
      <c r="F114" s="117"/>
      <c r="G114" s="120"/>
      <c r="H114" s="120"/>
      <c r="I114" s="120"/>
      <c r="J114" s="121"/>
      <c r="K114" s="117"/>
      <c r="M114" s="117"/>
      <c r="N114" s="117"/>
      <c r="O114" s="117"/>
      <c r="P114" s="117"/>
    </row>
    <row r="115" spans="1:16" x14ac:dyDescent="0.25">
      <c r="A115" s="6"/>
      <c r="B115" s="6"/>
      <c r="C115" s="6"/>
      <c r="D115" s="6"/>
      <c r="E115" s="6"/>
      <c r="F115" s="117"/>
      <c r="G115" s="120"/>
      <c r="H115" s="120"/>
      <c r="I115" s="120"/>
      <c r="J115" s="121"/>
      <c r="K115" s="117"/>
      <c r="M115" s="117"/>
      <c r="N115" s="117"/>
      <c r="O115" s="117"/>
      <c r="P115" s="117"/>
    </row>
    <row r="116" spans="1:16" x14ac:dyDescent="0.25">
      <c r="A116" s="90"/>
      <c r="B116" s="90"/>
      <c r="C116" s="90"/>
      <c r="D116" s="90"/>
      <c r="E116" s="90"/>
      <c r="F116" s="117"/>
      <c r="G116" s="120"/>
      <c r="H116" s="120"/>
      <c r="I116" s="120"/>
      <c r="J116" s="121"/>
      <c r="K116" s="117"/>
      <c r="M116" s="117"/>
      <c r="N116" s="117"/>
      <c r="O116" s="117"/>
      <c r="P116" s="117"/>
    </row>
    <row r="117" spans="1:16" x14ac:dyDescent="0.25">
      <c r="A117" s="90"/>
      <c r="B117" s="90"/>
      <c r="C117" s="90"/>
      <c r="D117" s="90"/>
      <c r="E117" s="90"/>
      <c r="F117" s="117"/>
      <c r="G117" s="120"/>
      <c r="H117" s="120"/>
      <c r="I117" s="120"/>
      <c r="J117" s="121"/>
      <c r="K117" s="117"/>
      <c r="M117" s="117"/>
      <c r="N117" s="117"/>
      <c r="O117" s="117"/>
      <c r="P117" s="117"/>
    </row>
    <row r="118" spans="1:16" x14ac:dyDescent="0.25">
      <c r="A118" s="90"/>
      <c r="B118" s="90"/>
      <c r="C118" s="90"/>
      <c r="D118" s="90"/>
      <c r="E118" s="90"/>
      <c r="F118" s="117"/>
      <c r="G118" s="120"/>
      <c r="H118" s="120"/>
      <c r="I118" s="120"/>
      <c r="J118" s="121"/>
      <c r="K118" s="117"/>
      <c r="M118" s="117"/>
      <c r="N118" s="117"/>
      <c r="O118" s="117"/>
      <c r="P118" s="117"/>
    </row>
    <row r="119" spans="1:16" x14ac:dyDescent="0.25">
      <c r="A119" s="90"/>
      <c r="B119" s="90"/>
      <c r="C119" s="90"/>
      <c r="D119" s="90"/>
      <c r="E119" s="90"/>
      <c r="F119" s="117"/>
      <c r="G119" s="120"/>
      <c r="H119" s="120"/>
      <c r="I119" s="120"/>
      <c r="J119" s="121"/>
      <c r="K119" s="117"/>
      <c r="M119" s="117"/>
      <c r="N119" s="117"/>
      <c r="O119" s="117"/>
      <c r="P119" s="117"/>
    </row>
    <row r="120" spans="1:16" x14ac:dyDescent="0.25">
      <c r="A120" s="90"/>
      <c r="B120" s="90"/>
      <c r="C120" s="90"/>
      <c r="D120" s="90"/>
      <c r="E120" s="90"/>
      <c r="F120" s="117"/>
      <c r="G120" s="120"/>
      <c r="H120" s="120"/>
      <c r="I120" s="120"/>
      <c r="J120" s="121"/>
      <c r="K120" s="117"/>
      <c r="M120" s="117"/>
      <c r="N120" s="117"/>
      <c r="O120" s="117"/>
      <c r="P120" s="117"/>
    </row>
    <row r="121" spans="1:16" x14ac:dyDescent="0.25">
      <c r="A121" s="90"/>
      <c r="B121" s="90"/>
      <c r="C121" s="90"/>
      <c r="D121" s="90"/>
      <c r="E121" s="90"/>
      <c r="F121" s="117"/>
      <c r="G121" s="120"/>
      <c r="H121" s="120"/>
      <c r="I121" s="120"/>
      <c r="J121" s="121"/>
      <c r="K121" s="117"/>
      <c r="M121" s="117"/>
      <c r="N121" s="117"/>
      <c r="O121" s="117"/>
      <c r="P121" s="117"/>
    </row>
    <row r="122" spans="1:16" x14ac:dyDescent="0.25">
      <c r="A122" s="90"/>
      <c r="B122" s="90"/>
      <c r="C122" s="90"/>
      <c r="D122" s="90"/>
      <c r="E122" s="90"/>
      <c r="F122" s="117"/>
      <c r="G122" s="120"/>
      <c r="H122" s="120"/>
      <c r="I122" s="120"/>
      <c r="J122" s="121"/>
      <c r="K122" s="117"/>
      <c r="M122" s="117"/>
      <c r="N122" s="117"/>
      <c r="O122" s="117"/>
      <c r="P122" s="117"/>
    </row>
    <row r="123" spans="1:16" x14ac:dyDescent="0.25">
      <c r="A123" s="90"/>
      <c r="B123" s="90"/>
      <c r="C123" s="90"/>
      <c r="D123" s="90"/>
      <c r="E123" s="90"/>
      <c r="F123" s="117"/>
      <c r="G123" s="120"/>
      <c r="H123" s="120"/>
      <c r="I123" s="120"/>
      <c r="J123" s="121"/>
      <c r="K123" s="117"/>
      <c r="M123" s="117"/>
      <c r="N123" s="117"/>
      <c r="O123" s="117"/>
      <c r="P123" s="117"/>
    </row>
    <row r="124" spans="1:16" x14ac:dyDescent="0.25">
      <c r="A124" s="90"/>
      <c r="B124" s="90"/>
      <c r="C124" s="90"/>
      <c r="D124" s="90"/>
      <c r="E124" s="90"/>
      <c r="F124" s="117"/>
      <c r="G124" s="120"/>
      <c r="H124" s="120"/>
      <c r="I124" s="120"/>
      <c r="J124" s="121"/>
      <c r="K124" s="117"/>
      <c r="M124" s="117"/>
      <c r="N124" s="117"/>
      <c r="O124" s="117"/>
      <c r="P124" s="117"/>
    </row>
    <row r="125" spans="1:16" x14ac:dyDescent="0.25">
      <c r="A125" s="90"/>
      <c r="B125" s="90"/>
      <c r="C125" s="90"/>
      <c r="D125" s="90"/>
      <c r="E125" s="90"/>
      <c r="F125" s="117"/>
      <c r="G125" s="120"/>
      <c r="H125" s="120"/>
      <c r="I125" s="120"/>
      <c r="J125" s="121"/>
      <c r="K125" s="117"/>
      <c r="M125" s="117"/>
      <c r="N125" s="117"/>
      <c r="O125" s="117"/>
      <c r="P125" s="117"/>
    </row>
    <row r="126" spans="1:16" x14ac:dyDescent="0.25">
      <c r="A126" s="90"/>
      <c r="B126" s="90"/>
      <c r="C126" s="90"/>
      <c r="D126" s="90"/>
      <c r="E126" s="90"/>
      <c r="F126" s="117"/>
      <c r="G126" s="120"/>
      <c r="H126" s="120"/>
      <c r="I126" s="120"/>
      <c r="J126" s="121"/>
      <c r="K126" s="117"/>
      <c r="M126" s="117"/>
      <c r="N126" s="117"/>
      <c r="O126" s="117"/>
      <c r="P126" s="117"/>
    </row>
    <row r="127" spans="1:16" x14ac:dyDescent="0.25">
      <c r="A127" s="90"/>
      <c r="B127" s="90"/>
      <c r="C127" s="90"/>
      <c r="D127" s="90"/>
      <c r="E127" s="90"/>
      <c r="F127" s="117"/>
      <c r="G127" s="120"/>
      <c r="H127" s="120"/>
      <c r="I127" s="120"/>
      <c r="J127" s="121"/>
      <c r="K127" s="117"/>
      <c r="M127" s="117"/>
      <c r="N127" s="117"/>
      <c r="O127" s="117"/>
      <c r="P127" s="117"/>
    </row>
    <row r="128" spans="1:16" x14ac:dyDescent="0.25">
      <c r="A128" s="90"/>
      <c r="B128" s="91"/>
      <c r="C128" s="90"/>
      <c r="D128" s="90"/>
      <c r="E128" s="90"/>
      <c r="F128" s="117"/>
      <c r="G128" s="120"/>
      <c r="H128" s="120"/>
      <c r="I128" s="120"/>
      <c r="J128" s="121"/>
      <c r="K128" s="117"/>
      <c r="M128" s="117"/>
      <c r="N128" s="117"/>
      <c r="O128" s="117"/>
      <c r="P128" s="117"/>
    </row>
    <row r="129" spans="1:16" x14ac:dyDescent="0.25">
      <c r="A129" s="90"/>
      <c r="B129" s="91"/>
      <c r="C129" s="90"/>
      <c r="D129" s="90"/>
      <c r="E129" s="90"/>
      <c r="F129" s="117"/>
      <c r="G129" s="120"/>
      <c r="H129" s="120"/>
      <c r="I129" s="120"/>
      <c r="J129" s="121"/>
      <c r="K129" s="117"/>
      <c r="M129" s="117"/>
      <c r="N129" s="117"/>
      <c r="O129" s="117"/>
      <c r="P129" s="117"/>
    </row>
    <row r="130" spans="1:16" x14ac:dyDescent="0.25">
      <c r="A130" s="6"/>
      <c r="B130" s="87"/>
      <c r="C130" s="6"/>
      <c r="D130" s="6"/>
      <c r="E130" s="6"/>
      <c r="F130" s="117"/>
      <c r="G130" s="120"/>
      <c r="H130" s="120"/>
      <c r="I130" s="120"/>
      <c r="J130" s="121"/>
      <c r="K130" s="117"/>
      <c r="M130" s="117"/>
      <c r="N130" s="117"/>
      <c r="O130" s="117"/>
      <c r="P130" s="117"/>
    </row>
    <row r="131" spans="1:16" x14ac:dyDescent="0.25">
      <c r="A131" s="6"/>
      <c r="B131" s="6"/>
      <c r="C131" s="6"/>
      <c r="D131" s="6"/>
      <c r="E131" s="6"/>
      <c r="F131" s="117"/>
      <c r="G131" s="120"/>
      <c r="H131" s="120"/>
      <c r="I131" s="120"/>
      <c r="J131" s="121"/>
      <c r="K131" s="117"/>
      <c r="M131" s="117"/>
      <c r="N131" s="117"/>
      <c r="O131" s="117"/>
      <c r="P131" s="117"/>
    </row>
    <row r="132" spans="1:16" x14ac:dyDescent="0.25">
      <c r="A132" s="6"/>
      <c r="B132" s="87"/>
      <c r="C132" s="6"/>
      <c r="D132" s="6"/>
      <c r="E132" s="6"/>
      <c r="F132" s="117"/>
      <c r="G132" s="120"/>
      <c r="H132" s="120"/>
      <c r="I132" s="120"/>
      <c r="J132" s="121"/>
      <c r="K132" s="117"/>
      <c r="M132" s="117"/>
      <c r="N132" s="117"/>
      <c r="O132" s="117"/>
      <c r="P132" s="117"/>
    </row>
    <row r="133" spans="1:16" x14ac:dyDescent="0.25">
      <c r="A133" s="6"/>
      <c r="B133" s="6"/>
      <c r="C133" s="6"/>
      <c r="D133" s="6"/>
      <c r="E133" s="6"/>
      <c r="F133" s="117"/>
      <c r="G133" s="120"/>
      <c r="H133" s="120"/>
      <c r="I133" s="120"/>
      <c r="J133" s="121"/>
      <c r="K133" s="117"/>
      <c r="M133" s="117"/>
      <c r="N133" s="117"/>
      <c r="O133" s="117"/>
      <c r="P133" s="117"/>
    </row>
    <row r="134" spans="1:16" x14ac:dyDescent="0.25">
      <c r="A134" s="6"/>
      <c r="B134" s="6"/>
      <c r="C134" s="6"/>
      <c r="D134" s="6"/>
      <c r="E134" s="6"/>
      <c r="F134" s="117"/>
      <c r="G134" s="120"/>
      <c r="H134" s="120"/>
      <c r="I134" s="120"/>
      <c r="J134" s="121"/>
      <c r="K134" s="117"/>
      <c r="M134" s="117"/>
      <c r="N134" s="117"/>
      <c r="O134" s="117"/>
      <c r="P134" s="117"/>
    </row>
    <row r="135" spans="1:16" s="98" customFormat="1" x14ac:dyDescent="0.25">
      <c r="A135" s="7"/>
      <c r="B135" s="7"/>
      <c r="C135" s="7"/>
      <c r="D135" s="7"/>
      <c r="E135" s="7"/>
      <c r="G135" s="120"/>
      <c r="H135" s="120"/>
      <c r="I135" s="120"/>
      <c r="J135" s="100"/>
    </row>
    <row r="136" spans="1:16" x14ac:dyDescent="0.25">
      <c r="A136" s="6"/>
      <c r="B136" s="6"/>
      <c r="C136" s="6"/>
      <c r="D136" s="6"/>
      <c r="E136" s="6"/>
      <c r="F136" s="117"/>
      <c r="G136" s="99"/>
      <c r="H136" s="99"/>
      <c r="I136" s="99"/>
      <c r="J136" s="121"/>
      <c r="K136" s="117"/>
      <c r="M136" s="117"/>
      <c r="N136" s="117"/>
      <c r="O136" s="117"/>
      <c r="P136" s="117"/>
    </row>
    <row r="137" spans="1:16" s="98" customFormat="1" x14ac:dyDescent="0.25">
      <c r="A137" s="7"/>
      <c r="B137" s="7"/>
      <c r="C137" s="7"/>
      <c r="D137" s="7"/>
      <c r="E137" s="7"/>
      <c r="G137" s="99"/>
      <c r="H137" s="99"/>
      <c r="I137" s="99"/>
      <c r="J137" s="100"/>
    </row>
    <row r="138" spans="1:16" x14ac:dyDescent="0.25">
      <c r="A138" s="6"/>
      <c r="B138" s="6"/>
      <c r="C138" s="6"/>
      <c r="D138" s="6"/>
      <c r="E138" s="6"/>
      <c r="F138" s="117"/>
      <c r="G138" s="120"/>
      <c r="H138" s="120"/>
      <c r="I138" s="120"/>
      <c r="J138" s="121"/>
      <c r="K138" s="117"/>
      <c r="M138" s="117"/>
      <c r="N138" s="117"/>
      <c r="O138" s="117"/>
      <c r="P138" s="117"/>
    </row>
    <row r="139" spans="1:16" x14ac:dyDescent="0.25">
      <c r="A139" s="6"/>
      <c r="B139" s="6"/>
      <c r="C139" s="6"/>
      <c r="D139" s="6"/>
      <c r="E139" s="6"/>
      <c r="F139" s="117"/>
      <c r="G139" s="120"/>
      <c r="H139" s="120"/>
      <c r="I139" s="120"/>
      <c r="J139" s="121"/>
      <c r="K139" s="117"/>
      <c r="M139" s="117"/>
      <c r="N139" s="117"/>
      <c r="O139" s="117"/>
      <c r="P139" s="117"/>
    </row>
    <row r="140" spans="1:16" s="124" customFormat="1" x14ac:dyDescent="0.25">
      <c r="A140" s="6"/>
      <c r="B140" s="6"/>
      <c r="C140" s="6"/>
      <c r="D140" s="6"/>
      <c r="E140" s="6"/>
      <c r="F140" s="34"/>
      <c r="G140" s="120"/>
      <c r="H140" s="120"/>
      <c r="I140" s="120"/>
    </row>
    <row r="141" spans="1:16" s="124" customFormat="1" x14ac:dyDescent="0.25">
      <c r="A141" s="6"/>
      <c r="B141" s="6"/>
      <c r="C141" s="6"/>
      <c r="D141" s="6"/>
      <c r="E141" s="6"/>
      <c r="F141" s="34"/>
      <c r="G141" s="120"/>
      <c r="H141" s="120"/>
      <c r="I141" s="120"/>
    </row>
    <row r="142" spans="1:16" s="124" customFormat="1" x14ac:dyDescent="0.25">
      <c r="A142" s="6"/>
      <c r="B142" s="6"/>
      <c r="C142" s="6"/>
      <c r="D142" s="6"/>
      <c r="E142" s="6"/>
      <c r="F142" s="34"/>
      <c r="G142" s="120"/>
      <c r="H142" s="120"/>
      <c r="I142" s="120"/>
    </row>
    <row r="143" spans="1:16" s="124" customFormat="1" x14ac:dyDescent="0.25">
      <c r="A143" s="6"/>
      <c r="B143" s="6"/>
      <c r="C143" s="6"/>
      <c r="D143" s="6"/>
      <c r="E143" s="6"/>
      <c r="F143" s="34"/>
      <c r="G143" s="120"/>
      <c r="H143" s="120"/>
      <c r="I143" s="120"/>
    </row>
    <row r="144" spans="1:16" s="124" customFormat="1" x14ac:dyDescent="0.25">
      <c r="A144" s="6"/>
      <c r="B144" s="6"/>
      <c r="C144" s="6"/>
      <c r="D144" s="6"/>
      <c r="E144" s="6"/>
      <c r="F144" s="34"/>
      <c r="G144" s="120"/>
      <c r="H144" s="120"/>
      <c r="I144" s="120"/>
    </row>
    <row r="145" spans="1:9" s="124" customFormat="1" x14ac:dyDescent="0.25">
      <c r="A145" s="6"/>
      <c r="B145" s="6"/>
      <c r="C145" s="6"/>
      <c r="D145" s="6"/>
      <c r="E145" s="6"/>
      <c r="F145" s="34"/>
      <c r="G145" s="120"/>
      <c r="H145" s="120"/>
      <c r="I145" s="120"/>
    </row>
    <row r="146" spans="1:9" s="102" customFormat="1" x14ac:dyDescent="0.25">
      <c r="A146" s="6"/>
      <c r="B146" s="6"/>
      <c r="C146" s="6"/>
      <c r="D146" s="6"/>
      <c r="E146" s="6"/>
      <c r="F146" s="34"/>
      <c r="G146" s="120"/>
      <c r="H146" s="120"/>
      <c r="I146" s="120"/>
    </row>
    <row r="147" spans="1:9" s="102" customFormat="1" x14ac:dyDescent="0.25">
      <c r="A147" s="6"/>
      <c r="B147" s="6"/>
      <c r="C147" s="6"/>
      <c r="D147" s="6"/>
      <c r="E147" s="6"/>
      <c r="F147" s="34"/>
      <c r="G147" s="120"/>
      <c r="H147" s="120"/>
      <c r="I147" s="120"/>
    </row>
    <row r="148" spans="1:9" s="102" customFormat="1" x14ac:dyDescent="0.25">
      <c r="A148" s="6"/>
      <c r="B148" s="6"/>
      <c r="C148" s="6"/>
      <c r="D148" s="6"/>
      <c r="E148" s="6"/>
      <c r="F148" s="34"/>
      <c r="G148" s="120"/>
      <c r="H148" s="120"/>
      <c r="I148" s="120"/>
    </row>
    <row r="149" spans="1:9" s="102" customFormat="1" x14ac:dyDescent="0.25">
      <c r="A149" s="6"/>
      <c r="B149" s="6"/>
      <c r="C149" s="6"/>
      <c r="D149" s="6"/>
      <c r="E149" s="6"/>
      <c r="F149" s="34"/>
      <c r="G149" s="120"/>
      <c r="H149" s="120"/>
      <c r="I149" s="120"/>
    </row>
    <row r="150" spans="1:9" s="102" customFormat="1" x14ac:dyDescent="0.25">
      <c r="A150" s="6"/>
      <c r="B150" s="6"/>
      <c r="C150" s="6"/>
      <c r="D150" s="6"/>
      <c r="E150" s="6"/>
      <c r="F150" s="34"/>
      <c r="G150" s="120"/>
      <c r="H150" s="120"/>
      <c r="I150" s="120"/>
    </row>
    <row r="151" spans="1:9" s="102" customFormat="1" x14ac:dyDescent="0.25">
      <c r="A151" s="6"/>
      <c r="B151" s="6"/>
      <c r="C151" s="6"/>
      <c r="D151" s="6"/>
      <c r="E151" s="6"/>
      <c r="F151" s="34"/>
      <c r="G151" s="120"/>
      <c r="H151" s="120"/>
      <c r="I151" s="120"/>
    </row>
    <row r="152" spans="1:9" s="102" customFormat="1" x14ac:dyDescent="0.25">
      <c r="A152" s="6"/>
      <c r="B152" s="6"/>
      <c r="C152" s="6"/>
      <c r="D152" s="6"/>
      <c r="E152" s="6"/>
      <c r="F152" s="34"/>
      <c r="G152" s="120"/>
      <c r="H152" s="120"/>
      <c r="I152" s="120"/>
    </row>
    <row r="153" spans="1:9" s="102" customFormat="1" x14ac:dyDescent="0.25">
      <c r="A153" s="6"/>
      <c r="B153" s="6"/>
      <c r="C153" s="6"/>
      <c r="D153" s="6"/>
      <c r="E153" s="6"/>
      <c r="F153" s="34"/>
      <c r="G153" s="120"/>
      <c r="H153" s="120"/>
      <c r="I153" s="120"/>
    </row>
    <row r="154" spans="1:9" s="102" customFormat="1" x14ac:dyDescent="0.25">
      <c r="A154" s="6"/>
      <c r="B154" s="6"/>
      <c r="C154" s="6"/>
      <c r="D154" s="6"/>
      <c r="E154" s="6"/>
      <c r="F154" s="34"/>
      <c r="G154" s="120"/>
      <c r="H154" s="120"/>
      <c r="I154" s="120"/>
    </row>
    <row r="155" spans="1:9" s="102" customFormat="1" x14ac:dyDescent="0.25">
      <c r="A155" s="6"/>
      <c r="B155" s="6"/>
      <c r="C155" s="6"/>
      <c r="D155" s="6"/>
      <c r="E155" s="6"/>
      <c r="F155" s="34"/>
      <c r="G155" s="120"/>
      <c r="H155" s="120"/>
      <c r="I155" s="120"/>
    </row>
    <row r="156" spans="1:9" s="102" customFormat="1" x14ac:dyDescent="0.25">
      <c r="A156" s="6"/>
      <c r="B156" s="6"/>
      <c r="C156" s="6"/>
      <c r="D156" s="6"/>
      <c r="E156" s="6"/>
      <c r="F156" s="34"/>
      <c r="G156" s="120"/>
      <c r="H156" s="120"/>
      <c r="I156" s="120"/>
    </row>
    <row r="157" spans="1:9" s="102" customFormat="1" x14ac:dyDescent="0.25">
      <c r="A157" s="6"/>
      <c r="B157" s="6"/>
      <c r="C157" s="6"/>
      <c r="D157" s="6"/>
      <c r="E157" s="6"/>
      <c r="F157" s="34"/>
      <c r="G157" s="120"/>
      <c r="H157" s="120"/>
      <c r="I157" s="120"/>
    </row>
    <row r="158" spans="1:9" s="102" customFormat="1" x14ac:dyDescent="0.25">
      <c r="A158" s="6"/>
      <c r="B158" s="6"/>
      <c r="C158" s="6"/>
      <c r="D158" s="6"/>
      <c r="E158" s="6"/>
      <c r="F158" s="34"/>
      <c r="G158" s="120"/>
      <c r="H158" s="120"/>
      <c r="I158" s="120"/>
    </row>
    <row r="159" spans="1:9" s="102" customFormat="1" x14ac:dyDescent="0.25">
      <c r="A159" s="6"/>
      <c r="B159" s="6"/>
      <c r="C159" s="6"/>
      <c r="D159" s="6"/>
      <c r="E159" s="6"/>
      <c r="F159" s="34"/>
      <c r="G159" s="120"/>
      <c r="H159" s="120"/>
      <c r="I159" s="120"/>
    </row>
    <row r="160" spans="1:9" s="102" customFormat="1" x14ac:dyDescent="0.25">
      <c r="A160" s="6"/>
      <c r="B160" s="6"/>
      <c r="C160" s="6"/>
      <c r="D160" s="6"/>
      <c r="E160" s="6"/>
      <c r="F160" s="34"/>
      <c r="G160" s="120"/>
      <c r="H160" s="120"/>
      <c r="I160" s="120"/>
    </row>
    <row r="161" spans="1:9" s="102" customFormat="1" x14ac:dyDescent="0.25">
      <c r="A161" s="6"/>
      <c r="B161" s="6"/>
      <c r="C161" s="6"/>
      <c r="D161" s="6"/>
      <c r="E161" s="6"/>
      <c r="F161" s="34"/>
      <c r="G161" s="120"/>
      <c r="H161" s="120"/>
      <c r="I161" s="120"/>
    </row>
    <row r="162" spans="1:9" s="102" customFormat="1" x14ac:dyDescent="0.25">
      <c r="A162" s="6"/>
      <c r="B162" s="6"/>
      <c r="C162" s="6"/>
      <c r="D162" s="6"/>
      <c r="E162" s="6"/>
      <c r="F162" s="34"/>
      <c r="G162" s="120"/>
      <c r="H162" s="120"/>
      <c r="I162" s="120"/>
    </row>
    <row r="163" spans="1:9" s="102" customFormat="1" x14ac:dyDescent="0.25">
      <c r="A163" s="6"/>
      <c r="B163" s="6"/>
      <c r="C163" s="6"/>
      <c r="D163" s="6"/>
      <c r="E163" s="6"/>
      <c r="F163" s="34"/>
      <c r="G163" s="120"/>
      <c r="H163" s="120"/>
      <c r="I163" s="120"/>
    </row>
    <row r="164" spans="1:9" s="102" customFormat="1" x14ac:dyDescent="0.25">
      <c r="A164" s="6"/>
      <c r="B164" s="6"/>
      <c r="C164" s="6"/>
      <c r="D164" s="6"/>
      <c r="E164" s="6"/>
      <c r="F164" s="34"/>
      <c r="G164" s="120"/>
      <c r="H164" s="120"/>
      <c r="I164" s="120"/>
    </row>
    <row r="165" spans="1:9" s="102" customFormat="1" x14ac:dyDescent="0.25">
      <c r="A165" s="6"/>
      <c r="B165" s="6"/>
      <c r="C165" s="6"/>
      <c r="D165" s="6"/>
      <c r="E165" s="6"/>
      <c r="F165" s="34"/>
      <c r="G165" s="120"/>
      <c r="H165" s="120"/>
      <c r="I165" s="120"/>
    </row>
    <row r="166" spans="1:9" s="102" customFormat="1" x14ac:dyDescent="0.25">
      <c r="A166" s="6"/>
      <c r="B166" s="6"/>
      <c r="C166" s="6"/>
      <c r="D166" s="6"/>
      <c r="E166" s="6"/>
      <c r="F166" s="34"/>
      <c r="G166" s="120"/>
      <c r="H166" s="120"/>
      <c r="I166" s="120"/>
    </row>
    <row r="167" spans="1:9" s="102" customFormat="1" x14ac:dyDescent="0.25">
      <c r="A167" s="6"/>
      <c r="B167" s="6"/>
      <c r="C167" s="6"/>
      <c r="D167" s="6"/>
      <c r="E167" s="6"/>
      <c r="F167" s="34"/>
      <c r="G167" s="120"/>
      <c r="H167" s="120"/>
      <c r="I167" s="120"/>
    </row>
    <row r="168" spans="1:9" s="102" customFormat="1" x14ac:dyDescent="0.25">
      <c r="A168" s="6"/>
      <c r="B168" s="6"/>
      <c r="C168" s="6"/>
      <c r="D168" s="6"/>
      <c r="E168" s="6"/>
      <c r="F168" s="34"/>
      <c r="G168" s="120"/>
      <c r="H168" s="120"/>
      <c r="I168" s="120"/>
    </row>
    <row r="169" spans="1:9" s="102" customFormat="1" x14ac:dyDescent="0.25">
      <c r="A169" s="6"/>
      <c r="B169" s="6"/>
      <c r="C169" s="6"/>
      <c r="D169" s="6"/>
      <c r="E169" s="6"/>
      <c r="F169" s="34"/>
      <c r="G169" s="120"/>
      <c r="H169" s="120"/>
      <c r="I169" s="120"/>
    </row>
    <row r="170" spans="1:9" s="102" customFormat="1" x14ac:dyDescent="0.25">
      <c r="A170" s="6"/>
      <c r="B170" s="6"/>
      <c r="C170" s="6"/>
      <c r="D170" s="6"/>
      <c r="E170" s="6"/>
      <c r="F170" s="34"/>
      <c r="G170" s="120"/>
      <c r="H170" s="120"/>
      <c r="I170" s="120"/>
    </row>
    <row r="171" spans="1:9" s="102" customFormat="1" x14ac:dyDescent="0.25">
      <c r="A171" s="6"/>
      <c r="B171" s="6"/>
      <c r="C171" s="6"/>
      <c r="D171" s="6"/>
      <c r="E171" s="6"/>
      <c r="F171" s="34"/>
      <c r="G171" s="120"/>
      <c r="H171" s="120"/>
      <c r="I171" s="120"/>
    </row>
    <row r="172" spans="1:9" s="102" customFormat="1" x14ac:dyDescent="0.25">
      <c r="A172" s="6"/>
      <c r="B172" s="6"/>
      <c r="C172" s="6"/>
      <c r="D172" s="6"/>
      <c r="E172" s="6"/>
      <c r="F172" s="34"/>
      <c r="G172" s="120"/>
      <c r="H172" s="120"/>
      <c r="I172" s="120"/>
    </row>
    <row r="173" spans="1:9" s="102" customFormat="1" x14ac:dyDescent="0.25">
      <c r="A173" s="6"/>
      <c r="B173" s="6"/>
      <c r="C173" s="6"/>
      <c r="D173" s="6"/>
      <c r="E173" s="6"/>
      <c r="F173" s="34"/>
      <c r="G173" s="120"/>
      <c r="H173" s="120"/>
      <c r="I173" s="120"/>
    </row>
    <row r="174" spans="1:9" s="102" customFormat="1" x14ac:dyDescent="0.25">
      <c r="A174" s="6"/>
      <c r="B174" s="6"/>
      <c r="C174" s="6"/>
      <c r="D174" s="6"/>
      <c r="E174" s="6"/>
      <c r="F174" s="34"/>
      <c r="G174" s="120"/>
      <c r="H174" s="120"/>
      <c r="I174" s="120"/>
    </row>
    <row r="175" spans="1:9" s="102" customFormat="1" x14ac:dyDescent="0.25">
      <c r="A175" s="6"/>
      <c r="B175" s="6"/>
      <c r="C175" s="6"/>
      <c r="D175" s="6"/>
      <c r="E175" s="6"/>
      <c r="F175" s="34"/>
      <c r="G175" s="120"/>
      <c r="H175" s="120"/>
      <c r="I175" s="120"/>
    </row>
    <row r="176" spans="1:9" s="124" customFormat="1" x14ac:dyDescent="0.25">
      <c r="A176" s="6"/>
      <c r="B176" s="6"/>
      <c r="C176" s="6"/>
      <c r="D176" s="6"/>
      <c r="E176" s="6"/>
      <c r="F176" s="34"/>
      <c r="G176" s="120"/>
      <c r="H176" s="120"/>
      <c r="I176" s="120"/>
    </row>
    <row r="177" spans="1:16" s="124" customFormat="1" x14ac:dyDescent="0.25">
      <c r="A177" s="6"/>
      <c r="B177" s="6"/>
      <c r="C177" s="6"/>
      <c r="D177" s="6"/>
      <c r="E177" s="6"/>
      <c r="F177" s="34"/>
      <c r="G177" s="120"/>
      <c r="H177" s="120"/>
      <c r="I177" s="120"/>
    </row>
    <row r="178" spans="1:16" s="124" customFormat="1" x14ac:dyDescent="0.25">
      <c r="A178" s="6"/>
      <c r="B178" s="6"/>
      <c r="C178" s="6"/>
      <c r="D178" s="6"/>
      <c r="E178" s="6"/>
      <c r="F178" s="34"/>
      <c r="G178" s="120"/>
      <c r="H178" s="120"/>
      <c r="I178" s="120"/>
    </row>
    <row r="179" spans="1:16" s="124" customFormat="1" x14ac:dyDescent="0.25">
      <c r="A179" s="6"/>
      <c r="B179" s="6"/>
      <c r="C179" s="6"/>
      <c r="D179" s="6"/>
      <c r="E179" s="6"/>
      <c r="F179" s="34"/>
      <c r="G179" s="120"/>
      <c r="H179" s="120"/>
      <c r="I179" s="120"/>
    </row>
    <row r="180" spans="1:16" x14ac:dyDescent="0.25">
      <c r="A180" s="6"/>
      <c r="B180" s="6"/>
      <c r="C180" s="6"/>
      <c r="D180" s="6"/>
      <c r="E180" s="6"/>
      <c r="F180" s="117"/>
      <c r="G180" s="120"/>
      <c r="H180" s="120"/>
      <c r="I180" s="120"/>
      <c r="J180" s="121"/>
      <c r="K180" s="117"/>
      <c r="M180" s="117"/>
      <c r="N180" s="117"/>
      <c r="O180" s="117"/>
      <c r="P180" s="117"/>
    </row>
    <row r="181" spans="1:16" x14ac:dyDescent="0.25">
      <c r="A181" s="6"/>
      <c r="B181" s="87"/>
      <c r="C181" s="6"/>
      <c r="D181" s="6"/>
      <c r="E181" s="6"/>
      <c r="F181" s="117"/>
      <c r="G181" s="120"/>
      <c r="H181" s="120"/>
      <c r="I181" s="120"/>
      <c r="J181" s="121"/>
      <c r="K181" s="117"/>
      <c r="M181" s="117"/>
      <c r="N181" s="117"/>
      <c r="O181" s="117"/>
      <c r="P181" s="117"/>
    </row>
    <row r="182" spans="1:16" x14ac:dyDescent="0.25">
      <c r="A182" s="95"/>
      <c r="B182" s="6"/>
      <c r="C182" s="95"/>
      <c r="D182" s="95"/>
      <c r="F182" s="117"/>
      <c r="G182" s="99"/>
      <c r="H182" s="99"/>
      <c r="I182" s="99"/>
      <c r="J182" s="121"/>
      <c r="K182" s="117"/>
      <c r="M182" s="117"/>
      <c r="N182" s="117"/>
      <c r="O182" s="117"/>
      <c r="P182" s="117"/>
    </row>
    <row r="183" spans="1:16" s="98" customFormat="1" x14ac:dyDescent="0.25">
      <c r="A183" s="7"/>
      <c r="B183" s="7"/>
      <c r="C183" s="7"/>
      <c r="D183" s="7"/>
      <c r="E183" s="7"/>
      <c r="G183" s="99"/>
      <c r="H183" s="99"/>
      <c r="I183" s="99"/>
      <c r="J183" s="100"/>
    </row>
    <row r="184" spans="1:16" x14ac:dyDescent="0.25">
      <c r="A184" s="6"/>
      <c r="B184" s="6"/>
      <c r="C184" s="6"/>
      <c r="D184" s="6"/>
      <c r="E184" s="6"/>
      <c r="F184" s="117"/>
      <c r="G184" s="99"/>
      <c r="H184" s="99"/>
      <c r="I184" s="99"/>
      <c r="J184" s="121"/>
      <c r="K184" s="117"/>
      <c r="M184" s="117"/>
      <c r="N184" s="117"/>
      <c r="O184" s="117"/>
      <c r="P184" s="117"/>
    </row>
    <row r="185" spans="1:16" x14ac:dyDescent="0.25">
      <c r="A185" s="6"/>
      <c r="B185" s="6"/>
      <c r="C185" s="6"/>
      <c r="D185" s="6"/>
      <c r="E185" s="6"/>
      <c r="F185" s="117"/>
      <c r="G185" s="99"/>
      <c r="H185" s="99"/>
      <c r="I185" s="99"/>
      <c r="J185" s="121"/>
      <c r="K185" s="117"/>
      <c r="M185" s="117"/>
      <c r="N185" s="117"/>
      <c r="O185" s="117"/>
      <c r="P185" s="117"/>
    </row>
    <row r="186" spans="1:16" x14ac:dyDescent="0.25">
      <c r="A186" s="6"/>
      <c r="B186" s="6"/>
      <c r="C186" s="6"/>
      <c r="D186" s="6"/>
      <c r="E186" s="6"/>
      <c r="F186" s="117"/>
      <c r="G186" s="120"/>
      <c r="H186" s="120"/>
      <c r="I186" s="120"/>
      <c r="J186" s="121"/>
      <c r="K186" s="117"/>
      <c r="M186" s="117"/>
      <c r="N186" s="117"/>
      <c r="O186" s="117"/>
      <c r="P186" s="117"/>
    </row>
    <row r="187" spans="1:16" x14ac:dyDescent="0.25">
      <c r="A187" s="6"/>
      <c r="B187" s="6"/>
      <c r="C187" s="6"/>
      <c r="D187" s="6"/>
      <c r="E187" s="6"/>
      <c r="F187" s="117"/>
      <c r="G187" s="120"/>
      <c r="H187" s="120"/>
      <c r="I187" s="120"/>
      <c r="J187" s="121"/>
      <c r="K187" s="117"/>
      <c r="M187" s="117"/>
      <c r="N187" s="117"/>
      <c r="O187" s="117"/>
      <c r="P187" s="117"/>
    </row>
    <row r="188" spans="1:16" x14ac:dyDescent="0.25">
      <c r="A188" s="6"/>
      <c r="B188" s="6"/>
      <c r="C188" s="6"/>
      <c r="D188" s="6"/>
      <c r="E188" s="6"/>
      <c r="F188" s="117"/>
      <c r="G188" s="120"/>
      <c r="H188" s="120"/>
      <c r="I188" s="120"/>
      <c r="J188" s="121"/>
      <c r="K188" s="117"/>
      <c r="M188" s="117"/>
      <c r="N188" s="117"/>
      <c r="O188" s="117"/>
      <c r="P188" s="117"/>
    </row>
    <row r="189" spans="1:16" s="124" customFormat="1" x14ac:dyDescent="0.25">
      <c r="A189" s="6"/>
      <c r="B189" s="6"/>
      <c r="C189" s="6"/>
      <c r="D189" s="6"/>
      <c r="E189" s="6"/>
      <c r="F189" s="34"/>
      <c r="G189" s="120"/>
      <c r="H189" s="120"/>
      <c r="I189" s="120"/>
    </row>
    <row r="190" spans="1:16" s="124" customFormat="1" x14ac:dyDescent="0.25">
      <c r="A190" s="6"/>
      <c r="B190" s="6"/>
      <c r="C190" s="6"/>
      <c r="D190" s="6"/>
      <c r="E190" s="6"/>
      <c r="F190" s="34"/>
      <c r="G190" s="120"/>
      <c r="H190" s="120"/>
      <c r="I190" s="120"/>
    </row>
    <row r="191" spans="1:16" s="124" customFormat="1" x14ac:dyDescent="0.25">
      <c r="A191" s="6"/>
      <c r="B191" s="6"/>
      <c r="C191" s="6"/>
      <c r="D191" s="6"/>
      <c r="E191" s="6"/>
      <c r="F191" s="34"/>
      <c r="G191" s="120"/>
      <c r="H191" s="120"/>
      <c r="I191" s="120"/>
    </row>
    <row r="192" spans="1:16" s="124" customFormat="1" x14ac:dyDescent="0.25">
      <c r="A192" s="6"/>
      <c r="B192" s="6"/>
      <c r="C192" s="6"/>
      <c r="D192" s="6"/>
      <c r="E192" s="6"/>
      <c r="F192" s="34"/>
      <c r="G192" s="120"/>
      <c r="H192" s="120"/>
      <c r="I192" s="120"/>
    </row>
    <row r="193" spans="1:16" s="124" customFormat="1" x14ac:dyDescent="0.25">
      <c r="A193" s="6"/>
      <c r="B193" s="6"/>
      <c r="C193" s="6"/>
      <c r="D193" s="6"/>
      <c r="E193" s="6"/>
      <c r="F193" s="34"/>
      <c r="G193" s="120"/>
      <c r="H193" s="120"/>
      <c r="I193" s="120"/>
    </row>
    <row r="194" spans="1:16" x14ac:dyDescent="0.25">
      <c r="A194" s="6"/>
      <c r="B194" s="87"/>
      <c r="C194" s="6"/>
      <c r="D194" s="6"/>
      <c r="E194" s="6"/>
      <c r="F194" s="117"/>
      <c r="G194" s="120"/>
      <c r="H194" s="120"/>
      <c r="I194" s="120"/>
      <c r="J194" s="121"/>
      <c r="K194" s="117"/>
      <c r="M194" s="117"/>
      <c r="N194" s="117"/>
      <c r="O194" s="117"/>
      <c r="P194" s="117"/>
    </row>
    <row r="195" spans="1:16" s="124" customFormat="1" x14ac:dyDescent="0.25">
      <c r="A195" s="102"/>
      <c r="B195" s="102"/>
      <c r="C195" s="34"/>
      <c r="D195" s="34"/>
      <c r="E195" s="34"/>
      <c r="F195" s="34"/>
      <c r="G195" s="99"/>
      <c r="H195" s="99"/>
      <c r="I195" s="99"/>
    </row>
    <row r="196" spans="1:16" s="98" customFormat="1" x14ac:dyDescent="0.25">
      <c r="A196" s="7"/>
      <c r="B196" s="7"/>
      <c r="C196" s="7"/>
      <c r="D196" s="7"/>
      <c r="E196" s="7"/>
      <c r="G196" s="99"/>
      <c r="H196" s="99"/>
      <c r="I196" s="99"/>
      <c r="J196" s="100"/>
    </row>
    <row r="197" spans="1:16" s="124" customFormat="1" x14ac:dyDescent="0.25">
      <c r="A197" s="102"/>
      <c r="B197" s="102"/>
      <c r="C197" s="34"/>
      <c r="D197" s="34"/>
      <c r="E197" s="34"/>
      <c r="F197" s="34"/>
      <c r="G197" s="99"/>
      <c r="H197" s="99"/>
      <c r="I197" s="99"/>
    </row>
    <row r="198" spans="1:16" x14ac:dyDescent="0.25">
      <c r="A198" s="6"/>
      <c r="B198" s="6"/>
      <c r="C198" s="6"/>
      <c r="D198" s="6"/>
      <c r="E198" s="6"/>
      <c r="F198" s="117"/>
      <c r="G198" s="99"/>
      <c r="H198" s="99"/>
      <c r="I198" s="99"/>
      <c r="J198" s="121"/>
      <c r="K198" s="117"/>
      <c r="M198" s="117"/>
      <c r="N198" s="117"/>
      <c r="O198" s="117"/>
      <c r="P198" s="117"/>
    </row>
    <row r="199" spans="1:16" x14ac:dyDescent="0.25">
      <c r="A199" s="6"/>
      <c r="B199" s="6"/>
      <c r="C199" s="6"/>
      <c r="D199" s="6"/>
      <c r="E199" s="6"/>
      <c r="F199" s="117"/>
      <c r="G199" s="120"/>
      <c r="H199" s="120"/>
      <c r="I199" s="120"/>
      <c r="J199" s="121"/>
      <c r="K199" s="117"/>
      <c r="M199" s="117"/>
      <c r="N199" s="117"/>
      <c r="O199" s="117"/>
      <c r="P199" s="117"/>
    </row>
    <row r="200" spans="1:16" x14ac:dyDescent="0.25">
      <c r="A200" s="6"/>
      <c r="B200" s="6"/>
      <c r="C200" s="6"/>
      <c r="D200" s="6"/>
      <c r="E200" s="6"/>
      <c r="F200" s="117"/>
      <c r="G200" s="120"/>
      <c r="H200" s="120"/>
      <c r="I200" s="120"/>
      <c r="J200" s="121"/>
      <c r="K200" s="117"/>
      <c r="M200" s="117"/>
      <c r="N200" s="117"/>
      <c r="O200" s="117"/>
      <c r="P200" s="117"/>
    </row>
    <row r="201" spans="1:16" x14ac:dyDescent="0.25">
      <c r="A201" s="6"/>
      <c r="B201" s="6"/>
      <c r="C201" s="6"/>
      <c r="D201" s="6"/>
      <c r="E201" s="6"/>
      <c r="F201" s="117"/>
      <c r="G201" s="120"/>
      <c r="H201" s="120"/>
      <c r="I201" s="120"/>
      <c r="J201" s="121"/>
      <c r="K201" s="117"/>
      <c r="M201" s="117"/>
      <c r="N201" s="117"/>
      <c r="O201" s="117"/>
      <c r="P201" s="117"/>
    </row>
    <row r="202" spans="1:16" x14ac:dyDescent="0.25">
      <c r="A202" s="6"/>
      <c r="B202" s="6"/>
      <c r="C202" s="6"/>
      <c r="D202" s="6"/>
      <c r="E202" s="6"/>
      <c r="F202" s="117"/>
      <c r="G202" s="120"/>
      <c r="H202" s="120"/>
      <c r="I202" s="120"/>
      <c r="J202" s="121"/>
      <c r="K202" s="117"/>
      <c r="M202" s="117"/>
      <c r="N202" s="117"/>
      <c r="O202" s="117"/>
      <c r="P202" s="117"/>
    </row>
    <row r="203" spans="1:16" x14ac:dyDescent="0.25">
      <c r="A203" s="6"/>
      <c r="B203" s="6"/>
      <c r="C203" s="6"/>
      <c r="D203" s="6"/>
      <c r="E203" s="6"/>
      <c r="F203" s="117"/>
      <c r="G203" s="120"/>
      <c r="H203" s="120"/>
      <c r="I203" s="120"/>
      <c r="J203" s="121"/>
      <c r="K203" s="117"/>
      <c r="M203" s="117"/>
      <c r="N203" s="117"/>
      <c r="O203" s="117"/>
      <c r="P203" s="117"/>
    </row>
    <row r="204" spans="1:16" x14ac:dyDescent="0.25">
      <c r="A204" s="6"/>
      <c r="B204" s="6"/>
      <c r="C204" s="6"/>
      <c r="D204" s="6"/>
      <c r="E204" s="6"/>
      <c r="F204" s="117"/>
      <c r="G204" s="120"/>
      <c r="H204" s="120"/>
      <c r="I204" s="120"/>
      <c r="J204" s="121"/>
      <c r="K204" s="117"/>
      <c r="M204" s="117"/>
      <c r="N204" s="117"/>
      <c r="O204" s="117"/>
      <c r="P204" s="117"/>
    </row>
    <row r="205" spans="1:16" x14ac:dyDescent="0.25">
      <c r="A205" s="6"/>
      <c r="B205" s="6"/>
      <c r="C205" s="6"/>
      <c r="D205" s="6"/>
      <c r="E205" s="6"/>
      <c r="F205" s="117"/>
      <c r="G205" s="120"/>
      <c r="H205" s="120"/>
      <c r="I205" s="120"/>
      <c r="J205" s="121"/>
      <c r="K205" s="117"/>
      <c r="M205" s="117"/>
      <c r="N205" s="117"/>
      <c r="O205" s="117"/>
      <c r="P205" s="117"/>
    </row>
    <row r="206" spans="1:16" x14ac:dyDescent="0.25">
      <c r="A206" s="6"/>
      <c r="B206" s="6"/>
      <c r="C206" s="6"/>
      <c r="D206" s="6"/>
      <c r="E206" s="6"/>
      <c r="F206" s="117"/>
      <c r="G206" s="120"/>
      <c r="H206" s="120"/>
      <c r="I206" s="120"/>
      <c r="J206" s="121"/>
      <c r="K206" s="117"/>
      <c r="M206" s="117"/>
      <c r="N206" s="117"/>
      <c r="O206" s="117"/>
      <c r="P206" s="117"/>
    </row>
    <row r="207" spans="1:16" x14ac:dyDescent="0.25">
      <c r="A207" s="6"/>
      <c r="B207" s="6"/>
      <c r="C207" s="6"/>
      <c r="D207" s="6"/>
      <c r="E207" s="6"/>
      <c r="F207" s="117"/>
      <c r="G207" s="120"/>
      <c r="H207" s="120"/>
      <c r="I207" s="120"/>
      <c r="J207" s="121"/>
      <c r="K207" s="117"/>
      <c r="M207" s="117"/>
      <c r="N207" s="117"/>
      <c r="O207" s="117"/>
      <c r="P207" s="117"/>
    </row>
    <row r="208" spans="1:16" x14ac:dyDescent="0.25">
      <c r="A208" s="6"/>
      <c r="B208" s="6"/>
      <c r="C208" s="6"/>
      <c r="D208" s="6"/>
      <c r="E208" s="6"/>
      <c r="F208" s="117"/>
      <c r="G208" s="120"/>
      <c r="H208" s="120"/>
      <c r="I208" s="120"/>
      <c r="J208" s="121"/>
      <c r="K208" s="117"/>
      <c r="M208" s="117"/>
      <c r="N208" s="117"/>
      <c r="O208" s="117"/>
      <c r="P208" s="117"/>
    </row>
    <row r="209" spans="1:16" s="124" customFormat="1" x14ac:dyDescent="0.25">
      <c r="A209" s="102"/>
      <c r="B209" s="102"/>
      <c r="C209" s="6"/>
      <c r="D209" s="6"/>
      <c r="E209" s="6"/>
      <c r="F209" s="34"/>
      <c r="G209" s="120"/>
      <c r="H209" s="120"/>
      <c r="I209" s="120"/>
    </row>
    <row r="210" spans="1:16" s="124" customFormat="1" x14ac:dyDescent="0.25">
      <c r="A210" s="102"/>
      <c r="B210" s="102"/>
      <c r="C210" s="6"/>
      <c r="D210" s="6"/>
      <c r="E210" s="6"/>
      <c r="F210" s="34"/>
      <c r="G210" s="120"/>
      <c r="H210" s="120"/>
      <c r="I210" s="120"/>
    </row>
    <row r="211" spans="1:16" x14ac:dyDescent="0.25">
      <c r="A211" s="6"/>
      <c r="B211" s="87"/>
      <c r="C211" s="6"/>
      <c r="D211" s="6"/>
      <c r="E211" s="6"/>
      <c r="F211" s="117"/>
      <c r="G211" s="120"/>
      <c r="H211" s="120"/>
      <c r="I211" s="120"/>
      <c r="J211" s="121"/>
      <c r="K211" s="117"/>
      <c r="M211" s="117"/>
      <c r="N211" s="117"/>
      <c r="O211" s="117"/>
      <c r="P211" s="117"/>
    </row>
    <row r="212" spans="1:16" s="124" customFormat="1" x14ac:dyDescent="0.25">
      <c r="A212" s="102"/>
      <c r="B212" s="102"/>
      <c r="C212" s="34"/>
      <c r="D212" s="34"/>
      <c r="E212" s="34"/>
      <c r="F212" s="34"/>
      <c r="G212" s="99"/>
      <c r="H212" s="99"/>
      <c r="I212" s="99"/>
    </row>
    <row r="213" spans="1:16" s="98" customFormat="1" x14ac:dyDescent="0.25">
      <c r="A213" s="7"/>
      <c r="B213" s="7"/>
      <c r="C213" s="7"/>
      <c r="D213" s="7"/>
      <c r="E213" s="7"/>
      <c r="G213" s="99"/>
      <c r="H213" s="99"/>
      <c r="I213" s="99"/>
      <c r="J213" s="100"/>
    </row>
    <row r="214" spans="1:16" s="124" customFormat="1" x14ac:dyDescent="0.25">
      <c r="A214" s="102"/>
      <c r="B214" s="102"/>
      <c r="C214" s="34"/>
      <c r="D214" s="34"/>
      <c r="E214" s="34"/>
      <c r="F214" s="34"/>
      <c r="G214" s="99"/>
      <c r="H214" s="99"/>
      <c r="I214" s="99"/>
    </row>
    <row r="215" spans="1:16" x14ac:dyDescent="0.25">
      <c r="A215" s="6"/>
      <c r="B215" s="6"/>
      <c r="C215" s="6"/>
      <c r="D215" s="6"/>
      <c r="E215" s="6"/>
      <c r="F215" s="117"/>
      <c r="G215" s="99"/>
      <c r="H215" s="99"/>
      <c r="I215" s="99"/>
      <c r="J215" s="121"/>
      <c r="K215" s="117"/>
      <c r="M215" s="117"/>
      <c r="N215" s="117"/>
      <c r="O215" s="117"/>
      <c r="P215" s="117"/>
    </row>
    <row r="216" spans="1:16" s="102" customFormat="1" x14ac:dyDescent="0.25">
      <c r="A216" s="94"/>
      <c r="B216" s="94"/>
      <c r="C216" s="6"/>
      <c r="D216" s="6"/>
      <c r="E216" s="6"/>
      <c r="F216" s="34"/>
      <c r="G216" s="120"/>
      <c r="H216" s="120"/>
      <c r="I216" s="120"/>
    </row>
    <row r="217" spans="1:16" s="102" customFormat="1" x14ac:dyDescent="0.25">
      <c r="A217" s="94"/>
      <c r="B217" s="94"/>
      <c r="C217" s="6"/>
      <c r="D217" s="6"/>
      <c r="E217" s="6"/>
      <c r="F217" s="34"/>
      <c r="G217" s="120"/>
      <c r="H217" s="120"/>
      <c r="I217" s="120"/>
    </row>
    <row r="218" spans="1:16" s="102" customFormat="1" x14ac:dyDescent="0.25">
      <c r="A218" s="94"/>
      <c r="B218" s="94"/>
      <c r="C218" s="6"/>
      <c r="D218" s="6"/>
      <c r="E218" s="6"/>
      <c r="F218" s="34"/>
      <c r="G218" s="120"/>
      <c r="H218" s="120"/>
      <c r="I218" s="120"/>
    </row>
    <row r="219" spans="1:16" s="102" customFormat="1" x14ac:dyDescent="0.25">
      <c r="A219" s="94"/>
      <c r="B219" s="94"/>
      <c r="C219" s="6"/>
      <c r="D219" s="6"/>
      <c r="E219" s="6"/>
      <c r="F219" s="34"/>
      <c r="G219" s="120"/>
      <c r="H219" s="120"/>
      <c r="I219" s="120"/>
    </row>
    <row r="220" spans="1:16" s="102" customFormat="1" x14ac:dyDescent="0.25">
      <c r="A220" s="94"/>
      <c r="B220" s="94"/>
      <c r="C220" s="6"/>
      <c r="D220" s="6"/>
      <c r="E220" s="6"/>
      <c r="F220" s="34"/>
      <c r="G220" s="120"/>
      <c r="H220" s="120"/>
      <c r="I220" s="120"/>
    </row>
    <row r="221" spans="1:16" s="124" customFormat="1" x14ac:dyDescent="0.25">
      <c r="A221" s="94"/>
      <c r="B221" s="94"/>
      <c r="C221" s="6"/>
      <c r="D221" s="6"/>
      <c r="E221" s="6"/>
      <c r="F221" s="34"/>
      <c r="G221" s="120"/>
      <c r="H221" s="120"/>
      <c r="I221" s="120"/>
    </row>
    <row r="222" spans="1:16" s="124" customFormat="1" x14ac:dyDescent="0.25">
      <c r="A222" s="94"/>
      <c r="B222" s="94"/>
      <c r="C222" s="6"/>
      <c r="D222" s="6"/>
      <c r="E222" s="6"/>
      <c r="F222" s="34"/>
      <c r="G222" s="120"/>
      <c r="H222" s="120"/>
      <c r="I222" s="120"/>
    </row>
    <row r="223" spans="1:16" s="124" customFormat="1" x14ac:dyDescent="0.25">
      <c r="A223" s="94"/>
      <c r="B223" s="94"/>
      <c r="C223" s="6"/>
      <c r="D223" s="6"/>
      <c r="E223" s="6"/>
      <c r="F223" s="34"/>
      <c r="G223" s="120"/>
      <c r="H223" s="120"/>
      <c r="I223" s="120"/>
    </row>
    <row r="224" spans="1:16" s="124" customFormat="1" x14ac:dyDescent="0.25">
      <c r="A224" s="94"/>
      <c r="B224" s="94"/>
      <c r="C224" s="6"/>
      <c r="D224" s="6"/>
      <c r="E224" s="6"/>
      <c r="F224" s="34"/>
      <c r="G224" s="120"/>
      <c r="H224" s="120"/>
      <c r="I224" s="120"/>
    </row>
    <row r="225" spans="1:9" s="124" customFormat="1" x14ac:dyDescent="0.25">
      <c r="A225" s="94"/>
      <c r="B225" s="94"/>
      <c r="C225" s="6"/>
      <c r="D225" s="6"/>
      <c r="E225" s="6"/>
      <c r="F225" s="34"/>
      <c r="G225" s="120"/>
      <c r="H225" s="120"/>
      <c r="I225" s="120"/>
    </row>
    <row r="226" spans="1:9" s="124" customFormat="1" x14ac:dyDescent="0.25">
      <c r="A226" s="94"/>
      <c r="B226" s="94"/>
      <c r="C226" s="6"/>
      <c r="D226" s="6"/>
      <c r="E226" s="6"/>
      <c r="F226" s="34"/>
      <c r="G226" s="120"/>
      <c r="H226" s="120"/>
      <c r="I226" s="120"/>
    </row>
    <row r="227" spans="1:9" s="124" customFormat="1" x14ac:dyDescent="0.25">
      <c r="A227" s="94"/>
      <c r="B227" s="94"/>
      <c r="C227" s="6"/>
      <c r="D227" s="6"/>
      <c r="E227" s="6"/>
      <c r="F227" s="34"/>
      <c r="G227" s="120"/>
      <c r="H227" s="120"/>
      <c r="I227" s="120"/>
    </row>
    <row r="228" spans="1:9" s="124" customFormat="1" x14ac:dyDescent="0.25">
      <c r="A228" s="94"/>
      <c r="B228" s="94"/>
      <c r="C228" s="6"/>
      <c r="D228" s="6"/>
      <c r="E228" s="6"/>
      <c r="F228" s="34"/>
      <c r="G228" s="120"/>
      <c r="H228" s="120"/>
      <c r="I228" s="120"/>
    </row>
    <row r="229" spans="1:9" s="124" customFormat="1" x14ac:dyDescent="0.25">
      <c r="A229" s="94"/>
      <c r="B229" s="94"/>
      <c r="C229" s="6"/>
      <c r="D229" s="6"/>
      <c r="E229" s="6"/>
      <c r="F229" s="34"/>
      <c r="G229" s="120"/>
      <c r="H229" s="120"/>
      <c r="I229" s="120"/>
    </row>
    <row r="230" spans="1:9" s="124" customFormat="1" x14ac:dyDescent="0.25">
      <c r="A230" s="94"/>
      <c r="B230" s="94"/>
      <c r="C230" s="6"/>
      <c r="D230" s="6"/>
      <c r="E230" s="6"/>
      <c r="F230" s="34"/>
      <c r="G230" s="120"/>
      <c r="H230" s="120"/>
      <c r="I230" s="120"/>
    </row>
    <row r="231" spans="1:9" s="124" customFormat="1" x14ac:dyDescent="0.25">
      <c r="A231" s="94"/>
      <c r="B231" s="94"/>
      <c r="C231" s="6"/>
      <c r="D231" s="6"/>
      <c r="E231" s="6"/>
      <c r="F231" s="34"/>
      <c r="G231" s="120"/>
      <c r="H231" s="120"/>
      <c r="I231" s="120"/>
    </row>
    <row r="232" spans="1:9" s="124" customFormat="1" x14ac:dyDescent="0.25">
      <c r="A232" s="94"/>
      <c r="B232" s="94"/>
      <c r="C232" s="6"/>
      <c r="D232" s="6"/>
      <c r="E232" s="6"/>
      <c r="F232" s="34"/>
      <c r="G232" s="120"/>
      <c r="H232" s="120"/>
      <c r="I232" s="120"/>
    </row>
    <row r="233" spans="1:9" s="124" customFormat="1" x14ac:dyDescent="0.25">
      <c r="A233" s="94"/>
      <c r="B233" s="94"/>
      <c r="C233" s="6"/>
      <c r="D233" s="6"/>
      <c r="E233" s="6"/>
      <c r="F233" s="34"/>
      <c r="G233" s="120"/>
      <c r="H233" s="120"/>
      <c r="I233" s="120"/>
    </row>
    <row r="234" spans="1:9" s="124" customFormat="1" x14ac:dyDescent="0.25">
      <c r="A234" s="94"/>
      <c r="B234" s="94"/>
      <c r="C234" s="6"/>
      <c r="D234" s="6"/>
      <c r="E234" s="6"/>
      <c r="F234" s="34"/>
      <c r="G234" s="120"/>
      <c r="H234" s="120"/>
      <c r="I234" s="120"/>
    </row>
    <row r="235" spans="1:9" s="124" customFormat="1" x14ac:dyDescent="0.25">
      <c r="A235" s="94"/>
      <c r="B235" s="94"/>
      <c r="C235" s="6"/>
      <c r="D235" s="6"/>
      <c r="E235" s="6"/>
      <c r="F235" s="34"/>
      <c r="G235" s="120"/>
      <c r="H235" s="120"/>
      <c r="I235" s="120"/>
    </row>
    <row r="236" spans="1:9" s="102" customFormat="1" x14ac:dyDescent="0.25">
      <c r="A236" s="94"/>
      <c r="B236" s="94"/>
      <c r="C236" s="6"/>
      <c r="D236" s="6"/>
      <c r="E236" s="6"/>
      <c r="F236" s="34"/>
      <c r="G236" s="120"/>
      <c r="H236" s="120"/>
      <c r="I236" s="120"/>
    </row>
    <row r="237" spans="1:9" s="124" customFormat="1" x14ac:dyDescent="0.25">
      <c r="A237" s="94"/>
      <c r="B237" s="94"/>
      <c r="C237" s="6"/>
      <c r="D237" s="6"/>
      <c r="E237" s="6"/>
      <c r="F237" s="34"/>
      <c r="G237" s="120"/>
      <c r="H237" s="120"/>
      <c r="I237" s="120"/>
    </row>
    <row r="238" spans="1:9" s="124" customFormat="1" x14ac:dyDescent="0.25">
      <c r="A238" s="94"/>
      <c r="B238" s="94"/>
      <c r="C238" s="6"/>
      <c r="D238" s="6"/>
      <c r="E238" s="6"/>
      <c r="F238" s="34"/>
      <c r="G238" s="120"/>
      <c r="H238" s="120"/>
      <c r="I238" s="120"/>
    </row>
    <row r="239" spans="1:9" s="124" customFormat="1" x14ac:dyDescent="0.25">
      <c r="A239" s="94"/>
      <c r="B239" s="94"/>
      <c r="C239" s="6"/>
      <c r="D239" s="6"/>
      <c r="E239" s="6"/>
      <c r="F239" s="34"/>
      <c r="G239" s="120"/>
      <c r="H239" s="120"/>
      <c r="I239" s="120"/>
    </row>
    <row r="240" spans="1:9" s="124" customFormat="1" x14ac:dyDescent="0.25">
      <c r="A240" s="94"/>
      <c r="B240" s="94"/>
      <c r="C240" s="6"/>
      <c r="D240" s="6"/>
      <c r="E240" s="6"/>
      <c r="F240" s="34"/>
      <c r="G240" s="120"/>
      <c r="H240" s="120"/>
      <c r="I240" s="120"/>
    </row>
    <row r="241" spans="1:16" s="124" customFormat="1" x14ac:dyDescent="0.25">
      <c r="A241" s="94"/>
      <c r="B241" s="94"/>
      <c r="C241" s="6"/>
      <c r="D241" s="6"/>
      <c r="E241" s="6"/>
      <c r="F241" s="34"/>
      <c r="G241" s="120"/>
      <c r="H241" s="120"/>
      <c r="I241" s="120"/>
    </row>
    <row r="242" spans="1:16" s="124" customFormat="1" x14ac:dyDescent="0.25">
      <c r="A242" s="94"/>
      <c r="B242" s="94"/>
      <c r="C242" s="6"/>
      <c r="D242" s="6"/>
      <c r="E242" s="6"/>
      <c r="F242" s="34"/>
      <c r="G242" s="120"/>
      <c r="H242" s="120"/>
      <c r="I242" s="120"/>
    </row>
    <row r="243" spans="1:16" s="124" customFormat="1" x14ac:dyDescent="0.25">
      <c r="A243" s="94"/>
      <c r="B243" s="94"/>
      <c r="C243" s="6"/>
      <c r="D243" s="6"/>
      <c r="E243" s="6"/>
      <c r="F243" s="34"/>
      <c r="G243" s="120"/>
      <c r="H243" s="120"/>
      <c r="I243" s="120"/>
    </row>
    <row r="244" spans="1:16" x14ac:dyDescent="0.25">
      <c r="A244" s="6"/>
      <c r="B244" s="87"/>
      <c r="C244" s="6"/>
      <c r="D244" s="6"/>
      <c r="E244" s="6"/>
      <c r="F244" s="117"/>
      <c r="G244" s="120"/>
      <c r="H244" s="120"/>
      <c r="I244" s="120"/>
      <c r="J244" s="121"/>
      <c r="K244" s="117"/>
      <c r="M244" s="117"/>
      <c r="N244" s="117"/>
      <c r="O244" s="117"/>
      <c r="P244" s="117"/>
    </row>
    <row r="245" spans="1:16" s="124" customFormat="1" x14ac:dyDescent="0.25">
      <c r="A245" s="102"/>
      <c r="B245" s="102"/>
      <c r="C245" s="34"/>
      <c r="D245" s="34"/>
      <c r="E245" s="34"/>
      <c r="F245" s="34"/>
      <c r="G245" s="99"/>
      <c r="H245" s="99"/>
      <c r="I245" s="99"/>
    </row>
    <row r="246" spans="1:16" s="98" customFormat="1" x14ac:dyDescent="0.25">
      <c r="A246" s="7"/>
      <c r="B246" s="7"/>
      <c r="C246" s="7"/>
      <c r="D246" s="7"/>
      <c r="E246" s="7"/>
      <c r="G246" s="99"/>
      <c r="H246" s="99"/>
      <c r="I246" s="99"/>
      <c r="J246" s="100"/>
    </row>
    <row r="247" spans="1:16" s="124" customFormat="1" x14ac:dyDescent="0.25">
      <c r="A247" s="102"/>
      <c r="B247" s="102"/>
      <c r="C247" s="34"/>
      <c r="D247" s="34"/>
      <c r="E247" s="34"/>
      <c r="F247" s="34"/>
      <c r="G247" s="99"/>
      <c r="H247" s="99"/>
      <c r="I247" s="99"/>
    </row>
    <row r="248" spans="1:16" x14ac:dyDescent="0.25">
      <c r="A248" s="6"/>
      <c r="B248" s="6"/>
      <c r="C248" s="6"/>
      <c r="D248" s="6"/>
      <c r="E248" s="6"/>
      <c r="F248" s="117"/>
      <c r="G248" s="99"/>
      <c r="H248" s="99"/>
      <c r="I248" s="99"/>
      <c r="J248" s="121"/>
      <c r="K248" s="117"/>
      <c r="M248" s="117"/>
      <c r="N248" s="117"/>
      <c r="O248" s="117"/>
      <c r="P248" s="117"/>
    </row>
    <row r="249" spans="1:16" x14ac:dyDescent="0.25">
      <c r="A249" s="6"/>
      <c r="B249" s="6"/>
      <c r="C249" s="6"/>
      <c r="D249" s="6"/>
      <c r="E249" s="6"/>
      <c r="F249" s="117"/>
      <c r="G249" s="120"/>
      <c r="H249" s="120"/>
      <c r="I249" s="120"/>
      <c r="J249" s="121"/>
      <c r="K249" s="117"/>
      <c r="M249" s="117"/>
      <c r="N249" s="117"/>
      <c r="O249" s="117"/>
      <c r="P249" s="117"/>
    </row>
    <row r="250" spans="1:16" x14ac:dyDescent="0.25">
      <c r="A250" s="6"/>
      <c r="B250" s="6"/>
      <c r="C250" s="6"/>
      <c r="D250" s="6"/>
      <c r="E250" s="6"/>
      <c r="F250" s="117"/>
      <c r="G250" s="120"/>
      <c r="H250" s="120"/>
      <c r="I250" s="120"/>
      <c r="J250" s="121"/>
      <c r="K250" s="117"/>
      <c r="M250" s="117"/>
      <c r="N250" s="117"/>
      <c r="O250" s="117"/>
      <c r="P250" s="117"/>
    </row>
    <row r="251" spans="1:16" x14ac:dyDescent="0.25">
      <c r="A251" s="6"/>
      <c r="B251" s="6"/>
      <c r="C251" s="6"/>
      <c r="D251" s="6"/>
      <c r="E251" s="6"/>
      <c r="F251" s="117"/>
      <c r="G251" s="120"/>
      <c r="H251" s="120"/>
      <c r="I251" s="120"/>
      <c r="J251" s="121"/>
      <c r="K251" s="117"/>
      <c r="M251" s="117"/>
      <c r="N251" s="117"/>
      <c r="O251" s="117"/>
      <c r="P251" s="117"/>
    </row>
    <row r="252" spans="1:16" x14ac:dyDescent="0.25">
      <c r="A252" s="6"/>
      <c r="B252" s="6"/>
      <c r="C252" s="6"/>
      <c r="D252" s="6"/>
      <c r="E252" s="6"/>
      <c r="F252" s="117"/>
      <c r="G252" s="120"/>
      <c r="H252" s="120"/>
      <c r="I252" s="120"/>
      <c r="J252" s="121"/>
      <c r="K252" s="117"/>
      <c r="M252" s="117"/>
      <c r="N252" s="117"/>
      <c r="O252" s="117"/>
      <c r="P252" s="117"/>
    </row>
    <row r="253" spans="1:16" x14ac:dyDescent="0.25">
      <c r="A253" s="6"/>
      <c r="B253" s="6"/>
      <c r="C253" s="6"/>
      <c r="D253" s="6"/>
      <c r="E253" s="6"/>
      <c r="F253" s="117"/>
      <c r="G253" s="120"/>
      <c r="H253" s="120"/>
      <c r="I253" s="120"/>
      <c r="J253" s="121"/>
      <c r="K253" s="117"/>
      <c r="M253" s="117"/>
      <c r="N253" s="117"/>
      <c r="O253" s="117"/>
      <c r="P253" s="117"/>
    </row>
    <row r="254" spans="1:16" x14ac:dyDescent="0.25">
      <c r="A254" s="6"/>
      <c r="B254" s="6"/>
      <c r="C254" s="6"/>
      <c r="D254" s="6"/>
      <c r="E254" s="6"/>
      <c r="F254" s="117"/>
      <c r="G254" s="120"/>
      <c r="H254" s="120"/>
      <c r="I254" s="120"/>
      <c r="J254" s="121"/>
      <c r="K254" s="117"/>
      <c r="M254" s="117"/>
      <c r="N254" s="117"/>
      <c r="O254" s="117"/>
      <c r="P254" s="117"/>
    </row>
    <row r="255" spans="1:16" x14ac:dyDescent="0.25">
      <c r="A255" s="6"/>
      <c r="B255" s="6"/>
      <c r="C255" s="6"/>
      <c r="D255" s="6"/>
      <c r="E255" s="6"/>
      <c r="F255" s="117"/>
      <c r="G255" s="120"/>
      <c r="H255" s="120"/>
      <c r="I255" s="120"/>
      <c r="J255" s="121"/>
      <c r="K255" s="117"/>
      <c r="M255" s="117"/>
      <c r="N255" s="117"/>
      <c r="O255" s="117"/>
      <c r="P255" s="117"/>
    </row>
    <row r="256" spans="1:16" x14ac:dyDescent="0.25">
      <c r="A256" s="6"/>
      <c r="B256" s="6"/>
      <c r="C256" s="6"/>
      <c r="D256" s="6"/>
      <c r="E256" s="6"/>
      <c r="F256" s="117"/>
      <c r="G256" s="120"/>
      <c r="H256" s="120"/>
      <c r="I256" s="120"/>
      <c r="J256" s="121"/>
      <c r="K256" s="117"/>
      <c r="M256" s="117"/>
      <c r="N256" s="117"/>
      <c r="O256" s="117"/>
      <c r="P256" s="117"/>
    </row>
    <row r="257" spans="1:9" s="121" customFormat="1" x14ac:dyDescent="0.25">
      <c r="A257" s="6"/>
      <c r="B257" s="6"/>
      <c r="C257" s="6"/>
      <c r="D257" s="6"/>
      <c r="E257" s="6"/>
      <c r="F257" s="117"/>
      <c r="G257" s="120"/>
      <c r="H257" s="120"/>
      <c r="I257" s="120"/>
    </row>
    <row r="258" spans="1:9" s="124" customFormat="1" x14ac:dyDescent="0.25">
      <c r="A258" s="94"/>
      <c r="B258" s="94"/>
      <c r="C258" s="6"/>
      <c r="D258" s="6"/>
      <c r="E258" s="6"/>
      <c r="F258" s="34"/>
      <c r="G258" s="120"/>
      <c r="H258" s="120"/>
      <c r="I258" s="120"/>
    </row>
    <row r="259" spans="1:9" s="121" customFormat="1" x14ac:dyDescent="0.25">
      <c r="A259" s="6"/>
      <c r="B259" s="6"/>
      <c r="C259" s="6"/>
      <c r="D259" s="6"/>
      <c r="E259" s="6"/>
      <c r="F259" s="117"/>
      <c r="G259" s="120"/>
      <c r="H259" s="120"/>
      <c r="I259" s="120"/>
    </row>
    <row r="260" spans="1:9" s="121" customFormat="1" x14ac:dyDescent="0.25">
      <c r="A260" s="6"/>
      <c r="B260" s="6"/>
      <c r="C260" s="6"/>
      <c r="D260" s="6"/>
      <c r="E260" s="6"/>
      <c r="F260" s="117"/>
      <c r="G260" s="120"/>
      <c r="H260" s="120"/>
      <c r="I260" s="120"/>
    </row>
    <row r="261" spans="1:9" s="121" customFormat="1" x14ac:dyDescent="0.25">
      <c r="A261" s="6"/>
      <c r="B261" s="6"/>
      <c r="C261" s="6"/>
      <c r="D261" s="6"/>
      <c r="E261" s="6"/>
      <c r="F261" s="117"/>
      <c r="G261" s="120"/>
      <c r="H261" s="120"/>
      <c r="I261" s="120"/>
    </row>
    <row r="262" spans="1:9" s="121" customFormat="1" x14ac:dyDescent="0.25">
      <c r="A262" s="6"/>
      <c r="B262" s="6"/>
      <c r="C262" s="6"/>
      <c r="D262" s="6"/>
      <c r="E262" s="6"/>
      <c r="F262" s="117"/>
      <c r="G262" s="120"/>
      <c r="H262" s="120"/>
      <c r="I262" s="120"/>
    </row>
    <row r="263" spans="1:9" s="121" customFormat="1" x14ac:dyDescent="0.25">
      <c r="A263" s="6"/>
      <c r="B263" s="6"/>
      <c r="C263" s="6"/>
      <c r="D263" s="6"/>
      <c r="E263" s="6"/>
      <c r="F263" s="117"/>
      <c r="G263" s="120"/>
      <c r="H263" s="120"/>
      <c r="I263" s="120"/>
    </row>
    <row r="264" spans="1:9" s="121" customFormat="1" x14ac:dyDescent="0.25">
      <c r="A264" s="6"/>
      <c r="B264" s="6"/>
      <c r="C264" s="6"/>
      <c r="D264" s="6"/>
      <c r="E264" s="6"/>
      <c r="F264" s="117"/>
      <c r="G264" s="120"/>
      <c r="H264" s="120"/>
      <c r="I264" s="120"/>
    </row>
    <row r="265" spans="1:9" s="121" customFormat="1" x14ac:dyDescent="0.25">
      <c r="A265" s="6"/>
      <c r="B265" s="6"/>
      <c r="C265" s="6"/>
      <c r="D265" s="6"/>
      <c r="E265" s="6"/>
      <c r="F265" s="117"/>
      <c r="G265" s="120"/>
      <c r="H265" s="120"/>
      <c r="I265" s="120"/>
    </row>
    <row r="266" spans="1:9" s="121" customFormat="1" x14ac:dyDescent="0.25">
      <c r="A266" s="6"/>
      <c r="B266" s="6"/>
      <c r="C266" s="6"/>
      <c r="D266" s="6"/>
      <c r="E266" s="6"/>
      <c r="F266" s="117"/>
      <c r="G266" s="120"/>
      <c r="H266" s="120"/>
      <c r="I266" s="120"/>
    </row>
    <row r="267" spans="1:9" s="121" customFormat="1" x14ac:dyDescent="0.25">
      <c r="A267" s="6"/>
      <c r="B267" s="6"/>
      <c r="C267" s="6"/>
      <c r="D267" s="6"/>
      <c r="E267" s="6"/>
      <c r="F267" s="117"/>
      <c r="G267" s="120"/>
      <c r="H267" s="120"/>
      <c r="I267" s="120"/>
    </row>
    <row r="268" spans="1:9" s="121" customFormat="1" x14ac:dyDescent="0.25">
      <c r="A268" s="6"/>
      <c r="B268" s="6"/>
      <c r="C268" s="6"/>
      <c r="D268" s="6"/>
      <c r="E268" s="6"/>
      <c r="F268" s="117"/>
      <c r="G268" s="120"/>
      <c r="H268" s="120"/>
      <c r="I268" s="120"/>
    </row>
    <row r="269" spans="1:9" s="121" customFormat="1" x14ac:dyDescent="0.25">
      <c r="A269" s="6"/>
      <c r="B269" s="6"/>
      <c r="C269" s="6"/>
      <c r="D269" s="6"/>
      <c r="E269" s="6"/>
      <c r="F269" s="117"/>
      <c r="G269" s="120"/>
      <c r="H269" s="120"/>
      <c r="I269" s="120"/>
    </row>
    <row r="270" spans="1:9" s="124" customFormat="1" x14ac:dyDescent="0.25">
      <c r="A270" s="94"/>
      <c r="B270" s="94"/>
      <c r="C270" s="6"/>
      <c r="D270" s="6"/>
      <c r="E270" s="6"/>
      <c r="F270" s="34"/>
      <c r="G270" s="120"/>
      <c r="H270" s="120"/>
      <c r="I270" s="120"/>
    </row>
    <row r="271" spans="1:9" s="121" customFormat="1" x14ac:dyDescent="0.25">
      <c r="A271" s="6"/>
      <c r="B271" s="6"/>
      <c r="C271" s="6"/>
      <c r="D271" s="6"/>
      <c r="E271" s="6"/>
      <c r="F271" s="117"/>
      <c r="G271" s="120"/>
      <c r="H271" s="120"/>
      <c r="I271" s="120"/>
    </row>
    <row r="272" spans="1:9" s="121" customFormat="1" x14ac:dyDescent="0.25">
      <c r="A272" s="6"/>
      <c r="B272" s="6"/>
      <c r="C272" s="6"/>
      <c r="D272" s="6"/>
      <c r="E272" s="6"/>
      <c r="F272" s="117"/>
      <c r="G272" s="120"/>
      <c r="H272" s="120"/>
      <c r="I272" s="120"/>
    </row>
    <row r="273" spans="1:16" x14ac:dyDescent="0.25">
      <c r="A273" s="6"/>
      <c r="B273" s="6"/>
      <c r="C273" s="6"/>
      <c r="D273" s="6"/>
      <c r="E273" s="6"/>
      <c r="F273" s="117"/>
      <c r="G273" s="120"/>
      <c r="H273" s="120"/>
      <c r="I273" s="120"/>
      <c r="J273" s="121"/>
      <c r="K273" s="117"/>
      <c r="M273" s="117"/>
      <c r="N273" s="117"/>
      <c r="O273" s="117"/>
      <c r="P273" s="117"/>
    </row>
    <row r="274" spans="1:16" x14ac:dyDescent="0.25">
      <c r="A274" s="6"/>
      <c r="B274" s="6"/>
      <c r="C274" s="6"/>
      <c r="D274" s="6"/>
      <c r="E274" s="6"/>
      <c r="F274" s="117"/>
      <c r="G274" s="120"/>
      <c r="H274" s="120"/>
      <c r="I274" s="120"/>
      <c r="J274" s="121"/>
      <c r="K274" s="117"/>
      <c r="M274" s="117"/>
      <c r="N274" s="117"/>
      <c r="O274" s="117"/>
      <c r="P274" s="117"/>
    </row>
    <row r="275" spans="1:16" x14ac:dyDescent="0.25">
      <c r="A275" s="6"/>
      <c r="B275" s="6"/>
      <c r="C275" s="6"/>
      <c r="D275" s="6"/>
      <c r="E275" s="6"/>
      <c r="F275" s="117"/>
      <c r="G275" s="120"/>
      <c r="H275" s="120"/>
      <c r="I275" s="120"/>
      <c r="J275" s="121"/>
      <c r="K275" s="117"/>
      <c r="M275" s="117"/>
      <c r="N275" s="117"/>
      <c r="O275" s="117"/>
      <c r="P275" s="117"/>
    </row>
    <row r="276" spans="1:16" x14ac:dyDescent="0.25">
      <c r="A276" s="6"/>
      <c r="B276" s="6"/>
      <c r="C276" s="6"/>
      <c r="D276" s="6"/>
      <c r="E276" s="6"/>
      <c r="F276" s="117"/>
      <c r="G276" s="120"/>
      <c r="H276" s="120"/>
      <c r="I276" s="120"/>
      <c r="J276" s="121"/>
      <c r="K276" s="117"/>
      <c r="M276" s="117"/>
      <c r="N276" s="117"/>
      <c r="O276" s="117"/>
      <c r="P276" s="117"/>
    </row>
    <row r="277" spans="1:16" x14ac:dyDescent="0.25">
      <c r="A277" s="6"/>
      <c r="B277" s="6"/>
      <c r="C277" s="6"/>
      <c r="D277" s="6"/>
      <c r="E277" s="6"/>
      <c r="F277" s="117"/>
      <c r="G277" s="120"/>
      <c r="H277" s="120"/>
      <c r="I277" s="120"/>
      <c r="J277" s="121"/>
      <c r="K277" s="117"/>
      <c r="M277" s="117"/>
      <c r="N277" s="117"/>
      <c r="O277" s="117"/>
      <c r="P277" s="117"/>
    </row>
    <row r="278" spans="1:16" x14ac:dyDescent="0.25">
      <c r="A278" s="6"/>
      <c r="B278" s="6"/>
      <c r="C278" s="6"/>
      <c r="D278" s="6"/>
      <c r="E278" s="6"/>
      <c r="F278" s="117"/>
      <c r="G278" s="120"/>
      <c r="H278" s="120"/>
      <c r="I278" s="120"/>
      <c r="J278" s="121"/>
      <c r="K278" s="117"/>
      <c r="M278" s="117"/>
      <c r="N278" s="117"/>
      <c r="O278" s="117"/>
      <c r="P278" s="117"/>
    </row>
    <row r="279" spans="1:16" x14ac:dyDescent="0.25">
      <c r="A279" s="6"/>
      <c r="B279" s="6"/>
      <c r="C279" s="6"/>
      <c r="D279" s="6"/>
      <c r="E279" s="6"/>
      <c r="F279" s="117"/>
      <c r="G279" s="120"/>
      <c r="H279" s="120"/>
      <c r="I279" s="120"/>
      <c r="J279" s="121"/>
      <c r="K279" s="117"/>
      <c r="M279" s="117"/>
      <c r="N279" s="117"/>
      <c r="O279" s="117"/>
      <c r="P279" s="117"/>
    </row>
    <row r="280" spans="1:16" s="124" customFormat="1" x14ac:dyDescent="0.25">
      <c r="A280" s="94"/>
      <c r="B280" s="94"/>
      <c r="C280" s="6"/>
      <c r="D280" s="6"/>
      <c r="E280" s="6"/>
      <c r="F280" s="34"/>
      <c r="G280" s="120"/>
      <c r="H280" s="120"/>
      <c r="I280" s="120"/>
    </row>
    <row r="281" spans="1:16" s="124" customFormat="1" x14ac:dyDescent="0.25">
      <c r="A281" s="94"/>
      <c r="B281" s="94"/>
      <c r="C281" s="6"/>
      <c r="D281" s="6"/>
      <c r="E281" s="6"/>
      <c r="F281" s="34"/>
      <c r="G281" s="120"/>
      <c r="H281" s="120"/>
      <c r="I281" s="120"/>
    </row>
    <row r="282" spans="1:16" x14ac:dyDescent="0.25">
      <c r="A282" s="6"/>
      <c r="B282" s="87"/>
      <c r="C282" s="6"/>
      <c r="D282" s="6"/>
      <c r="E282" s="6"/>
      <c r="F282" s="117"/>
      <c r="G282" s="120"/>
      <c r="H282" s="120"/>
      <c r="I282" s="120"/>
      <c r="J282" s="121"/>
      <c r="K282" s="117"/>
      <c r="M282" s="117"/>
      <c r="N282" s="117"/>
      <c r="O282" s="117"/>
      <c r="P282" s="117"/>
    </row>
    <row r="283" spans="1:16" x14ac:dyDescent="0.25">
      <c r="A283" s="6"/>
      <c r="B283" s="6"/>
      <c r="C283" s="6"/>
      <c r="D283" s="6"/>
      <c r="E283" s="6"/>
      <c r="F283" s="117"/>
      <c r="G283" s="99"/>
      <c r="H283" s="99"/>
      <c r="I283" s="99"/>
      <c r="J283" s="121"/>
      <c r="K283" s="117"/>
      <c r="M283" s="117"/>
      <c r="N283" s="117"/>
      <c r="O283" s="117"/>
      <c r="P283" s="117"/>
    </row>
    <row r="284" spans="1:16" s="98" customFormat="1" x14ac:dyDescent="0.25">
      <c r="A284" s="7"/>
      <c r="B284" s="7"/>
      <c r="C284" s="7"/>
      <c r="D284" s="7"/>
      <c r="E284" s="7"/>
      <c r="G284" s="99"/>
      <c r="H284" s="99"/>
      <c r="I284" s="99"/>
      <c r="J284" s="100"/>
    </row>
    <row r="285" spans="1:16" s="124" customFormat="1" x14ac:dyDescent="0.25">
      <c r="A285" s="102"/>
      <c r="B285" s="102"/>
      <c r="C285" s="34"/>
      <c r="D285" s="34"/>
      <c r="E285" s="34"/>
      <c r="F285" s="34"/>
      <c r="G285" s="99"/>
      <c r="H285" s="99"/>
      <c r="I285" s="99"/>
    </row>
    <row r="286" spans="1:16" x14ac:dyDescent="0.25">
      <c r="A286" s="6"/>
      <c r="B286" s="6"/>
      <c r="C286" s="6"/>
      <c r="D286" s="6"/>
      <c r="E286" s="6"/>
      <c r="F286" s="117"/>
      <c r="G286" s="99"/>
      <c r="H286" s="99"/>
      <c r="I286" s="99"/>
      <c r="J286" s="121"/>
      <c r="K286" s="117"/>
      <c r="M286" s="117"/>
      <c r="N286" s="117"/>
      <c r="O286" s="117"/>
      <c r="P286" s="117"/>
    </row>
    <row r="287" spans="1:16" s="124" customFormat="1" x14ac:dyDescent="0.25">
      <c r="A287" s="94"/>
      <c r="B287" s="94"/>
      <c r="C287" s="6"/>
      <c r="D287" s="6"/>
      <c r="E287" s="6"/>
      <c r="F287" s="34"/>
      <c r="G287" s="120"/>
      <c r="H287" s="120"/>
      <c r="I287" s="120"/>
    </row>
    <row r="288" spans="1:16" s="124" customFormat="1" x14ac:dyDescent="0.25">
      <c r="A288" s="94"/>
      <c r="B288" s="94"/>
      <c r="C288" s="6"/>
      <c r="D288" s="6"/>
      <c r="E288" s="6"/>
      <c r="F288" s="34"/>
      <c r="G288" s="120"/>
      <c r="H288" s="120"/>
      <c r="I288" s="120"/>
    </row>
    <row r="289" spans="1:16" x14ac:dyDescent="0.25">
      <c r="A289" s="6"/>
      <c r="B289" s="87"/>
      <c r="C289" s="6"/>
      <c r="D289" s="6"/>
      <c r="E289" s="6"/>
      <c r="F289" s="117"/>
      <c r="G289" s="120"/>
      <c r="H289" s="120"/>
      <c r="I289" s="120"/>
      <c r="J289" s="121"/>
      <c r="K289" s="117"/>
      <c r="M289" s="117"/>
      <c r="N289" s="117"/>
      <c r="O289" s="117"/>
      <c r="P289" s="117"/>
    </row>
    <row r="290" spans="1:16" x14ac:dyDescent="0.25">
      <c r="A290" s="6"/>
      <c r="B290" s="6"/>
      <c r="C290" s="6"/>
      <c r="D290" s="6"/>
      <c r="E290" s="6"/>
      <c r="F290" s="117"/>
      <c r="G290" s="99"/>
      <c r="H290" s="99"/>
      <c r="I290" s="99"/>
      <c r="J290" s="121"/>
      <c r="K290" s="117"/>
      <c r="M290" s="117"/>
      <c r="N290" s="117"/>
      <c r="O290" s="117"/>
      <c r="P290" s="117"/>
    </row>
    <row r="291" spans="1:16" s="98" customFormat="1" x14ac:dyDescent="0.25">
      <c r="A291" s="7"/>
      <c r="B291" s="7"/>
      <c r="C291" s="7"/>
      <c r="D291" s="7"/>
      <c r="E291" s="7"/>
      <c r="G291" s="99"/>
      <c r="H291" s="99"/>
      <c r="I291" s="99"/>
      <c r="J291" s="100"/>
    </row>
    <row r="292" spans="1:16" s="124" customFormat="1" x14ac:dyDescent="0.25">
      <c r="A292" s="102"/>
      <c r="B292" s="102"/>
      <c r="C292" s="34"/>
      <c r="D292" s="34"/>
      <c r="E292" s="34"/>
      <c r="F292" s="34"/>
      <c r="G292" s="99"/>
      <c r="H292" s="99"/>
      <c r="I292" s="99"/>
    </row>
    <row r="293" spans="1:16" x14ac:dyDescent="0.25">
      <c r="A293" s="6"/>
      <c r="B293" s="6"/>
      <c r="C293" s="6"/>
      <c r="D293" s="6"/>
      <c r="E293" s="6"/>
      <c r="F293" s="117"/>
      <c r="G293" s="99"/>
      <c r="H293" s="99"/>
      <c r="I293" s="99"/>
      <c r="J293" s="121"/>
      <c r="K293" s="117"/>
      <c r="M293" s="117"/>
      <c r="N293" s="117"/>
      <c r="O293" s="117"/>
      <c r="P293" s="117"/>
    </row>
    <row r="294" spans="1:16" s="124" customFormat="1" x14ac:dyDescent="0.25">
      <c r="A294" s="94"/>
      <c r="B294" s="94"/>
      <c r="C294" s="6"/>
      <c r="D294" s="6"/>
      <c r="E294" s="6"/>
      <c r="F294" s="34"/>
      <c r="G294" s="120"/>
      <c r="H294" s="120"/>
      <c r="I294" s="120"/>
    </row>
    <row r="295" spans="1:16" s="124" customFormat="1" x14ac:dyDescent="0.25">
      <c r="A295" s="94"/>
      <c r="B295" s="94"/>
      <c r="C295" s="6"/>
      <c r="D295" s="6"/>
      <c r="E295" s="6"/>
      <c r="F295" s="34"/>
      <c r="G295" s="120"/>
      <c r="H295" s="120"/>
      <c r="I295" s="120"/>
    </row>
    <row r="296" spans="1:16" x14ac:dyDescent="0.25">
      <c r="A296" s="6"/>
      <c r="B296" s="87"/>
      <c r="C296" s="6"/>
      <c r="D296" s="6"/>
      <c r="E296" s="6"/>
      <c r="F296" s="117"/>
      <c r="G296" s="120"/>
      <c r="H296" s="120"/>
      <c r="I296" s="120"/>
      <c r="J296" s="121"/>
      <c r="K296" s="117"/>
      <c r="M296" s="117"/>
      <c r="N296" s="117"/>
      <c r="O296" s="117"/>
      <c r="P296" s="117"/>
    </row>
    <row r="297" spans="1:16" x14ac:dyDescent="0.25">
      <c r="A297" s="6"/>
      <c r="B297" s="87"/>
      <c r="C297" s="6"/>
      <c r="D297" s="6"/>
      <c r="E297" s="6"/>
      <c r="F297" s="117"/>
      <c r="G297" s="99"/>
      <c r="H297" s="99"/>
      <c r="I297" s="99"/>
      <c r="J297" s="121"/>
      <c r="K297" s="117"/>
      <c r="M297" s="117"/>
      <c r="N297" s="117"/>
      <c r="O297" s="117"/>
      <c r="P297" s="117"/>
    </row>
    <row r="298" spans="1:16" s="98" customFormat="1" x14ac:dyDescent="0.25">
      <c r="A298" s="7"/>
      <c r="B298" s="7"/>
      <c r="C298" s="7"/>
      <c r="D298" s="7"/>
      <c r="E298" s="7"/>
      <c r="G298" s="99"/>
      <c r="H298" s="99"/>
      <c r="I298" s="99"/>
      <c r="J298" s="100"/>
    </row>
    <row r="299" spans="1:16" s="124" customFormat="1" x14ac:dyDescent="0.25">
      <c r="A299" s="102"/>
      <c r="B299" s="102"/>
      <c r="C299" s="34"/>
      <c r="D299" s="34"/>
      <c r="E299" s="34"/>
      <c r="F299" s="34"/>
      <c r="G299" s="99"/>
      <c r="H299" s="99"/>
      <c r="I299" s="99"/>
    </row>
    <row r="300" spans="1:16" x14ac:dyDescent="0.25">
      <c r="A300" s="6"/>
      <c r="B300" s="6"/>
      <c r="C300" s="6"/>
      <c r="D300" s="6"/>
      <c r="E300" s="6"/>
      <c r="F300" s="117"/>
      <c r="G300" s="99"/>
      <c r="H300" s="99"/>
      <c r="I300" s="99"/>
      <c r="J300" s="121"/>
      <c r="K300" s="117"/>
      <c r="M300" s="117"/>
      <c r="N300" s="117"/>
      <c r="O300" s="117"/>
      <c r="P300" s="117"/>
    </row>
    <row r="301" spans="1:16" s="124" customFormat="1" x14ac:dyDescent="0.25">
      <c r="A301" s="94"/>
      <c r="B301" s="94"/>
      <c r="C301" s="6"/>
      <c r="D301" s="6"/>
      <c r="E301" s="6"/>
      <c r="F301" s="34"/>
      <c r="G301" s="120"/>
      <c r="H301" s="120"/>
      <c r="I301" s="120"/>
    </row>
    <row r="302" spans="1:16" s="124" customFormat="1" x14ac:dyDescent="0.25">
      <c r="A302" s="94"/>
      <c r="B302" s="94"/>
      <c r="C302" s="6"/>
      <c r="D302" s="6"/>
      <c r="E302" s="6"/>
      <c r="F302" s="34"/>
      <c r="G302" s="120"/>
      <c r="H302" s="120"/>
      <c r="I302" s="120"/>
    </row>
    <row r="303" spans="1:16" x14ac:dyDescent="0.25">
      <c r="A303" s="6"/>
      <c r="B303" s="87"/>
      <c r="C303" s="6"/>
      <c r="D303" s="6"/>
      <c r="E303" s="6"/>
      <c r="F303" s="117"/>
      <c r="G303" s="120"/>
      <c r="H303" s="120"/>
      <c r="I303" s="120"/>
      <c r="J303" s="121"/>
      <c r="K303" s="117"/>
      <c r="M303" s="117"/>
      <c r="N303" s="117"/>
      <c r="O303" s="117"/>
      <c r="P303" s="117"/>
    </row>
    <row r="304" spans="1:16" x14ac:dyDescent="0.25">
      <c r="A304" s="6"/>
      <c r="B304" s="87"/>
      <c r="C304" s="6"/>
      <c r="D304" s="6"/>
      <c r="E304" s="6"/>
      <c r="F304" s="117"/>
      <c r="G304" s="99"/>
      <c r="H304" s="99"/>
      <c r="I304" s="99"/>
      <c r="J304" s="121"/>
      <c r="K304" s="117"/>
      <c r="M304" s="117"/>
      <c r="N304" s="117"/>
      <c r="O304" s="117"/>
      <c r="P304" s="117"/>
    </row>
    <row r="305" spans="1:16" s="98" customFormat="1" x14ac:dyDescent="0.25">
      <c r="A305" s="7"/>
      <c r="B305" s="7"/>
      <c r="C305" s="7"/>
      <c r="D305" s="7"/>
      <c r="E305" s="7"/>
      <c r="G305" s="99"/>
      <c r="H305" s="99"/>
      <c r="I305" s="99"/>
      <c r="J305" s="100"/>
    </row>
    <row r="306" spans="1:16" s="124" customFormat="1" x14ac:dyDescent="0.25">
      <c r="A306" s="102"/>
      <c r="B306" s="102"/>
      <c r="C306" s="34"/>
      <c r="D306" s="34"/>
      <c r="E306" s="34"/>
      <c r="F306" s="34"/>
      <c r="G306" s="99"/>
      <c r="H306" s="99"/>
      <c r="I306" s="99"/>
    </row>
    <row r="307" spans="1:16" x14ac:dyDescent="0.25">
      <c r="A307" s="6"/>
      <c r="B307" s="6"/>
      <c r="C307" s="6"/>
      <c r="D307" s="6"/>
      <c r="E307" s="6"/>
      <c r="F307" s="117"/>
      <c r="G307" s="99"/>
      <c r="H307" s="99"/>
      <c r="I307" s="99"/>
      <c r="J307" s="121"/>
      <c r="K307" s="117"/>
      <c r="M307" s="117"/>
      <c r="N307" s="117"/>
      <c r="O307" s="117"/>
      <c r="P307" s="117"/>
    </row>
    <row r="308" spans="1:16" x14ac:dyDescent="0.25">
      <c r="A308" s="6"/>
      <c r="B308" s="6"/>
      <c r="C308" s="6"/>
      <c r="D308" s="6"/>
      <c r="E308" s="6"/>
      <c r="F308" s="117"/>
      <c r="G308" s="120"/>
      <c r="H308" s="120"/>
      <c r="I308" s="120"/>
      <c r="J308" s="121"/>
      <c r="K308" s="117"/>
      <c r="M308" s="117"/>
      <c r="N308" s="117"/>
      <c r="O308" s="117"/>
      <c r="P308" s="117"/>
    </row>
    <row r="309" spans="1:16" x14ac:dyDescent="0.25">
      <c r="A309" s="6"/>
      <c r="B309" s="6"/>
      <c r="C309" s="6"/>
      <c r="D309" s="6"/>
      <c r="E309" s="6"/>
      <c r="F309" s="117"/>
      <c r="G309" s="120"/>
      <c r="H309" s="120"/>
      <c r="I309" s="120"/>
      <c r="J309" s="121"/>
      <c r="K309" s="117"/>
      <c r="M309" s="117"/>
      <c r="N309" s="117"/>
      <c r="O309" s="117"/>
      <c r="P309" s="117"/>
    </row>
    <row r="310" spans="1:16" x14ac:dyDescent="0.25">
      <c r="A310" s="6"/>
      <c r="B310" s="6"/>
      <c r="C310" s="6"/>
      <c r="D310" s="6"/>
      <c r="E310" s="6"/>
      <c r="F310" s="117"/>
      <c r="G310" s="120"/>
      <c r="H310" s="120"/>
      <c r="I310" s="120"/>
      <c r="J310" s="121"/>
      <c r="K310" s="117"/>
      <c r="M310" s="117"/>
      <c r="N310" s="117"/>
      <c r="O310" s="117"/>
      <c r="P310" s="117"/>
    </row>
    <row r="311" spans="1:16" x14ac:dyDescent="0.25">
      <c r="A311" s="6"/>
      <c r="B311" s="6"/>
      <c r="C311" s="6"/>
      <c r="D311" s="6"/>
      <c r="E311" s="6"/>
      <c r="F311" s="117"/>
      <c r="G311" s="120"/>
      <c r="H311" s="120"/>
      <c r="I311" s="120"/>
      <c r="J311" s="121"/>
      <c r="K311" s="117"/>
      <c r="M311" s="117"/>
      <c r="N311" s="117"/>
      <c r="O311" s="117"/>
      <c r="P311" s="117"/>
    </row>
    <row r="312" spans="1:16" x14ac:dyDescent="0.25">
      <c r="A312" s="6"/>
      <c r="B312" s="6"/>
      <c r="C312" s="6"/>
      <c r="D312" s="6"/>
      <c r="E312" s="6"/>
      <c r="F312" s="117"/>
      <c r="G312" s="120"/>
      <c r="H312" s="120"/>
      <c r="I312" s="120"/>
      <c r="J312" s="121"/>
      <c r="K312" s="117"/>
      <c r="M312" s="117"/>
      <c r="N312" s="117"/>
      <c r="O312" s="117"/>
      <c r="P312" s="117"/>
    </row>
    <row r="313" spans="1:16" x14ac:dyDescent="0.25">
      <c r="A313" s="6"/>
      <c r="B313" s="6"/>
      <c r="C313" s="6"/>
      <c r="D313" s="6"/>
      <c r="E313" s="6"/>
      <c r="F313" s="117"/>
      <c r="G313" s="120"/>
      <c r="H313" s="120"/>
      <c r="I313" s="120"/>
      <c r="J313" s="121"/>
      <c r="K313" s="117"/>
      <c r="M313" s="117"/>
      <c r="N313" s="117"/>
      <c r="O313" s="117"/>
      <c r="P313" s="117"/>
    </row>
    <row r="314" spans="1:16" x14ac:dyDescent="0.25">
      <c r="A314" s="6"/>
      <c r="B314" s="6"/>
      <c r="C314" s="6"/>
      <c r="D314" s="6"/>
      <c r="E314" s="6"/>
      <c r="F314" s="117"/>
      <c r="G314" s="120"/>
      <c r="H314" s="120"/>
      <c r="I314" s="120"/>
      <c r="J314" s="121"/>
      <c r="K314" s="117"/>
      <c r="M314" s="117"/>
      <c r="N314" s="117"/>
      <c r="O314" s="117"/>
      <c r="P314" s="117"/>
    </row>
    <row r="315" spans="1:16" x14ac:dyDescent="0.25">
      <c r="A315" s="6"/>
      <c r="B315" s="6"/>
      <c r="C315" s="6"/>
      <c r="D315" s="6"/>
      <c r="E315" s="6"/>
      <c r="F315" s="117"/>
      <c r="G315" s="120"/>
      <c r="H315" s="120"/>
      <c r="I315" s="120"/>
      <c r="J315" s="121"/>
      <c r="K315" s="117"/>
      <c r="M315" s="117"/>
      <c r="N315" s="117"/>
      <c r="O315" s="117"/>
      <c r="P315" s="117"/>
    </row>
    <row r="316" spans="1:16" x14ac:dyDescent="0.25">
      <c r="A316" s="6"/>
      <c r="B316" s="6"/>
      <c r="C316" s="6"/>
      <c r="D316" s="6"/>
      <c r="E316" s="6"/>
      <c r="F316" s="117"/>
      <c r="G316" s="120"/>
      <c r="H316" s="120"/>
      <c r="I316" s="120"/>
      <c r="J316" s="121"/>
      <c r="K316" s="117"/>
      <c r="M316" s="117"/>
      <c r="N316" s="117"/>
      <c r="O316" s="117"/>
      <c r="P316" s="117"/>
    </row>
    <row r="317" spans="1:16" s="124" customFormat="1" x14ac:dyDescent="0.25">
      <c r="A317" s="94"/>
      <c r="B317" s="94"/>
      <c r="C317" s="6"/>
      <c r="D317" s="6"/>
      <c r="E317" s="6"/>
      <c r="F317" s="34"/>
      <c r="G317" s="120"/>
      <c r="H317" s="120"/>
      <c r="I317" s="120"/>
    </row>
    <row r="318" spans="1:16" s="124" customFormat="1" x14ac:dyDescent="0.25">
      <c r="A318" s="94"/>
      <c r="B318" s="94"/>
      <c r="C318" s="6"/>
      <c r="D318" s="6"/>
      <c r="E318" s="6"/>
      <c r="F318" s="34"/>
      <c r="G318" s="120"/>
      <c r="H318" s="120"/>
      <c r="I318" s="120"/>
    </row>
    <row r="319" spans="1:16" s="124" customFormat="1" x14ac:dyDescent="0.25">
      <c r="A319" s="94"/>
      <c r="B319" s="94"/>
      <c r="C319" s="6"/>
      <c r="D319" s="6"/>
      <c r="E319" s="6"/>
      <c r="F319" s="34"/>
      <c r="G319" s="120"/>
      <c r="H319" s="120"/>
      <c r="I319" s="120"/>
    </row>
    <row r="320" spans="1:16" x14ac:dyDescent="0.25">
      <c r="A320" s="6"/>
      <c r="B320" s="87"/>
      <c r="C320" s="6"/>
      <c r="D320" s="6"/>
      <c r="E320" s="6"/>
      <c r="F320" s="117"/>
      <c r="G320" s="120"/>
      <c r="H320" s="120"/>
      <c r="I320" s="120"/>
      <c r="J320" s="121"/>
      <c r="K320" s="117"/>
      <c r="M320" s="117"/>
      <c r="N320" s="117"/>
      <c r="O320" s="117"/>
      <c r="P320" s="117"/>
    </row>
    <row r="321" spans="1:16" x14ac:dyDescent="0.25">
      <c r="A321" s="6"/>
      <c r="B321" s="6"/>
      <c r="C321" s="6"/>
      <c r="D321" s="6"/>
      <c r="E321" s="6"/>
      <c r="F321" s="117"/>
      <c r="G321" s="120"/>
      <c r="H321" s="120"/>
      <c r="I321" s="120"/>
      <c r="J321" s="121"/>
      <c r="K321" s="117"/>
      <c r="M321" s="117"/>
      <c r="N321" s="117"/>
      <c r="O321" s="117"/>
      <c r="P321" s="117"/>
    </row>
    <row r="322" spans="1:16" x14ac:dyDescent="0.25">
      <c r="A322" s="6"/>
      <c r="B322" s="87"/>
      <c r="C322" s="6"/>
      <c r="D322" s="6"/>
      <c r="E322" s="6"/>
      <c r="F322" s="117"/>
      <c r="G322" s="120"/>
      <c r="H322" s="120"/>
      <c r="I322" s="120"/>
      <c r="J322" s="121"/>
      <c r="K322" s="117"/>
      <c r="M322" s="117"/>
      <c r="N322" s="117"/>
      <c r="O322" s="117"/>
      <c r="P322" s="117"/>
    </row>
    <row r="323" spans="1:16" x14ac:dyDescent="0.25">
      <c r="A323" s="6"/>
      <c r="B323" s="6"/>
      <c r="C323" s="6"/>
      <c r="D323" s="6"/>
      <c r="E323" s="6"/>
      <c r="F323" s="117"/>
      <c r="G323" s="120"/>
      <c r="H323" s="120"/>
      <c r="I323" s="120"/>
      <c r="J323" s="121"/>
      <c r="K323" s="117"/>
      <c r="M323" s="117"/>
      <c r="N323" s="117"/>
      <c r="O323" s="117"/>
      <c r="P323" s="117"/>
    </row>
    <row r="324" spans="1:16" x14ac:dyDescent="0.25">
      <c r="A324" s="6"/>
      <c r="B324" s="6"/>
      <c r="C324" s="6"/>
      <c r="D324" s="6"/>
      <c r="E324" s="6"/>
      <c r="F324" s="117"/>
      <c r="G324" s="120"/>
      <c r="H324" s="120"/>
      <c r="I324" s="120"/>
      <c r="J324" s="121"/>
      <c r="K324" s="117"/>
      <c r="M324" s="117"/>
      <c r="N324" s="117"/>
      <c r="O324" s="117"/>
      <c r="P324" s="117"/>
    </row>
    <row r="325" spans="1:16" s="98" customFormat="1" x14ac:dyDescent="0.25">
      <c r="A325" s="7"/>
      <c r="B325" s="7"/>
      <c r="C325" s="7"/>
      <c r="D325" s="7"/>
      <c r="E325" s="7"/>
      <c r="G325" s="120"/>
      <c r="H325" s="120"/>
      <c r="I325" s="120"/>
      <c r="J325" s="100"/>
    </row>
    <row r="326" spans="1:16" x14ac:dyDescent="0.25">
      <c r="A326" s="6"/>
      <c r="B326" s="6"/>
      <c r="C326" s="6"/>
      <c r="D326" s="6"/>
      <c r="E326" s="6"/>
      <c r="F326" s="117"/>
      <c r="G326" s="99"/>
      <c r="H326" s="99"/>
      <c r="I326" s="99"/>
      <c r="J326" s="121"/>
      <c r="K326" s="117"/>
      <c r="M326" s="117"/>
      <c r="N326" s="117"/>
      <c r="O326" s="117"/>
      <c r="P326" s="117"/>
    </row>
    <row r="327" spans="1:16" s="98" customFormat="1" x14ac:dyDescent="0.25">
      <c r="A327" s="7"/>
      <c r="B327" s="7"/>
      <c r="C327" s="7"/>
      <c r="D327" s="7"/>
      <c r="E327" s="7"/>
      <c r="G327" s="99"/>
      <c r="H327" s="99"/>
      <c r="I327" s="99"/>
      <c r="J327" s="100"/>
    </row>
    <row r="328" spans="1:16" x14ac:dyDescent="0.25">
      <c r="A328" s="6"/>
      <c r="B328" s="87"/>
      <c r="C328" s="6"/>
      <c r="D328" s="6"/>
      <c r="E328" s="6"/>
      <c r="F328" s="117"/>
      <c r="G328" s="99"/>
      <c r="H328" s="99"/>
      <c r="I328" s="99"/>
      <c r="J328" s="121"/>
      <c r="K328" s="117"/>
      <c r="M328" s="117"/>
      <c r="N328" s="117"/>
      <c r="O328" s="117"/>
      <c r="P328" s="117"/>
    </row>
    <row r="329" spans="1:16" x14ac:dyDescent="0.25">
      <c r="A329" s="6"/>
      <c r="B329" s="6"/>
      <c r="C329" s="6"/>
      <c r="D329" s="6"/>
      <c r="E329" s="6"/>
      <c r="F329" s="117"/>
      <c r="G329" s="99"/>
      <c r="H329" s="99"/>
      <c r="I329" s="99"/>
      <c r="J329" s="121"/>
      <c r="K329" s="117"/>
      <c r="M329" s="117"/>
      <c r="N329" s="117"/>
      <c r="O329" s="117"/>
      <c r="P329" s="117"/>
    </row>
    <row r="330" spans="1:16" x14ac:dyDescent="0.25">
      <c r="A330" s="6"/>
      <c r="B330" s="6"/>
      <c r="C330" s="6"/>
      <c r="D330" s="6"/>
      <c r="E330" s="6"/>
      <c r="F330" s="117"/>
      <c r="G330" s="120"/>
      <c r="H330" s="120"/>
      <c r="I330" s="120"/>
      <c r="J330" s="121"/>
      <c r="K330" s="117"/>
      <c r="M330" s="117"/>
      <c r="N330" s="117"/>
      <c r="O330" s="117"/>
      <c r="P330" s="117"/>
    </row>
    <row r="331" spans="1:16" x14ac:dyDescent="0.25">
      <c r="A331" s="6"/>
      <c r="B331" s="6"/>
      <c r="C331" s="6"/>
      <c r="D331" s="6"/>
      <c r="E331" s="6"/>
      <c r="F331" s="117"/>
      <c r="G331" s="120"/>
      <c r="H331" s="120"/>
      <c r="I331" s="120"/>
      <c r="J331" s="121"/>
      <c r="K331" s="117"/>
      <c r="M331" s="117"/>
      <c r="N331" s="117"/>
      <c r="O331" s="117"/>
      <c r="P331" s="117"/>
    </row>
    <row r="332" spans="1:16" x14ac:dyDescent="0.25">
      <c r="A332" s="6"/>
      <c r="B332" s="6"/>
      <c r="C332" s="6"/>
      <c r="D332" s="6"/>
      <c r="E332" s="6"/>
      <c r="F332" s="117"/>
      <c r="G332" s="120"/>
      <c r="H332" s="120"/>
      <c r="I332" s="120"/>
      <c r="J332" s="121"/>
      <c r="K332" s="117"/>
      <c r="M332" s="117"/>
      <c r="N332" s="117"/>
      <c r="O332" s="117"/>
      <c r="P332" s="117"/>
    </row>
    <row r="333" spans="1:16" x14ac:dyDescent="0.25">
      <c r="A333" s="6"/>
      <c r="B333" s="6"/>
      <c r="C333" s="6"/>
      <c r="D333" s="6"/>
      <c r="E333" s="6"/>
      <c r="F333" s="117"/>
      <c r="G333" s="120"/>
      <c r="H333" s="120"/>
      <c r="I333" s="120"/>
      <c r="J333" s="121"/>
      <c r="K333" s="117"/>
      <c r="M333" s="117"/>
      <c r="N333" s="117"/>
      <c r="O333" s="117"/>
      <c r="P333" s="117"/>
    </row>
    <row r="334" spans="1:16" x14ac:dyDescent="0.25">
      <c r="A334" s="6"/>
      <c r="B334" s="6"/>
      <c r="C334" s="6"/>
      <c r="D334" s="6"/>
      <c r="E334" s="6"/>
      <c r="F334" s="117"/>
      <c r="G334" s="120"/>
      <c r="H334" s="120"/>
      <c r="I334" s="120"/>
      <c r="J334" s="121"/>
      <c r="K334" s="117"/>
      <c r="M334" s="117"/>
      <c r="N334" s="117"/>
      <c r="O334" s="117"/>
      <c r="P334" s="117"/>
    </row>
    <row r="335" spans="1:16" x14ac:dyDescent="0.25">
      <c r="A335" s="6"/>
      <c r="B335" s="6"/>
      <c r="C335" s="6"/>
      <c r="D335" s="6"/>
      <c r="E335" s="6"/>
      <c r="F335" s="117"/>
      <c r="G335" s="120"/>
      <c r="H335" s="120"/>
      <c r="I335" s="120"/>
      <c r="J335" s="121"/>
      <c r="K335" s="117"/>
      <c r="M335" s="117"/>
      <c r="N335" s="117"/>
      <c r="O335" s="117"/>
      <c r="P335" s="117"/>
    </row>
    <row r="336" spans="1:16" x14ac:dyDescent="0.25">
      <c r="A336" s="6"/>
      <c r="B336" s="6"/>
      <c r="C336" s="6"/>
      <c r="D336" s="6"/>
      <c r="E336" s="6"/>
      <c r="F336" s="117"/>
      <c r="G336" s="120"/>
      <c r="H336" s="120"/>
      <c r="I336" s="120"/>
      <c r="J336" s="121"/>
      <c r="K336" s="117"/>
      <c r="M336" s="117"/>
      <c r="N336" s="117"/>
      <c r="O336" s="117"/>
      <c r="P336" s="117"/>
    </row>
    <row r="337" spans="1:9" s="121" customFormat="1" x14ac:dyDescent="0.25">
      <c r="A337" s="6"/>
      <c r="B337" s="6"/>
      <c r="C337" s="6"/>
      <c r="D337" s="6"/>
      <c r="E337" s="6"/>
      <c r="F337" s="117"/>
      <c r="G337" s="120"/>
      <c r="H337" s="120"/>
      <c r="I337" s="120"/>
    </row>
    <row r="338" spans="1:9" s="121" customFormat="1" x14ac:dyDescent="0.25">
      <c r="A338" s="6"/>
      <c r="B338" s="6"/>
      <c r="C338" s="6"/>
      <c r="D338" s="6"/>
      <c r="E338" s="6"/>
      <c r="F338" s="117"/>
      <c r="G338" s="120"/>
      <c r="H338" s="120"/>
      <c r="I338" s="120"/>
    </row>
    <row r="339" spans="1:9" s="121" customFormat="1" x14ac:dyDescent="0.25">
      <c r="A339" s="6"/>
      <c r="B339" s="6"/>
      <c r="C339" s="6"/>
      <c r="D339" s="6"/>
      <c r="E339" s="6"/>
      <c r="F339" s="117"/>
      <c r="G339" s="120"/>
      <c r="H339" s="120"/>
      <c r="I339" s="120"/>
    </row>
    <row r="340" spans="1:9" s="121" customFormat="1" x14ac:dyDescent="0.25">
      <c r="A340" s="6"/>
      <c r="B340" s="6"/>
      <c r="C340" s="6"/>
      <c r="D340" s="6"/>
      <c r="E340" s="6"/>
      <c r="F340" s="117"/>
      <c r="G340" s="120"/>
      <c r="H340" s="120"/>
      <c r="I340" s="120"/>
    </row>
    <row r="341" spans="1:9" s="121" customFormat="1" x14ac:dyDescent="0.25">
      <c r="A341" s="6"/>
      <c r="B341" s="6"/>
      <c r="C341" s="6"/>
      <c r="D341" s="6"/>
      <c r="E341" s="6"/>
      <c r="F341" s="117"/>
      <c r="G341" s="120"/>
      <c r="H341" s="120"/>
      <c r="I341" s="120"/>
    </row>
    <row r="342" spans="1:9" s="121" customFormat="1" x14ac:dyDescent="0.25">
      <c r="A342" s="6"/>
      <c r="B342" s="6"/>
      <c r="C342" s="6"/>
      <c r="D342" s="6"/>
      <c r="E342" s="6"/>
      <c r="F342" s="117"/>
      <c r="G342" s="120"/>
      <c r="H342" s="120"/>
      <c r="I342" s="120"/>
    </row>
    <row r="343" spans="1:9" s="121" customFormat="1" x14ac:dyDescent="0.25">
      <c r="A343" s="6"/>
      <c r="B343" s="6"/>
      <c r="C343" s="6"/>
      <c r="D343" s="6"/>
      <c r="E343" s="6"/>
      <c r="F343" s="117"/>
      <c r="G343" s="120"/>
      <c r="H343" s="120"/>
      <c r="I343" s="120"/>
    </row>
    <row r="344" spans="1:9" s="121" customFormat="1" x14ac:dyDescent="0.25">
      <c r="A344" s="6"/>
      <c r="B344" s="6"/>
      <c r="C344" s="6"/>
      <c r="D344" s="6"/>
      <c r="E344" s="6"/>
      <c r="F344" s="117"/>
      <c r="G344" s="120"/>
      <c r="H344" s="120"/>
      <c r="I344" s="120"/>
    </row>
    <row r="345" spans="1:9" s="121" customFormat="1" x14ac:dyDescent="0.25">
      <c r="A345" s="6"/>
      <c r="B345" s="6"/>
      <c r="C345" s="6"/>
      <c r="D345" s="6"/>
      <c r="E345" s="6"/>
      <c r="F345" s="117"/>
      <c r="G345" s="120"/>
      <c r="H345" s="120"/>
      <c r="I345" s="120"/>
    </row>
    <row r="346" spans="1:9" s="121" customFormat="1" x14ac:dyDescent="0.25">
      <c r="A346" s="6"/>
      <c r="B346" s="6"/>
      <c r="C346" s="6"/>
      <c r="D346" s="6"/>
      <c r="E346" s="6"/>
      <c r="F346" s="117"/>
      <c r="G346" s="120"/>
      <c r="H346" s="120"/>
      <c r="I346" s="120"/>
    </row>
    <row r="347" spans="1:9" s="121" customFormat="1" x14ac:dyDescent="0.25">
      <c r="A347" s="6"/>
      <c r="B347" s="6"/>
      <c r="C347" s="6"/>
      <c r="D347" s="6"/>
      <c r="E347" s="6"/>
      <c r="F347" s="117"/>
      <c r="G347" s="120"/>
      <c r="H347" s="120"/>
      <c r="I347" s="120"/>
    </row>
    <row r="348" spans="1:9" s="121" customFormat="1" x14ac:dyDescent="0.25">
      <c r="A348" s="6"/>
      <c r="B348" s="6"/>
      <c r="C348" s="6"/>
      <c r="D348" s="6"/>
      <c r="E348" s="6"/>
      <c r="F348" s="117"/>
      <c r="G348" s="120"/>
      <c r="H348" s="120"/>
      <c r="I348" s="120"/>
    </row>
    <row r="349" spans="1:9" s="121" customFormat="1" x14ac:dyDescent="0.25">
      <c r="A349" s="6"/>
      <c r="B349" s="6"/>
      <c r="C349" s="6"/>
      <c r="D349" s="6"/>
      <c r="E349" s="6"/>
      <c r="F349" s="117"/>
      <c r="G349" s="120"/>
      <c r="H349" s="120"/>
      <c r="I349" s="120"/>
    </row>
    <row r="350" spans="1:9" s="121" customFormat="1" x14ac:dyDescent="0.25">
      <c r="A350" s="6"/>
      <c r="B350" s="6"/>
      <c r="C350" s="6"/>
      <c r="D350" s="6"/>
      <c r="E350" s="6"/>
      <c r="F350" s="117"/>
      <c r="G350" s="120"/>
      <c r="H350" s="120"/>
      <c r="I350" s="120"/>
    </row>
    <row r="351" spans="1:9" s="121" customFormat="1" x14ac:dyDescent="0.25">
      <c r="A351" s="6"/>
      <c r="B351" s="6"/>
      <c r="C351" s="6"/>
      <c r="D351" s="6"/>
      <c r="E351" s="6"/>
      <c r="F351" s="117"/>
      <c r="G351" s="120"/>
      <c r="H351" s="120"/>
      <c r="I351" s="120"/>
    </row>
    <row r="352" spans="1:9" s="124" customFormat="1" x14ac:dyDescent="0.25">
      <c r="A352" s="6"/>
      <c r="B352" s="6"/>
      <c r="C352" s="6"/>
      <c r="D352" s="6"/>
      <c r="E352" s="6"/>
      <c r="F352" s="34"/>
      <c r="G352" s="120"/>
      <c r="H352" s="120"/>
      <c r="I352" s="120"/>
    </row>
    <row r="353" spans="1:9" s="124" customFormat="1" x14ac:dyDescent="0.25">
      <c r="A353" s="6"/>
      <c r="B353" s="6"/>
      <c r="C353" s="6"/>
      <c r="D353" s="6"/>
      <c r="E353" s="6"/>
      <c r="F353" s="34"/>
      <c r="G353" s="120"/>
      <c r="H353" s="120"/>
      <c r="I353" s="120"/>
    </row>
    <row r="354" spans="1:9" s="124" customFormat="1" x14ac:dyDescent="0.25">
      <c r="A354" s="6"/>
      <c r="B354" s="6"/>
      <c r="C354" s="6"/>
      <c r="D354" s="6"/>
      <c r="E354" s="6"/>
      <c r="F354" s="34"/>
      <c r="G354" s="120"/>
      <c r="H354" s="120"/>
      <c r="I354" s="120"/>
    </row>
    <row r="355" spans="1:9" s="124" customFormat="1" x14ac:dyDescent="0.25">
      <c r="A355" s="6"/>
      <c r="B355" s="6"/>
      <c r="C355" s="6"/>
      <c r="D355" s="6"/>
      <c r="E355" s="6"/>
      <c r="F355" s="34"/>
      <c r="G355" s="120"/>
      <c r="H355" s="120"/>
      <c r="I355" s="120"/>
    </row>
    <row r="356" spans="1:9" s="124" customFormat="1" x14ac:dyDescent="0.25">
      <c r="A356" s="6"/>
      <c r="B356" s="6"/>
      <c r="C356" s="6"/>
      <c r="D356" s="6"/>
      <c r="E356" s="6"/>
      <c r="F356" s="34"/>
      <c r="G356" s="120"/>
      <c r="H356" s="120"/>
      <c r="I356" s="120"/>
    </row>
    <row r="357" spans="1:9" s="124" customFormat="1" x14ac:dyDescent="0.25">
      <c r="A357" s="6"/>
      <c r="B357" s="6"/>
      <c r="C357" s="6"/>
      <c r="D357" s="6"/>
      <c r="E357" s="6"/>
      <c r="F357" s="34"/>
      <c r="G357" s="120"/>
      <c r="H357" s="120"/>
      <c r="I357" s="120"/>
    </row>
    <row r="358" spans="1:9" s="124" customFormat="1" x14ac:dyDescent="0.25">
      <c r="A358" s="6"/>
      <c r="B358" s="6"/>
      <c r="C358" s="6"/>
      <c r="D358" s="6"/>
      <c r="E358" s="6"/>
      <c r="F358" s="34"/>
      <c r="G358" s="120"/>
      <c r="H358" s="120"/>
      <c r="I358" s="120"/>
    </row>
    <row r="359" spans="1:9" s="124" customFormat="1" x14ac:dyDescent="0.25">
      <c r="A359" s="6"/>
      <c r="B359" s="6"/>
      <c r="C359" s="6"/>
      <c r="D359" s="6"/>
      <c r="E359" s="6"/>
      <c r="F359" s="34"/>
      <c r="G359" s="120"/>
      <c r="H359" s="120"/>
      <c r="I359" s="120"/>
    </row>
    <row r="360" spans="1:9" s="124" customFormat="1" x14ac:dyDescent="0.25">
      <c r="A360" s="6"/>
      <c r="B360" s="6"/>
      <c r="C360" s="6"/>
      <c r="D360" s="6"/>
      <c r="E360" s="6"/>
      <c r="F360" s="34"/>
      <c r="G360" s="120"/>
      <c r="H360" s="120"/>
      <c r="I360" s="120"/>
    </row>
    <row r="361" spans="1:9" s="124" customFormat="1" x14ac:dyDescent="0.25">
      <c r="A361" s="6"/>
      <c r="B361" s="6"/>
      <c r="C361" s="6"/>
      <c r="D361" s="6"/>
      <c r="E361" s="6"/>
      <c r="F361" s="34"/>
      <c r="G361" s="120"/>
      <c r="H361" s="120"/>
      <c r="I361" s="120"/>
    </row>
    <row r="362" spans="1:9" s="124" customFormat="1" x14ac:dyDescent="0.25">
      <c r="A362" s="6"/>
      <c r="B362" s="6"/>
      <c r="C362" s="6"/>
      <c r="D362" s="6"/>
      <c r="E362" s="6"/>
      <c r="F362" s="34"/>
      <c r="G362" s="120"/>
      <c r="H362" s="120"/>
      <c r="I362" s="120"/>
    </row>
    <row r="363" spans="1:9" s="124" customFormat="1" x14ac:dyDescent="0.25">
      <c r="A363" s="6"/>
      <c r="B363" s="6"/>
      <c r="C363" s="6"/>
      <c r="D363" s="6"/>
      <c r="E363" s="6"/>
      <c r="F363" s="34"/>
      <c r="G363" s="120"/>
      <c r="H363" s="120"/>
      <c r="I363" s="120"/>
    </row>
    <row r="364" spans="1:9" s="124" customFormat="1" x14ac:dyDescent="0.25">
      <c r="A364" s="6"/>
      <c r="B364" s="6"/>
      <c r="C364" s="6"/>
      <c r="D364" s="6"/>
      <c r="E364" s="6"/>
      <c r="F364" s="34"/>
      <c r="G364" s="120"/>
      <c r="H364" s="120"/>
      <c r="I364" s="120"/>
    </row>
    <row r="365" spans="1:9" s="124" customFormat="1" x14ac:dyDescent="0.25">
      <c r="A365" s="6"/>
      <c r="B365" s="6"/>
      <c r="C365" s="6"/>
      <c r="D365" s="6"/>
      <c r="E365" s="6"/>
      <c r="F365" s="34"/>
      <c r="G365" s="120"/>
      <c r="H365" s="120"/>
      <c r="I365" s="120"/>
    </row>
    <row r="366" spans="1:9" s="124" customFormat="1" x14ac:dyDescent="0.25">
      <c r="A366" s="6"/>
      <c r="B366" s="6"/>
      <c r="C366" s="6"/>
      <c r="D366" s="6"/>
      <c r="E366" s="6"/>
      <c r="F366" s="34"/>
      <c r="G366" s="120"/>
      <c r="H366" s="120"/>
      <c r="I366" s="120"/>
    </row>
    <row r="367" spans="1:9" s="124" customFormat="1" x14ac:dyDescent="0.25">
      <c r="A367" s="6"/>
      <c r="B367" s="6"/>
      <c r="C367" s="6"/>
      <c r="D367" s="6"/>
      <c r="E367" s="6"/>
      <c r="F367" s="34"/>
      <c r="G367" s="120"/>
      <c r="H367" s="120"/>
      <c r="I367" s="120"/>
    </row>
    <row r="368" spans="1:9" s="124" customFormat="1" x14ac:dyDescent="0.25">
      <c r="A368" s="6"/>
      <c r="B368" s="6"/>
      <c r="C368" s="6"/>
      <c r="D368" s="6"/>
      <c r="E368" s="6"/>
      <c r="F368" s="34"/>
      <c r="G368" s="120"/>
      <c r="H368" s="120"/>
      <c r="I368" s="120"/>
    </row>
    <row r="369" spans="1:16" s="124" customFormat="1" x14ac:dyDescent="0.25">
      <c r="A369" s="6"/>
      <c r="B369" s="6"/>
      <c r="C369" s="6"/>
      <c r="D369" s="6"/>
      <c r="E369" s="6"/>
      <c r="F369" s="34"/>
      <c r="G369" s="120"/>
      <c r="H369" s="120"/>
      <c r="I369" s="120"/>
    </row>
    <row r="370" spans="1:16" s="124" customFormat="1" x14ac:dyDescent="0.25">
      <c r="A370" s="6"/>
      <c r="B370" s="6"/>
      <c r="C370" s="6"/>
      <c r="D370" s="6"/>
      <c r="E370" s="6"/>
      <c r="F370" s="34"/>
      <c r="G370" s="120"/>
      <c r="H370" s="120"/>
      <c r="I370" s="120"/>
    </row>
    <row r="371" spans="1:16" s="106" customFormat="1" x14ac:dyDescent="0.25">
      <c r="A371" s="6"/>
      <c r="B371" s="6"/>
      <c r="C371" s="6"/>
      <c r="D371" s="6"/>
      <c r="E371" s="6"/>
      <c r="F371" s="37"/>
      <c r="G371" s="120"/>
      <c r="H371" s="120"/>
      <c r="I371" s="120"/>
    </row>
    <row r="372" spans="1:16" s="107" customFormat="1" x14ac:dyDescent="0.25">
      <c r="A372" s="6"/>
      <c r="B372" s="6"/>
      <c r="C372" s="6"/>
      <c r="D372" s="6"/>
      <c r="E372" s="6"/>
      <c r="F372" s="34"/>
      <c r="G372" s="120"/>
      <c r="H372" s="120"/>
      <c r="I372" s="120"/>
    </row>
    <row r="373" spans="1:16" s="107" customFormat="1" x14ac:dyDescent="0.25">
      <c r="A373" s="6"/>
      <c r="B373" s="6"/>
      <c r="C373" s="6"/>
      <c r="D373" s="6"/>
      <c r="E373" s="6"/>
      <c r="F373" s="34"/>
      <c r="G373" s="120"/>
      <c r="H373" s="120"/>
      <c r="I373" s="120"/>
    </row>
    <row r="374" spans="1:16" s="107" customFormat="1" x14ac:dyDescent="0.25">
      <c r="A374" s="6"/>
      <c r="B374" s="6"/>
      <c r="C374" s="6"/>
      <c r="D374" s="6"/>
      <c r="E374" s="6"/>
      <c r="F374" s="34"/>
      <c r="G374" s="120"/>
      <c r="H374" s="120"/>
      <c r="I374" s="120"/>
    </row>
    <row r="375" spans="1:16" s="107" customFormat="1" x14ac:dyDescent="0.25">
      <c r="A375" s="6"/>
      <c r="B375" s="6"/>
      <c r="C375" s="6"/>
      <c r="D375" s="6"/>
      <c r="E375" s="6"/>
      <c r="F375" s="34"/>
      <c r="G375" s="120"/>
      <c r="H375" s="120"/>
      <c r="I375" s="120"/>
    </row>
    <row r="376" spans="1:16" s="107" customFormat="1" x14ac:dyDescent="0.25">
      <c r="A376" s="6"/>
      <c r="B376" s="6"/>
      <c r="C376" s="6"/>
      <c r="D376" s="6"/>
      <c r="E376" s="6"/>
      <c r="F376" s="34"/>
      <c r="G376" s="120"/>
      <c r="H376" s="120"/>
      <c r="I376" s="120"/>
    </row>
    <row r="377" spans="1:16" x14ac:dyDescent="0.25">
      <c r="A377" s="6"/>
      <c r="B377" s="87"/>
      <c r="C377" s="6"/>
      <c r="D377" s="6"/>
      <c r="E377" s="6"/>
      <c r="F377" s="117"/>
      <c r="G377" s="120"/>
      <c r="H377" s="120"/>
      <c r="I377" s="120"/>
      <c r="J377" s="121"/>
      <c r="K377" s="117"/>
      <c r="M377" s="117"/>
      <c r="N377" s="117"/>
      <c r="O377" s="117"/>
      <c r="P377" s="117"/>
    </row>
    <row r="378" spans="1:16" s="107" customFormat="1" x14ac:dyDescent="0.25">
      <c r="A378" s="102"/>
      <c r="B378" s="102"/>
      <c r="C378" s="34"/>
      <c r="D378" s="34"/>
      <c r="E378" s="34"/>
      <c r="F378" s="34"/>
      <c r="G378" s="99"/>
      <c r="H378" s="99"/>
      <c r="I378" s="99"/>
    </row>
    <row r="379" spans="1:16" s="98" customFormat="1" x14ac:dyDescent="0.25">
      <c r="A379" s="7"/>
      <c r="B379" s="7"/>
      <c r="C379" s="7"/>
      <c r="D379" s="7"/>
      <c r="E379" s="7"/>
      <c r="G379" s="99"/>
      <c r="H379" s="99"/>
      <c r="I379" s="99"/>
      <c r="J379" s="100"/>
    </row>
    <row r="380" spans="1:16" s="124" customFormat="1" x14ac:dyDescent="0.25">
      <c r="A380" s="102"/>
      <c r="B380" s="102"/>
      <c r="C380" s="34"/>
      <c r="D380" s="34"/>
      <c r="E380" s="34"/>
      <c r="F380" s="34"/>
      <c r="G380" s="99"/>
      <c r="H380" s="99"/>
      <c r="I380" s="99"/>
    </row>
    <row r="381" spans="1:16" x14ac:dyDescent="0.25">
      <c r="A381" s="6"/>
      <c r="B381" s="6"/>
      <c r="C381" s="6"/>
      <c r="D381" s="6"/>
      <c r="E381" s="6"/>
      <c r="F381" s="117"/>
      <c r="G381" s="99"/>
      <c r="H381" s="99"/>
      <c r="I381" s="99"/>
      <c r="J381" s="121"/>
      <c r="K381" s="117"/>
      <c r="M381" s="117"/>
      <c r="N381" s="117"/>
      <c r="O381" s="117"/>
      <c r="P381" s="117"/>
    </row>
    <row r="382" spans="1:16" s="124" customFormat="1" x14ac:dyDescent="0.25">
      <c r="A382" s="92"/>
      <c r="B382" s="92"/>
      <c r="C382" s="6"/>
      <c r="D382" s="6"/>
      <c r="E382" s="6"/>
      <c r="F382" s="34"/>
      <c r="G382" s="120"/>
      <c r="H382" s="120"/>
      <c r="I382" s="120"/>
    </row>
    <row r="383" spans="1:16" s="124" customFormat="1" x14ac:dyDescent="0.25">
      <c r="A383" s="92"/>
      <c r="B383" s="92"/>
      <c r="C383" s="6"/>
      <c r="D383" s="6"/>
      <c r="E383" s="6"/>
      <c r="F383" s="34"/>
      <c r="G383" s="120"/>
      <c r="H383" s="120"/>
      <c r="I383" s="120"/>
    </row>
    <row r="384" spans="1:16" s="102" customFormat="1" ht="40.5" customHeight="1" x14ac:dyDescent="0.25">
      <c r="A384" s="92"/>
      <c r="B384" s="92"/>
      <c r="C384" s="6"/>
      <c r="D384" s="6"/>
      <c r="E384" s="6"/>
      <c r="F384" s="34"/>
      <c r="G384" s="120"/>
      <c r="H384" s="120"/>
      <c r="I384" s="120"/>
    </row>
    <row r="385" spans="1:9" s="102" customFormat="1" ht="40.5" customHeight="1" x14ac:dyDescent="0.25">
      <c r="A385" s="92"/>
      <c r="B385" s="92"/>
      <c r="C385" s="6"/>
      <c r="D385" s="6"/>
      <c r="E385" s="6"/>
      <c r="F385" s="34"/>
      <c r="G385" s="120"/>
      <c r="H385" s="120"/>
      <c r="I385" s="120"/>
    </row>
    <row r="386" spans="1:9" s="124" customFormat="1" ht="40.5" customHeight="1" x14ac:dyDescent="0.25">
      <c r="A386" s="92"/>
      <c r="B386" s="92"/>
      <c r="C386" s="6"/>
      <c r="D386" s="6"/>
      <c r="E386" s="6"/>
      <c r="F386" s="34"/>
      <c r="G386" s="120"/>
      <c r="H386" s="120"/>
      <c r="I386" s="120"/>
    </row>
    <row r="387" spans="1:9" s="124" customFormat="1" x14ac:dyDescent="0.25">
      <c r="A387" s="92"/>
      <c r="B387" s="92"/>
      <c r="C387" s="6"/>
      <c r="D387" s="6"/>
      <c r="E387" s="6"/>
      <c r="F387" s="34"/>
      <c r="G387" s="120"/>
      <c r="H387" s="120"/>
      <c r="I387" s="120"/>
    </row>
    <row r="388" spans="1:9" s="102" customFormat="1" x14ac:dyDescent="0.25">
      <c r="A388" s="92"/>
      <c r="B388" s="92"/>
      <c r="C388" s="6"/>
      <c r="D388" s="6"/>
      <c r="E388" s="6"/>
      <c r="F388" s="34"/>
      <c r="G388" s="120"/>
      <c r="H388" s="120"/>
      <c r="I388" s="120"/>
    </row>
    <row r="389" spans="1:9" s="102" customFormat="1" x14ac:dyDescent="0.25">
      <c r="A389" s="92"/>
      <c r="B389" s="92"/>
      <c r="C389" s="6"/>
      <c r="D389" s="6"/>
      <c r="E389" s="6"/>
      <c r="F389" s="34"/>
      <c r="G389" s="120"/>
      <c r="H389" s="120"/>
      <c r="I389" s="120"/>
    </row>
    <row r="390" spans="1:9" s="124" customFormat="1" x14ac:dyDescent="0.25">
      <c r="A390" s="92"/>
      <c r="B390" s="92"/>
      <c r="C390" s="6"/>
      <c r="D390" s="6"/>
      <c r="E390" s="6"/>
      <c r="F390" s="34"/>
      <c r="G390" s="120"/>
      <c r="H390" s="120"/>
      <c r="I390" s="120"/>
    </row>
    <row r="391" spans="1:9" s="124" customFormat="1" x14ac:dyDescent="0.25">
      <c r="A391" s="92"/>
      <c r="B391" s="92"/>
      <c r="C391" s="6"/>
      <c r="D391" s="6"/>
      <c r="E391" s="6"/>
      <c r="F391" s="34"/>
      <c r="G391" s="120"/>
      <c r="H391" s="120"/>
      <c r="I391" s="120"/>
    </row>
    <row r="392" spans="1:9" s="124" customFormat="1" x14ac:dyDescent="0.25">
      <c r="A392" s="92"/>
      <c r="B392" s="92"/>
      <c r="C392" s="6"/>
      <c r="D392" s="6"/>
      <c r="E392" s="6"/>
      <c r="F392" s="34"/>
      <c r="G392" s="120"/>
      <c r="H392" s="120"/>
      <c r="I392" s="120"/>
    </row>
    <row r="393" spans="1:9" s="121" customFormat="1" x14ac:dyDescent="0.25">
      <c r="A393" s="92"/>
      <c r="B393" s="92"/>
      <c r="C393" s="6"/>
      <c r="D393" s="6"/>
      <c r="E393" s="6"/>
      <c r="F393" s="117"/>
      <c r="G393" s="120"/>
      <c r="H393" s="120"/>
      <c r="I393" s="120"/>
    </row>
    <row r="394" spans="1:9" s="102" customFormat="1" x14ac:dyDescent="0.25">
      <c r="A394" s="92"/>
      <c r="B394" s="92"/>
      <c r="C394" s="6"/>
      <c r="D394" s="6"/>
      <c r="E394" s="6"/>
      <c r="F394" s="34"/>
      <c r="G394" s="120"/>
      <c r="H394" s="120"/>
      <c r="I394" s="120"/>
    </row>
    <row r="395" spans="1:9" s="102" customFormat="1" x14ac:dyDescent="0.25">
      <c r="A395" s="92"/>
      <c r="B395" s="92"/>
      <c r="C395" s="6"/>
      <c r="D395" s="6"/>
      <c r="E395" s="6"/>
      <c r="F395" s="34"/>
      <c r="G395" s="120"/>
      <c r="H395" s="120"/>
      <c r="I395" s="120"/>
    </row>
    <row r="396" spans="1:9" s="102" customFormat="1" x14ac:dyDescent="0.25">
      <c r="A396" s="92"/>
      <c r="B396" s="92"/>
      <c r="C396" s="6"/>
      <c r="D396" s="6"/>
      <c r="E396" s="6"/>
      <c r="F396" s="34"/>
      <c r="G396" s="120"/>
      <c r="H396" s="120"/>
      <c r="I396" s="120"/>
    </row>
    <row r="397" spans="1:9" s="102" customFormat="1" x14ac:dyDescent="0.25">
      <c r="A397" s="92"/>
      <c r="B397" s="92"/>
      <c r="C397" s="6"/>
      <c r="D397" s="6"/>
      <c r="E397" s="6"/>
      <c r="F397" s="34"/>
      <c r="G397" s="120"/>
      <c r="H397" s="120"/>
      <c r="I397" s="120"/>
    </row>
    <row r="398" spans="1:9" s="102" customFormat="1" x14ac:dyDescent="0.25">
      <c r="A398" s="92"/>
      <c r="B398" s="92"/>
      <c r="C398" s="6"/>
      <c r="D398" s="6"/>
      <c r="E398" s="6"/>
      <c r="F398" s="34"/>
      <c r="G398" s="120"/>
      <c r="H398" s="120"/>
      <c r="I398" s="120"/>
    </row>
    <row r="399" spans="1:9" s="102" customFormat="1" x14ac:dyDescent="0.25">
      <c r="A399" s="92"/>
      <c r="B399" s="92"/>
      <c r="C399" s="6"/>
      <c r="D399" s="6"/>
      <c r="E399" s="6"/>
      <c r="F399" s="34"/>
      <c r="G399" s="120"/>
      <c r="H399" s="120"/>
      <c r="I399" s="120"/>
    </row>
    <row r="400" spans="1:9" s="102" customFormat="1" x14ac:dyDescent="0.25">
      <c r="A400" s="92"/>
      <c r="B400" s="92"/>
      <c r="C400" s="6"/>
      <c r="D400" s="6"/>
      <c r="E400" s="6"/>
      <c r="F400" s="34"/>
      <c r="G400" s="120"/>
      <c r="H400" s="120"/>
      <c r="I400" s="120"/>
    </row>
    <row r="401" spans="1:9" s="102" customFormat="1" x14ac:dyDescent="0.25">
      <c r="A401" s="92"/>
      <c r="B401" s="92"/>
      <c r="C401" s="6"/>
      <c r="D401" s="6"/>
      <c r="E401" s="6"/>
      <c r="F401" s="34"/>
      <c r="G401" s="120"/>
      <c r="H401" s="120"/>
      <c r="I401" s="120"/>
    </row>
    <row r="402" spans="1:9" s="102" customFormat="1" x14ac:dyDescent="0.25">
      <c r="A402" s="92"/>
      <c r="B402" s="92"/>
      <c r="C402" s="6"/>
      <c r="D402" s="6"/>
      <c r="E402" s="6"/>
      <c r="F402" s="34"/>
      <c r="G402" s="120"/>
      <c r="H402" s="120"/>
      <c r="I402" s="120"/>
    </row>
    <row r="403" spans="1:9" s="102" customFormat="1" x14ac:dyDescent="0.25">
      <c r="A403" s="92"/>
      <c r="B403" s="92"/>
      <c r="C403" s="6"/>
      <c r="D403" s="6"/>
      <c r="E403" s="6"/>
      <c r="F403" s="34"/>
      <c r="G403" s="120"/>
      <c r="H403" s="120"/>
      <c r="I403" s="120"/>
    </row>
    <row r="404" spans="1:9" s="102" customFormat="1" x14ac:dyDescent="0.25">
      <c r="A404" s="92"/>
      <c r="B404" s="92"/>
      <c r="C404" s="6"/>
      <c r="D404" s="6"/>
      <c r="E404" s="6"/>
      <c r="F404" s="34"/>
      <c r="G404" s="120"/>
      <c r="H404" s="120"/>
      <c r="I404" s="120"/>
    </row>
    <row r="405" spans="1:9" s="102" customFormat="1" x14ac:dyDescent="0.25">
      <c r="A405" s="92"/>
      <c r="B405" s="92"/>
      <c r="C405" s="6"/>
      <c r="D405" s="6"/>
      <c r="E405" s="6"/>
      <c r="F405" s="34"/>
      <c r="G405" s="120"/>
      <c r="H405" s="120"/>
      <c r="I405" s="120"/>
    </row>
    <row r="406" spans="1:9" s="102" customFormat="1" x14ac:dyDescent="0.25">
      <c r="A406" s="92"/>
      <c r="B406" s="92"/>
      <c r="C406" s="6"/>
      <c r="D406" s="6"/>
      <c r="E406" s="6"/>
      <c r="F406" s="34"/>
      <c r="G406" s="120"/>
      <c r="H406" s="120"/>
      <c r="I406" s="120"/>
    </row>
    <row r="407" spans="1:9" s="102" customFormat="1" x14ac:dyDescent="0.25">
      <c r="A407" s="92"/>
      <c r="B407" s="92"/>
      <c r="C407" s="6"/>
      <c r="D407" s="6"/>
      <c r="E407" s="6"/>
      <c r="F407" s="34"/>
      <c r="G407" s="120"/>
      <c r="H407" s="120"/>
      <c r="I407" s="120"/>
    </row>
    <row r="408" spans="1:9" s="102" customFormat="1" x14ac:dyDescent="0.25">
      <c r="A408" s="92"/>
      <c r="B408" s="92"/>
      <c r="C408" s="6"/>
      <c r="D408" s="6"/>
      <c r="E408" s="6"/>
      <c r="F408" s="34"/>
      <c r="G408" s="120"/>
      <c r="H408" s="120"/>
      <c r="I408" s="120"/>
    </row>
    <row r="409" spans="1:9" s="102" customFormat="1" x14ac:dyDescent="0.25">
      <c r="A409" s="92"/>
      <c r="B409" s="92"/>
      <c r="C409" s="6"/>
      <c r="D409" s="6"/>
      <c r="E409" s="6"/>
      <c r="F409" s="34"/>
      <c r="G409" s="120"/>
      <c r="H409" s="120"/>
      <c r="I409" s="120"/>
    </row>
    <row r="410" spans="1:9" s="102" customFormat="1" x14ac:dyDescent="0.25">
      <c r="A410" s="92"/>
      <c r="B410" s="92"/>
      <c r="C410" s="6"/>
      <c r="D410" s="6"/>
      <c r="E410" s="6"/>
      <c r="F410" s="34"/>
      <c r="G410" s="120"/>
      <c r="H410" s="120"/>
      <c r="I410" s="120"/>
    </row>
    <row r="411" spans="1:9" s="102" customFormat="1" x14ac:dyDescent="0.25">
      <c r="A411" s="92"/>
      <c r="B411" s="92"/>
      <c r="C411" s="6"/>
      <c r="D411" s="6"/>
      <c r="E411" s="6"/>
      <c r="F411" s="34"/>
      <c r="G411" s="120"/>
      <c r="H411" s="120"/>
      <c r="I411" s="120"/>
    </row>
    <row r="412" spans="1:9" s="102" customFormat="1" x14ac:dyDescent="0.25">
      <c r="A412" s="92"/>
      <c r="B412" s="92"/>
      <c r="C412" s="6"/>
      <c r="D412" s="6"/>
      <c r="E412" s="6"/>
      <c r="F412" s="34"/>
      <c r="G412" s="120"/>
      <c r="H412" s="120"/>
      <c r="I412" s="120"/>
    </row>
    <row r="413" spans="1:9" s="102" customFormat="1" x14ac:dyDescent="0.25">
      <c r="A413" s="92"/>
      <c r="B413" s="92"/>
      <c r="C413" s="6"/>
      <c r="D413" s="6"/>
      <c r="E413" s="6"/>
      <c r="F413" s="34"/>
      <c r="G413" s="120"/>
      <c r="H413" s="120"/>
      <c r="I413" s="120"/>
    </row>
    <row r="414" spans="1:9" s="102" customFormat="1" x14ac:dyDescent="0.25">
      <c r="A414" s="92"/>
      <c r="B414" s="92"/>
      <c r="C414" s="6"/>
      <c r="D414" s="6"/>
      <c r="E414" s="6"/>
      <c r="F414" s="34"/>
      <c r="G414" s="120"/>
      <c r="H414" s="120"/>
      <c r="I414" s="120"/>
    </row>
    <row r="415" spans="1:9" s="102" customFormat="1" x14ac:dyDescent="0.25">
      <c r="A415" s="92"/>
      <c r="B415" s="92"/>
      <c r="C415" s="6"/>
      <c r="D415" s="6"/>
      <c r="E415" s="6"/>
      <c r="F415" s="34"/>
      <c r="G415" s="120"/>
      <c r="H415" s="120"/>
      <c r="I415" s="120"/>
    </row>
    <row r="416" spans="1:9" s="102" customFormat="1" x14ac:dyDescent="0.25">
      <c r="A416" s="92"/>
      <c r="B416" s="92"/>
      <c r="C416" s="6"/>
      <c r="D416" s="6"/>
      <c r="E416" s="6"/>
      <c r="F416" s="34"/>
      <c r="G416" s="120"/>
      <c r="H416" s="120"/>
      <c r="I416" s="120"/>
    </row>
    <row r="417" spans="1:16" s="102" customFormat="1" x14ac:dyDescent="0.25">
      <c r="A417" s="92"/>
      <c r="B417" s="92"/>
      <c r="C417" s="6"/>
      <c r="D417" s="6"/>
      <c r="E417" s="6"/>
      <c r="F417" s="34"/>
      <c r="G417" s="120"/>
      <c r="H417" s="120"/>
      <c r="I417" s="120"/>
    </row>
    <row r="418" spans="1:16" s="102" customFormat="1" x14ac:dyDescent="0.25">
      <c r="A418" s="92"/>
      <c r="B418" s="92"/>
      <c r="C418" s="6"/>
      <c r="D418" s="6"/>
      <c r="E418" s="6"/>
      <c r="F418" s="34"/>
      <c r="G418" s="120"/>
      <c r="H418" s="120"/>
      <c r="I418" s="120"/>
    </row>
    <row r="419" spans="1:16" s="102" customFormat="1" x14ac:dyDescent="0.25">
      <c r="A419" s="92"/>
      <c r="B419" s="92"/>
      <c r="C419" s="6"/>
      <c r="D419" s="6"/>
      <c r="E419" s="6"/>
      <c r="F419" s="34"/>
      <c r="G419" s="120"/>
      <c r="H419" s="120"/>
      <c r="I419" s="120"/>
    </row>
    <row r="420" spans="1:16" x14ac:dyDescent="0.25">
      <c r="A420" s="6"/>
      <c r="B420" s="87"/>
      <c r="C420" s="6"/>
      <c r="D420" s="6"/>
      <c r="E420" s="6"/>
      <c r="F420" s="117"/>
      <c r="G420" s="120"/>
      <c r="H420" s="120"/>
      <c r="I420" s="120"/>
      <c r="J420" s="121"/>
      <c r="K420" s="117"/>
      <c r="M420" s="117"/>
      <c r="N420" s="117"/>
      <c r="O420" s="117"/>
      <c r="P420" s="117"/>
    </row>
    <row r="421" spans="1:16" s="102" customFormat="1" x14ac:dyDescent="0.25">
      <c r="C421" s="34"/>
      <c r="D421" s="34"/>
      <c r="E421" s="34"/>
      <c r="F421" s="34"/>
      <c r="G421" s="99"/>
      <c r="H421" s="99"/>
      <c r="I421" s="99"/>
    </row>
    <row r="422" spans="1:16" s="98" customFormat="1" x14ac:dyDescent="0.25">
      <c r="A422" s="7"/>
      <c r="B422" s="7"/>
      <c r="C422" s="7"/>
      <c r="D422" s="7"/>
      <c r="E422" s="7"/>
      <c r="G422" s="99"/>
      <c r="H422" s="99"/>
      <c r="I422" s="99"/>
      <c r="J422" s="100"/>
    </row>
    <row r="423" spans="1:16" s="124" customFormat="1" x14ac:dyDescent="0.25">
      <c r="A423" s="102"/>
      <c r="B423" s="102"/>
      <c r="C423" s="34"/>
      <c r="D423" s="34"/>
      <c r="E423" s="34"/>
      <c r="F423" s="34"/>
      <c r="G423" s="99"/>
      <c r="H423" s="99"/>
      <c r="I423" s="99"/>
    </row>
    <row r="424" spans="1:16" x14ac:dyDescent="0.25">
      <c r="A424" s="6"/>
      <c r="B424" s="6"/>
      <c r="C424" s="6"/>
      <c r="D424" s="6"/>
      <c r="E424" s="6"/>
      <c r="F424" s="117"/>
      <c r="G424" s="99"/>
      <c r="H424" s="99"/>
      <c r="I424" s="99"/>
      <c r="J424" s="121"/>
      <c r="K424" s="117"/>
      <c r="M424" s="117"/>
      <c r="N424" s="117"/>
      <c r="O424" s="117"/>
      <c r="P424" s="117"/>
    </row>
    <row r="425" spans="1:16" s="124" customFormat="1" x14ac:dyDescent="0.25">
      <c r="A425" s="94"/>
      <c r="B425" s="94"/>
      <c r="C425" s="6"/>
      <c r="D425" s="6"/>
      <c r="E425" s="6"/>
      <c r="F425" s="34"/>
      <c r="G425" s="120"/>
      <c r="H425" s="120"/>
      <c r="I425" s="120"/>
    </row>
    <row r="426" spans="1:16" s="124" customFormat="1" x14ac:dyDescent="0.25">
      <c r="A426" s="94"/>
      <c r="B426" s="94"/>
      <c r="C426" s="6"/>
      <c r="D426" s="6"/>
      <c r="E426" s="6"/>
      <c r="F426" s="34"/>
      <c r="G426" s="120"/>
      <c r="H426" s="120"/>
      <c r="I426" s="120"/>
    </row>
    <row r="427" spans="1:16" x14ac:dyDescent="0.25">
      <c r="A427" s="6"/>
      <c r="B427" s="87"/>
      <c r="C427" s="6"/>
      <c r="D427" s="6"/>
      <c r="E427" s="6"/>
      <c r="F427" s="117"/>
      <c r="G427" s="120"/>
      <c r="H427" s="120"/>
      <c r="I427" s="120"/>
      <c r="J427" s="121"/>
      <c r="K427" s="117"/>
      <c r="M427" s="117"/>
      <c r="N427" s="117"/>
      <c r="O427" s="117"/>
      <c r="P427" s="117"/>
    </row>
    <row r="428" spans="1:16" x14ac:dyDescent="0.25">
      <c r="A428" s="6"/>
      <c r="B428" s="87"/>
      <c r="C428" s="6"/>
      <c r="D428" s="6"/>
      <c r="E428" s="6"/>
      <c r="F428" s="117"/>
      <c r="G428" s="99"/>
      <c r="H428" s="99"/>
      <c r="I428" s="99"/>
      <c r="J428" s="121"/>
      <c r="K428" s="117"/>
      <c r="M428" s="117"/>
      <c r="N428" s="117"/>
      <c r="O428" s="117"/>
      <c r="P428" s="117"/>
    </row>
    <row r="429" spans="1:16" s="98" customFormat="1" x14ac:dyDescent="0.25">
      <c r="A429" s="7"/>
      <c r="B429" s="7"/>
      <c r="C429" s="7"/>
      <c r="D429" s="7"/>
      <c r="E429" s="7"/>
      <c r="G429" s="99"/>
      <c r="H429" s="99"/>
      <c r="I429" s="99"/>
      <c r="J429" s="100"/>
    </row>
    <row r="430" spans="1:16" s="124" customFormat="1" x14ac:dyDescent="0.25">
      <c r="A430" s="102"/>
      <c r="B430" s="102"/>
      <c r="C430" s="34"/>
      <c r="D430" s="34"/>
      <c r="E430" s="34"/>
      <c r="F430" s="34"/>
      <c r="G430" s="99"/>
      <c r="H430" s="99"/>
      <c r="I430" s="99"/>
    </row>
    <row r="431" spans="1:16" x14ac:dyDescent="0.25">
      <c r="A431" s="6"/>
      <c r="B431" s="6"/>
      <c r="C431" s="6"/>
      <c r="D431" s="6"/>
      <c r="E431" s="6"/>
      <c r="F431" s="117"/>
      <c r="G431" s="99"/>
      <c r="H431" s="99"/>
      <c r="I431" s="99"/>
      <c r="J431" s="121"/>
      <c r="K431" s="117"/>
      <c r="M431" s="117"/>
      <c r="N431" s="117"/>
      <c r="O431" s="117"/>
      <c r="P431" s="117"/>
    </row>
    <row r="432" spans="1:16" s="124" customFormat="1" x14ac:dyDescent="0.25">
      <c r="A432" s="94"/>
      <c r="B432" s="94"/>
      <c r="C432" s="6"/>
      <c r="D432" s="6"/>
      <c r="E432" s="6"/>
      <c r="F432" s="34"/>
      <c r="G432" s="120"/>
      <c r="H432" s="120"/>
      <c r="I432" s="120"/>
    </row>
    <row r="433" spans="1:16" s="124" customFormat="1" x14ac:dyDescent="0.25">
      <c r="A433" s="94"/>
      <c r="B433" s="94"/>
      <c r="C433" s="6"/>
      <c r="D433" s="6"/>
      <c r="E433" s="6"/>
      <c r="F433" s="34"/>
      <c r="G433" s="120"/>
      <c r="H433" s="120"/>
      <c r="I433" s="120"/>
    </row>
    <row r="434" spans="1:16" s="124" customFormat="1" x14ac:dyDescent="0.25">
      <c r="A434" s="94"/>
      <c r="B434" s="94"/>
      <c r="C434" s="6"/>
      <c r="D434" s="6"/>
      <c r="E434" s="6"/>
      <c r="F434" s="34"/>
      <c r="G434" s="120"/>
      <c r="H434" s="120"/>
      <c r="I434" s="120"/>
    </row>
    <row r="435" spans="1:16" s="124" customFormat="1" x14ac:dyDescent="0.25">
      <c r="A435" s="94"/>
      <c r="B435" s="94"/>
      <c r="C435" s="6"/>
      <c r="D435" s="6"/>
      <c r="E435" s="6"/>
      <c r="F435" s="34"/>
      <c r="G435" s="120"/>
      <c r="H435" s="120"/>
      <c r="I435" s="120"/>
    </row>
    <row r="436" spans="1:16" s="124" customFormat="1" x14ac:dyDescent="0.25">
      <c r="A436" s="94"/>
      <c r="B436" s="94"/>
      <c r="C436" s="6"/>
      <c r="D436" s="6"/>
      <c r="E436" s="6"/>
      <c r="F436" s="34"/>
      <c r="G436" s="120"/>
      <c r="H436" s="120"/>
      <c r="I436" s="120"/>
    </row>
    <row r="437" spans="1:16" s="124" customFormat="1" x14ac:dyDescent="0.25">
      <c r="A437" s="94"/>
      <c r="B437" s="94"/>
      <c r="C437" s="6"/>
      <c r="D437" s="6"/>
      <c r="E437" s="6"/>
      <c r="F437" s="34"/>
      <c r="G437" s="120"/>
      <c r="H437" s="120"/>
      <c r="I437" s="120"/>
    </row>
    <row r="438" spans="1:16" s="124" customFormat="1" x14ac:dyDescent="0.25">
      <c r="A438" s="94"/>
      <c r="B438" s="94"/>
      <c r="C438" s="6"/>
      <c r="D438" s="6"/>
      <c r="E438" s="6"/>
      <c r="F438" s="34"/>
      <c r="G438" s="120"/>
      <c r="H438" s="120"/>
      <c r="I438" s="120"/>
    </row>
    <row r="439" spans="1:16" s="124" customFormat="1" x14ac:dyDescent="0.25">
      <c r="A439" s="94"/>
      <c r="B439" s="94"/>
      <c r="C439" s="6"/>
      <c r="D439" s="6"/>
      <c r="E439" s="6"/>
      <c r="F439" s="34"/>
      <c r="G439" s="120"/>
      <c r="H439" s="120"/>
      <c r="I439" s="120"/>
    </row>
    <row r="440" spans="1:16" x14ac:dyDescent="0.25">
      <c r="A440" s="6"/>
      <c r="B440" s="87"/>
      <c r="C440" s="6"/>
      <c r="D440" s="6"/>
      <c r="E440" s="6"/>
      <c r="F440" s="117"/>
      <c r="G440" s="120"/>
      <c r="H440" s="120"/>
      <c r="I440" s="120"/>
      <c r="J440" s="121"/>
      <c r="K440" s="117"/>
      <c r="M440" s="117"/>
      <c r="N440" s="117"/>
      <c r="O440" s="117"/>
      <c r="P440" s="117"/>
    </row>
    <row r="441" spans="1:16" s="124" customFormat="1" x14ac:dyDescent="0.25">
      <c r="A441" s="102"/>
      <c r="B441" s="102"/>
      <c r="C441" s="34"/>
      <c r="D441" s="34"/>
      <c r="E441" s="34"/>
      <c r="F441" s="34"/>
      <c r="G441" s="99"/>
      <c r="H441" s="99"/>
      <c r="I441" s="99"/>
    </row>
    <row r="442" spans="1:16" s="98" customFormat="1" x14ac:dyDescent="0.25">
      <c r="A442" s="7"/>
      <c r="B442" s="7"/>
      <c r="C442" s="7"/>
      <c r="D442" s="7"/>
      <c r="E442" s="7"/>
      <c r="G442" s="99"/>
      <c r="H442" s="99"/>
      <c r="I442" s="99"/>
      <c r="J442" s="100"/>
    </row>
    <row r="443" spans="1:16" s="124" customFormat="1" x14ac:dyDescent="0.25">
      <c r="A443" s="102"/>
      <c r="B443" s="102"/>
      <c r="C443" s="34"/>
      <c r="D443" s="34"/>
      <c r="E443" s="34"/>
      <c r="F443" s="34"/>
      <c r="G443" s="99"/>
      <c r="H443" s="99"/>
      <c r="I443" s="99"/>
    </row>
    <row r="444" spans="1:16" x14ac:dyDescent="0.25">
      <c r="A444" s="6"/>
      <c r="B444" s="6"/>
      <c r="C444" s="6"/>
      <c r="D444" s="6"/>
      <c r="E444" s="6"/>
      <c r="F444" s="117"/>
      <c r="G444" s="99"/>
      <c r="H444" s="99"/>
      <c r="I444" s="99"/>
      <c r="J444" s="121"/>
      <c r="K444" s="117"/>
      <c r="M444" s="117"/>
      <c r="N444" s="117"/>
      <c r="O444" s="117"/>
      <c r="P444" s="117"/>
    </row>
    <row r="445" spans="1:16" s="124" customFormat="1" x14ac:dyDescent="0.25">
      <c r="A445" s="94"/>
      <c r="B445" s="94"/>
      <c r="C445" s="6"/>
      <c r="D445" s="6"/>
      <c r="E445" s="6"/>
      <c r="F445" s="34"/>
      <c r="G445" s="120"/>
      <c r="H445" s="120"/>
      <c r="I445" s="120"/>
    </row>
    <row r="446" spans="1:16" s="124" customFormat="1" x14ac:dyDescent="0.25">
      <c r="A446" s="94"/>
      <c r="B446" s="94"/>
      <c r="C446" s="6"/>
      <c r="D446" s="6"/>
      <c r="E446" s="6"/>
      <c r="F446" s="34"/>
      <c r="G446" s="120"/>
      <c r="H446" s="120"/>
      <c r="I446" s="120"/>
    </row>
    <row r="447" spans="1:16" s="124" customFormat="1" ht="39" customHeight="1" x14ac:dyDescent="0.25">
      <c r="A447" s="94"/>
      <c r="B447" s="94"/>
      <c r="C447" s="6"/>
      <c r="D447" s="6"/>
      <c r="E447" s="6"/>
      <c r="F447" s="34"/>
      <c r="G447" s="120"/>
      <c r="H447" s="120"/>
      <c r="I447" s="120"/>
    </row>
    <row r="448" spans="1:16" s="124" customFormat="1" ht="39.75" customHeight="1" x14ac:dyDescent="0.25">
      <c r="A448" s="94"/>
      <c r="B448" s="94"/>
      <c r="C448" s="6"/>
      <c r="D448" s="6"/>
      <c r="E448" s="6"/>
      <c r="F448" s="34"/>
      <c r="G448" s="120"/>
      <c r="H448" s="120"/>
      <c r="I448" s="120"/>
    </row>
    <row r="449" spans="1:16" s="102" customFormat="1" x14ac:dyDescent="0.25">
      <c r="A449" s="94"/>
      <c r="B449" s="94"/>
      <c r="C449" s="6"/>
      <c r="D449" s="6"/>
      <c r="E449" s="6"/>
      <c r="F449" s="34"/>
      <c r="G449" s="120"/>
      <c r="H449" s="120"/>
      <c r="I449" s="120"/>
    </row>
    <row r="450" spans="1:16" s="102" customFormat="1" x14ac:dyDescent="0.25">
      <c r="A450" s="94"/>
      <c r="B450" s="94"/>
      <c r="C450" s="6"/>
      <c r="D450" s="6"/>
      <c r="E450" s="6"/>
      <c r="F450" s="34"/>
      <c r="G450" s="120"/>
      <c r="H450" s="120"/>
      <c r="I450" s="120"/>
    </row>
    <row r="451" spans="1:16" s="102" customFormat="1" x14ac:dyDescent="0.25">
      <c r="A451" s="94"/>
      <c r="B451" s="94"/>
      <c r="C451" s="6"/>
      <c r="D451" s="6"/>
      <c r="E451" s="6"/>
      <c r="F451" s="34"/>
      <c r="G451" s="120"/>
      <c r="H451" s="120"/>
      <c r="I451" s="120"/>
    </row>
    <row r="452" spans="1:16" s="102" customFormat="1" x14ac:dyDescent="0.25">
      <c r="A452" s="94"/>
      <c r="B452" s="94"/>
      <c r="C452" s="6"/>
      <c r="D452" s="6"/>
      <c r="E452" s="6"/>
      <c r="F452" s="34"/>
      <c r="G452" s="120"/>
      <c r="H452" s="120"/>
      <c r="I452" s="120"/>
    </row>
    <row r="453" spans="1:16" s="102" customFormat="1" x14ac:dyDescent="0.25">
      <c r="A453" s="94"/>
      <c r="B453" s="94"/>
      <c r="C453" s="6"/>
      <c r="D453" s="6"/>
      <c r="E453" s="6"/>
      <c r="F453" s="34"/>
      <c r="G453" s="120"/>
      <c r="H453" s="120"/>
      <c r="I453" s="120"/>
    </row>
    <row r="454" spans="1:16" s="102" customFormat="1" x14ac:dyDescent="0.25">
      <c r="A454" s="94"/>
      <c r="B454" s="94"/>
      <c r="C454" s="6"/>
      <c r="D454" s="6"/>
      <c r="E454" s="6"/>
      <c r="F454" s="34"/>
      <c r="G454" s="120"/>
      <c r="H454" s="120"/>
      <c r="I454" s="120"/>
    </row>
    <row r="455" spans="1:16" s="102" customFormat="1" x14ac:dyDescent="0.25">
      <c r="A455" s="94"/>
      <c r="B455" s="94"/>
      <c r="C455" s="6"/>
      <c r="D455" s="6"/>
      <c r="E455" s="6"/>
      <c r="F455" s="34"/>
      <c r="G455" s="120"/>
      <c r="H455" s="120"/>
      <c r="I455" s="120"/>
    </row>
    <row r="456" spans="1:16" s="102" customFormat="1" x14ac:dyDescent="0.25">
      <c r="A456" s="94"/>
      <c r="B456" s="94"/>
      <c r="C456" s="6"/>
      <c r="D456" s="6"/>
      <c r="E456" s="6"/>
      <c r="F456" s="34"/>
      <c r="G456" s="120"/>
      <c r="H456" s="120"/>
      <c r="I456" s="120"/>
    </row>
    <row r="457" spans="1:16" x14ac:dyDescent="0.25">
      <c r="A457" s="6"/>
      <c r="B457" s="87"/>
      <c r="C457" s="6"/>
      <c r="D457" s="6"/>
      <c r="E457" s="6"/>
      <c r="F457" s="117"/>
      <c r="G457" s="120"/>
      <c r="H457" s="120"/>
      <c r="I457" s="120"/>
      <c r="J457" s="121"/>
      <c r="K457" s="117"/>
      <c r="M457" s="117"/>
      <c r="N457" s="117"/>
      <c r="O457" s="117"/>
      <c r="P457" s="117"/>
    </row>
    <row r="458" spans="1:16" s="102" customFormat="1" x14ac:dyDescent="0.25">
      <c r="C458" s="34"/>
      <c r="D458" s="34"/>
      <c r="E458" s="34"/>
      <c r="F458" s="34"/>
      <c r="G458" s="99"/>
      <c r="H458" s="99"/>
      <c r="I458" s="99"/>
    </row>
    <row r="459" spans="1:16" s="98" customFormat="1" x14ac:dyDescent="0.25">
      <c r="A459" s="7"/>
      <c r="B459" s="7"/>
      <c r="C459" s="7"/>
      <c r="D459" s="7"/>
      <c r="E459" s="7"/>
      <c r="G459" s="99"/>
      <c r="H459" s="99"/>
      <c r="I459" s="99"/>
      <c r="J459" s="100"/>
    </row>
    <row r="460" spans="1:16" s="124" customFormat="1" x14ac:dyDescent="0.25">
      <c r="A460" s="102"/>
      <c r="B460" s="102"/>
      <c r="C460" s="34"/>
      <c r="D460" s="34"/>
      <c r="E460" s="34"/>
      <c r="F460" s="34"/>
      <c r="G460" s="99"/>
      <c r="H460" s="99"/>
      <c r="I460" s="99"/>
    </row>
    <row r="461" spans="1:16" x14ac:dyDescent="0.25">
      <c r="A461" s="6"/>
      <c r="B461" s="6"/>
      <c r="C461" s="6"/>
      <c r="D461" s="6"/>
      <c r="E461" s="6"/>
      <c r="F461" s="117"/>
      <c r="G461" s="99"/>
      <c r="H461" s="99"/>
      <c r="I461" s="99"/>
      <c r="J461" s="121"/>
      <c r="K461" s="117"/>
      <c r="M461" s="117"/>
      <c r="N461" s="117"/>
      <c r="O461" s="117"/>
      <c r="P461" s="117"/>
    </row>
    <row r="462" spans="1:16" s="124" customFormat="1" x14ac:dyDescent="0.25">
      <c r="A462" s="94"/>
      <c r="B462" s="94"/>
      <c r="C462" s="6"/>
      <c r="D462" s="6"/>
      <c r="E462" s="6"/>
      <c r="F462" s="34"/>
      <c r="G462" s="120"/>
      <c r="H462" s="120"/>
      <c r="I462" s="120"/>
    </row>
    <row r="463" spans="1:16" s="124" customFormat="1" x14ac:dyDescent="0.25">
      <c r="A463" s="94"/>
      <c r="B463" s="94"/>
      <c r="C463" s="6"/>
      <c r="D463" s="6"/>
      <c r="E463" s="6"/>
      <c r="F463" s="34"/>
      <c r="G463" s="120"/>
      <c r="H463" s="120"/>
      <c r="I463" s="120"/>
    </row>
    <row r="464" spans="1:16" s="124" customFormat="1" x14ac:dyDescent="0.25">
      <c r="A464" s="94"/>
      <c r="B464" s="94"/>
      <c r="C464" s="6"/>
      <c r="D464" s="6"/>
      <c r="E464" s="6"/>
      <c r="F464" s="34"/>
      <c r="G464" s="120"/>
      <c r="H464" s="120"/>
      <c r="I464" s="120"/>
    </row>
    <row r="465" spans="1:16" s="124" customFormat="1" x14ac:dyDescent="0.25">
      <c r="A465" s="94"/>
      <c r="B465" s="94"/>
      <c r="C465" s="6"/>
      <c r="D465" s="6"/>
      <c r="E465" s="6"/>
      <c r="F465" s="34"/>
      <c r="G465" s="120"/>
      <c r="H465" s="120"/>
      <c r="I465" s="120"/>
    </row>
    <row r="466" spans="1:16" s="124" customFormat="1" x14ac:dyDescent="0.25">
      <c r="A466" s="94"/>
      <c r="B466" s="94"/>
      <c r="C466" s="6"/>
      <c r="D466" s="6"/>
      <c r="E466" s="6"/>
      <c r="F466" s="34"/>
      <c r="G466" s="120"/>
      <c r="H466" s="120"/>
      <c r="I466" s="120"/>
    </row>
    <row r="467" spans="1:16" s="124" customFormat="1" x14ac:dyDescent="0.25">
      <c r="A467" s="94"/>
      <c r="B467" s="94"/>
      <c r="C467" s="6"/>
      <c r="D467" s="6"/>
      <c r="E467" s="6"/>
      <c r="F467" s="34"/>
      <c r="G467" s="120"/>
      <c r="H467" s="120"/>
      <c r="I467" s="120"/>
    </row>
    <row r="468" spans="1:16" x14ac:dyDescent="0.25">
      <c r="A468" s="6"/>
      <c r="B468" s="87"/>
      <c r="C468" s="6"/>
      <c r="D468" s="6"/>
      <c r="E468" s="6"/>
      <c r="F468" s="117"/>
      <c r="G468" s="120"/>
      <c r="H468" s="120"/>
      <c r="I468" s="120"/>
      <c r="J468" s="121"/>
      <c r="K468" s="117"/>
      <c r="M468" s="117"/>
      <c r="N468" s="117"/>
      <c r="O468" s="117"/>
      <c r="P468" s="117"/>
    </row>
    <row r="469" spans="1:16" x14ac:dyDescent="0.25">
      <c r="A469" s="6"/>
      <c r="B469" s="6"/>
      <c r="C469" s="6"/>
      <c r="D469" s="6"/>
      <c r="E469" s="6"/>
      <c r="F469" s="117"/>
      <c r="G469" s="120"/>
      <c r="H469" s="120"/>
      <c r="I469" s="120"/>
      <c r="J469" s="121"/>
      <c r="K469" s="117"/>
      <c r="M469" s="117"/>
      <c r="N469" s="117"/>
      <c r="O469" s="117"/>
      <c r="P469" s="117"/>
    </row>
    <row r="470" spans="1:16" x14ac:dyDescent="0.25">
      <c r="A470" s="6"/>
      <c r="B470" s="87"/>
      <c r="C470" s="6"/>
      <c r="D470" s="6"/>
      <c r="E470" s="6"/>
      <c r="F470" s="117"/>
      <c r="G470" s="120"/>
      <c r="H470" s="120"/>
      <c r="I470" s="120"/>
      <c r="J470" s="121"/>
      <c r="K470" s="117"/>
      <c r="M470" s="117"/>
      <c r="N470" s="117"/>
      <c r="O470" s="117"/>
      <c r="P470" s="117"/>
    </row>
    <row r="471" spans="1:16" x14ac:dyDescent="0.25">
      <c r="A471" s="6"/>
      <c r="B471" s="6"/>
      <c r="C471" s="6"/>
      <c r="D471" s="6"/>
      <c r="E471" s="6"/>
      <c r="F471" s="117"/>
      <c r="G471" s="120"/>
      <c r="H471" s="120"/>
      <c r="I471" s="120"/>
      <c r="J471" s="121"/>
      <c r="K471" s="117"/>
      <c r="M471" s="117"/>
      <c r="N471" s="117"/>
      <c r="O471" s="117"/>
      <c r="P471" s="117"/>
    </row>
    <row r="472" spans="1:16" s="124" customFormat="1" x14ac:dyDescent="0.25">
      <c r="A472" s="102"/>
      <c r="B472" s="102"/>
      <c r="C472" s="34"/>
      <c r="D472" s="34"/>
      <c r="E472" s="34"/>
      <c r="F472" s="34"/>
      <c r="G472" s="99"/>
      <c r="H472" s="99"/>
      <c r="I472" s="99"/>
    </row>
    <row r="473" spans="1:16" s="98" customFormat="1" x14ac:dyDescent="0.25">
      <c r="A473" s="7"/>
      <c r="B473" s="7"/>
      <c r="C473" s="7"/>
      <c r="D473" s="7"/>
      <c r="E473" s="7"/>
      <c r="G473" s="99"/>
      <c r="H473" s="99"/>
      <c r="I473" s="99"/>
      <c r="J473" s="100"/>
    </row>
    <row r="474" spans="1:16" s="124" customFormat="1" x14ac:dyDescent="0.25">
      <c r="A474" s="102"/>
      <c r="B474" s="102"/>
      <c r="C474" s="93"/>
      <c r="D474" s="93"/>
      <c r="E474" s="93"/>
      <c r="F474" s="93"/>
      <c r="G474" s="99"/>
      <c r="H474" s="99"/>
      <c r="I474" s="99"/>
    </row>
    <row r="475" spans="1:16" s="98" customFormat="1" x14ac:dyDescent="0.25">
      <c r="A475" s="7"/>
      <c r="B475" s="7"/>
      <c r="C475" s="7"/>
      <c r="D475" s="7"/>
      <c r="E475" s="7"/>
      <c r="G475" s="99"/>
      <c r="H475" s="99"/>
      <c r="I475" s="99"/>
      <c r="J475" s="100"/>
    </row>
    <row r="476" spans="1:16" s="124" customFormat="1" x14ac:dyDescent="0.25">
      <c r="A476" s="102"/>
      <c r="B476" s="102"/>
      <c r="C476" s="34"/>
      <c r="D476" s="34"/>
      <c r="E476" s="34"/>
      <c r="F476" s="34"/>
      <c r="G476" s="99"/>
      <c r="H476" s="99"/>
      <c r="I476" s="99"/>
    </row>
    <row r="477" spans="1:16" x14ac:dyDescent="0.25">
      <c r="A477" s="6"/>
      <c r="B477" s="6"/>
      <c r="C477" s="6"/>
      <c r="D477" s="6"/>
      <c r="E477" s="6"/>
      <c r="F477" s="117"/>
      <c r="G477" s="99"/>
      <c r="H477" s="99"/>
      <c r="I477" s="99"/>
      <c r="J477" s="121"/>
      <c r="K477" s="117"/>
      <c r="M477" s="117"/>
      <c r="N477" s="117"/>
      <c r="O477" s="117"/>
      <c r="P477" s="117"/>
    </row>
    <row r="478" spans="1:16" s="124" customFormat="1" x14ac:dyDescent="0.25">
      <c r="A478" s="94"/>
      <c r="B478" s="94"/>
      <c r="C478" s="6"/>
      <c r="D478" s="6"/>
      <c r="E478" s="6"/>
      <c r="F478" s="34"/>
      <c r="G478" s="120"/>
      <c r="H478" s="120"/>
      <c r="I478" s="120"/>
    </row>
    <row r="479" spans="1:16" s="124" customFormat="1" x14ac:dyDescent="0.25">
      <c r="A479" s="94"/>
      <c r="B479" s="94"/>
      <c r="C479" s="6"/>
      <c r="D479" s="6"/>
      <c r="E479" s="6"/>
      <c r="F479" s="34"/>
      <c r="G479" s="120"/>
      <c r="H479" s="120"/>
      <c r="I479" s="120"/>
    </row>
    <row r="480" spans="1:16" s="124" customFormat="1" x14ac:dyDescent="0.25">
      <c r="A480" s="94"/>
      <c r="B480" s="94"/>
      <c r="C480" s="6"/>
      <c r="D480" s="6"/>
      <c r="E480" s="6"/>
      <c r="F480" s="34"/>
      <c r="G480" s="120"/>
      <c r="H480" s="120"/>
      <c r="I480" s="120"/>
    </row>
    <row r="481" spans="1:16" s="124" customFormat="1" x14ac:dyDescent="0.25">
      <c r="A481" s="94"/>
      <c r="B481" s="94"/>
      <c r="C481" s="6"/>
      <c r="D481" s="6"/>
      <c r="E481" s="6"/>
      <c r="F481" s="34"/>
      <c r="G481" s="120"/>
      <c r="H481" s="120"/>
      <c r="I481" s="120"/>
    </row>
    <row r="482" spans="1:16" s="124" customFormat="1" x14ac:dyDescent="0.25">
      <c r="A482" s="94"/>
      <c r="B482" s="94"/>
      <c r="C482" s="6"/>
      <c r="D482" s="6"/>
      <c r="E482" s="6"/>
      <c r="F482" s="34"/>
      <c r="G482" s="120"/>
      <c r="H482" s="120"/>
      <c r="I482" s="120"/>
    </row>
    <row r="483" spans="1:16" s="124" customFormat="1" x14ac:dyDescent="0.25">
      <c r="A483" s="94"/>
      <c r="B483" s="94"/>
      <c r="C483" s="6"/>
      <c r="D483" s="6"/>
      <c r="E483" s="6"/>
      <c r="F483" s="34"/>
      <c r="G483" s="120"/>
      <c r="H483" s="120"/>
      <c r="I483" s="120"/>
    </row>
    <row r="484" spans="1:16" s="124" customFormat="1" x14ac:dyDescent="0.25">
      <c r="A484" s="94"/>
      <c r="B484" s="94"/>
      <c r="C484" s="6"/>
      <c r="D484" s="6"/>
      <c r="E484" s="6"/>
      <c r="F484" s="34"/>
      <c r="G484" s="120"/>
      <c r="H484" s="120"/>
      <c r="I484" s="120"/>
    </row>
    <row r="485" spans="1:16" x14ac:dyDescent="0.25">
      <c r="A485" s="6"/>
      <c r="B485" s="87"/>
      <c r="C485" s="6"/>
      <c r="D485" s="6"/>
      <c r="E485" s="6"/>
      <c r="F485" s="117"/>
      <c r="G485" s="120"/>
      <c r="H485" s="120"/>
      <c r="I485" s="120"/>
      <c r="J485" s="121"/>
      <c r="K485" s="117"/>
      <c r="M485" s="117"/>
      <c r="N485" s="117"/>
      <c r="O485" s="117"/>
      <c r="P485" s="117"/>
    </row>
    <row r="486" spans="1:16" s="124" customFormat="1" x14ac:dyDescent="0.25">
      <c r="A486" s="102"/>
      <c r="B486" s="102"/>
      <c r="C486" s="34"/>
      <c r="D486" s="34"/>
      <c r="E486" s="34"/>
      <c r="F486" s="34"/>
      <c r="G486" s="99"/>
      <c r="H486" s="99"/>
      <c r="I486" s="99"/>
    </row>
    <row r="487" spans="1:16" s="98" customFormat="1" x14ac:dyDescent="0.25">
      <c r="A487" s="7"/>
      <c r="B487" s="7"/>
      <c r="C487" s="7"/>
      <c r="D487" s="7"/>
      <c r="E487" s="7"/>
      <c r="G487" s="99"/>
      <c r="H487" s="99"/>
      <c r="I487" s="99"/>
      <c r="J487" s="100"/>
    </row>
    <row r="488" spans="1:16" s="124" customFormat="1" x14ac:dyDescent="0.25">
      <c r="A488" s="102"/>
      <c r="B488" s="102"/>
      <c r="C488" s="34"/>
      <c r="D488" s="34"/>
      <c r="E488" s="34"/>
      <c r="F488" s="34"/>
      <c r="G488" s="99"/>
      <c r="H488" s="99"/>
      <c r="I488" s="99"/>
    </row>
    <row r="489" spans="1:16" x14ac:dyDescent="0.25">
      <c r="A489" s="6"/>
      <c r="B489" s="6"/>
      <c r="C489" s="6"/>
      <c r="D489" s="6"/>
      <c r="E489" s="6"/>
      <c r="F489" s="117"/>
      <c r="G489" s="99"/>
      <c r="H489" s="99"/>
      <c r="I489" s="99"/>
      <c r="J489" s="121"/>
      <c r="K489" s="117"/>
      <c r="M489" s="117"/>
      <c r="N489" s="117"/>
      <c r="O489" s="117"/>
      <c r="P489" s="117"/>
    </row>
    <row r="490" spans="1:16" s="124" customFormat="1" x14ac:dyDescent="0.25">
      <c r="A490" s="94"/>
      <c r="B490" s="94"/>
      <c r="C490" s="6"/>
      <c r="D490" s="6"/>
      <c r="E490" s="6"/>
      <c r="F490" s="34"/>
      <c r="G490" s="120"/>
      <c r="H490" s="120"/>
      <c r="I490" s="120"/>
    </row>
    <row r="491" spans="1:16" s="124" customFormat="1" x14ac:dyDescent="0.25">
      <c r="A491" s="94"/>
      <c r="B491" s="94"/>
      <c r="C491" s="6"/>
      <c r="D491" s="6"/>
      <c r="E491" s="6"/>
      <c r="F491" s="34"/>
      <c r="G491" s="120"/>
      <c r="H491" s="120"/>
      <c r="I491" s="120"/>
    </row>
    <row r="492" spans="1:16" s="124" customFormat="1" x14ac:dyDescent="0.25">
      <c r="A492" s="94"/>
      <c r="B492" s="94"/>
      <c r="C492" s="6"/>
      <c r="D492" s="6"/>
      <c r="E492" s="6"/>
      <c r="F492" s="34"/>
      <c r="G492" s="120"/>
      <c r="H492" s="120"/>
      <c r="I492" s="120"/>
    </row>
    <row r="493" spans="1:16" s="124" customFormat="1" x14ac:dyDescent="0.25">
      <c r="A493" s="94"/>
      <c r="B493" s="94"/>
      <c r="C493" s="6"/>
      <c r="D493" s="6"/>
      <c r="E493" s="6"/>
      <c r="F493" s="34"/>
      <c r="G493" s="120"/>
      <c r="H493" s="120"/>
      <c r="I493" s="120"/>
    </row>
    <row r="494" spans="1:16" s="124" customFormat="1" x14ac:dyDescent="0.25">
      <c r="A494" s="94"/>
      <c r="B494" s="94"/>
      <c r="C494" s="6"/>
      <c r="D494" s="6"/>
      <c r="E494" s="6"/>
      <c r="F494" s="34"/>
      <c r="G494" s="120"/>
      <c r="H494" s="120"/>
      <c r="I494" s="120"/>
    </row>
    <row r="495" spans="1:16" s="124" customFormat="1" x14ac:dyDescent="0.25">
      <c r="A495" s="94"/>
      <c r="B495" s="94"/>
      <c r="C495" s="6"/>
      <c r="D495" s="6"/>
      <c r="E495" s="6"/>
      <c r="F495" s="34"/>
      <c r="G495" s="120"/>
      <c r="H495" s="120"/>
      <c r="I495" s="120"/>
    </row>
    <row r="496" spans="1:16" s="124" customFormat="1" x14ac:dyDescent="0.25">
      <c r="A496" s="94"/>
      <c r="B496" s="94"/>
      <c r="C496" s="6"/>
      <c r="D496" s="6"/>
      <c r="E496" s="6"/>
      <c r="F496" s="34"/>
      <c r="G496" s="120"/>
      <c r="H496" s="120"/>
      <c r="I496" s="120"/>
    </row>
    <row r="497" spans="1:16" s="124" customFormat="1" x14ac:dyDescent="0.25">
      <c r="A497" s="94"/>
      <c r="B497" s="94"/>
      <c r="C497" s="6"/>
      <c r="D497" s="6"/>
      <c r="E497" s="6"/>
      <c r="F497" s="34"/>
      <c r="G497" s="120"/>
      <c r="H497" s="120"/>
      <c r="I497" s="120"/>
    </row>
    <row r="498" spans="1:16" s="124" customFormat="1" x14ac:dyDescent="0.25">
      <c r="A498" s="94"/>
      <c r="B498" s="94"/>
      <c r="C498" s="6"/>
      <c r="D498" s="6"/>
      <c r="E498" s="6"/>
      <c r="F498" s="34"/>
      <c r="G498" s="120"/>
      <c r="H498" s="120"/>
      <c r="I498" s="120"/>
    </row>
    <row r="499" spans="1:16" x14ac:dyDescent="0.25">
      <c r="A499" s="6"/>
      <c r="B499" s="87"/>
      <c r="C499" s="6"/>
      <c r="D499" s="6"/>
      <c r="E499" s="6"/>
      <c r="F499" s="117"/>
      <c r="G499" s="120"/>
      <c r="H499" s="120"/>
      <c r="I499" s="120"/>
      <c r="J499" s="121"/>
      <c r="K499" s="117"/>
      <c r="M499" s="117"/>
      <c r="N499" s="117"/>
      <c r="O499" s="117"/>
      <c r="P499" s="117"/>
    </row>
    <row r="500" spans="1:16" s="124" customFormat="1" x14ac:dyDescent="0.25">
      <c r="A500" s="102"/>
      <c r="B500" s="102"/>
      <c r="C500" s="34"/>
      <c r="D500" s="34"/>
      <c r="E500" s="34"/>
      <c r="F500" s="34"/>
      <c r="G500" s="99"/>
      <c r="H500" s="99"/>
      <c r="I500" s="99"/>
    </row>
    <row r="501" spans="1:16" s="98" customFormat="1" x14ac:dyDescent="0.25">
      <c r="A501" s="7"/>
      <c r="B501" s="7"/>
      <c r="C501" s="7"/>
      <c r="D501" s="7"/>
      <c r="E501" s="7"/>
      <c r="G501" s="99"/>
      <c r="H501" s="99"/>
      <c r="I501" s="99"/>
      <c r="J501" s="100"/>
    </row>
    <row r="502" spans="1:16" s="124" customFormat="1" x14ac:dyDescent="0.25">
      <c r="A502" s="102"/>
      <c r="B502" s="102"/>
      <c r="C502" s="34"/>
      <c r="D502" s="34"/>
      <c r="E502" s="34"/>
      <c r="F502" s="34"/>
      <c r="G502" s="99"/>
      <c r="H502" s="99"/>
      <c r="I502" s="99"/>
    </row>
    <row r="503" spans="1:16" x14ac:dyDescent="0.25">
      <c r="A503" s="6"/>
      <c r="B503" s="6"/>
      <c r="C503" s="6"/>
      <c r="D503" s="6"/>
      <c r="E503" s="6"/>
      <c r="F503" s="117"/>
      <c r="G503" s="99"/>
      <c r="H503" s="99"/>
      <c r="I503" s="99"/>
      <c r="J503" s="121"/>
      <c r="K503" s="117"/>
      <c r="M503" s="117"/>
      <c r="N503" s="117"/>
      <c r="O503" s="117"/>
      <c r="P503" s="117"/>
    </row>
    <row r="504" spans="1:16" x14ac:dyDescent="0.25">
      <c r="A504" s="6"/>
      <c r="B504" s="6"/>
      <c r="C504" s="6"/>
      <c r="D504" s="6"/>
      <c r="E504" s="6"/>
      <c r="F504" s="117"/>
      <c r="G504" s="120"/>
      <c r="H504" s="120"/>
      <c r="I504" s="120"/>
      <c r="J504" s="121"/>
      <c r="K504" s="117"/>
      <c r="M504" s="117"/>
      <c r="N504" s="117"/>
      <c r="O504" s="117"/>
      <c r="P504" s="117"/>
    </row>
    <row r="505" spans="1:16" x14ac:dyDescent="0.25">
      <c r="A505" s="6"/>
      <c r="B505" s="6"/>
      <c r="C505" s="6"/>
      <c r="D505" s="6"/>
      <c r="E505" s="6"/>
      <c r="F505" s="117"/>
      <c r="G505" s="120"/>
      <c r="H505" s="120"/>
      <c r="I505" s="120"/>
      <c r="J505" s="121"/>
      <c r="K505" s="117"/>
      <c r="M505" s="117"/>
      <c r="N505" s="117"/>
      <c r="O505" s="117"/>
      <c r="P505" s="117"/>
    </row>
    <row r="506" spans="1:16" x14ac:dyDescent="0.25">
      <c r="A506" s="6"/>
      <c r="B506" s="6"/>
      <c r="C506" s="6"/>
      <c r="D506" s="6"/>
      <c r="E506" s="6"/>
      <c r="F506" s="117"/>
      <c r="G506" s="120"/>
      <c r="H506" s="120"/>
      <c r="I506" s="120"/>
      <c r="J506" s="121"/>
      <c r="K506" s="117"/>
      <c r="M506" s="117"/>
      <c r="N506" s="117"/>
      <c r="O506" s="117"/>
      <c r="P506" s="117"/>
    </row>
    <row r="507" spans="1:16" x14ac:dyDescent="0.25">
      <c r="A507" s="6"/>
      <c r="B507" s="6"/>
      <c r="C507" s="6"/>
      <c r="D507" s="6"/>
      <c r="E507" s="6"/>
      <c r="F507" s="117"/>
      <c r="G507" s="120"/>
      <c r="H507" s="120"/>
      <c r="I507" s="120"/>
      <c r="J507" s="121"/>
      <c r="K507" s="117"/>
      <c r="M507" s="117"/>
      <c r="N507" s="117"/>
      <c r="O507" s="117"/>
      <c r="P507" s="117"/>
    </row>
    <row r="508" spans="1:16" x14ac:dyDescent="0.25">
      <c r="A508" s="6"/>
      <c r="B508" s="6"/>
      <c r="C508" s="6"/>
      <c r="D508" s="6"/>
      <c r="E508" s="6"/>
      <c r="F508" s="117"/>
      <c r="G508" s="120"/>
      <c r="H508" s="120"/>
      <c r="I508" s="120"/>
      <c r="J508" s="121"/>
      <c r="K508" s="117"/>
      <c r="M508" s="117"/>
      <c r="N508" s="117"/>
      <c r="O508" s="117"/>
      <c r="P508" s="117"/>
    </row>
    <row r="509" spans="1:16" x14ac:dyDescent="0.25">
      <c r="A509" s="6"/>
      <c r="B509" s="6"/>
      <c r="C509" s="6"/>
      <c r="D509" s="6"/>
      <c r="E509" s="6"/>
      <c r="F509" s="117"/>
      <c r="G509" s="120"/>
      <c r="H509" s="120"/>
      <c r="I509" s="120"/>
      <c r="J509" s="121"/>
      <c r="K509" s="117"/>
      <c r="M509" s="117"/>
      <c r="N509" s="117"/>
      <c r="O509" s="117"/>
      <c r="P509" s="117"/>
    </row>
    <row r="510" spans="1:16" x14ac:dyDescent="0.25">
      <c r="A510" s="6"/>
      <c r="B510" s="6"/>
      <c r="C510" s="6"/>
      <c r="D510" s="6"/>
      <c r="E510" s="6"/>
      <c r="F510" s="117"/>
      <c r="G510" s="120"/>
      <c r="H510" s="120"/>
      <c r="I510" s="120"/>
      <c r="J510" s="121"/>
      <c r="K510" s="117"/>
      <c r="M510" s="117"/>
      <c r="N510" s="117"/>
      <c r="O510" s="117"/>
      <c r="P510" s="117"/>
    </row>
    <row r="511" spans="1:16" x14ac:dyDescent="0.25">
      <c r="A511" s="6"/>
      <c r="B511" s="6"/>
      <c r="C511" s="6"/>
      <c r="D511" s="6"/>
      <c r="E511" s="6"/>
      <c r="F511" s="117"/>
      <c r="G511" s="120"/>
      <c r="H511" s="120"/>
      <c r="I511" s="120"/>
      <c r="J511" s="121"/>
      <c r="K511" s="117"/>
      <c r="M511" s="117"/>
      <c r="N511" s="117"/>
      <c r="O511" s="117"/>
      <c r="P511" s="117"/>
    </row>
    <row r="512" spans="1:16" x14ac:dyDescent="0.25">
      <c r="A512" s="6"/>
      <c r="B512" s="6"/>
      <c r="C512" s="6"/>
      <c r="D512" s="6"/>
      <c r="E512" s="6"/>
      <c r="F512" s="117"/>
      <c r="G512" s="120"/>
      <c r="H512" s="120"/>
      <c r="I512" s="120"/>
      <c r="J512" s="121"/>
      <c r="K512" s="117"/>
      <c r="M512" s="117"/>
      <c r="N512" s="117"/>
      <c r="O512" s="117"/>
      <c r="P512" s="117"/>
    </row>
    <row r="513" spans="1:9" s="121" customFormat="1" x14ac:dyDescent="0.25">
      <c r="A513" s="6"/>
      <c r="B513" s="6"/>
      <c r="C513" s="6"/>
      <c r="D513" s="6"/>
      <c r="E513" s="6"/>
      <c r="F513" s="117"/>
      <c r="G513" s="120"/>
      <c r="H513" s="120"/>
      <c r="I513" s="120"/>
    </row>
    <row r="514" spans="1:9" s="124" customFormat="1" x14ac:dyDescent="0.25">
      <c r="A514" s="94"/>
      <c r="B514" s="94"/>
      <c r="C514" s="6"/>
      <c r="D514" s="6"/>
      <c r="E514" s="6"/>
      <c r="F514" s="34"/>
      <c r="G514" s="120"/>
      <c r="H514" s="120"/>
      <c r="I514" s="120"/>
    </row>
    <row r="515" spans="1:9" s="102" customFormat="1" x14ac:dyDescent="0.25">
      <c r="A515" s="94"/>
      <c r="B515" s="94"/>
      <c r="C515" s="6"/>
      <c r="D515" s="6"/>
      <c r="E515" s="6"/>
      <c r="F515" s="34"/>
      <c r="G515" s="120"/>
      <c r="H515" s="120"/>
      <c r="I515" s="120"/>
    </row>
    <row r="516" spans="1:9" s="102" customFormat="1" x14ac:dyDescent="0.25">
      <c r="A516" s="94"/>
      <c r="B516" s="94"/>
      <c r="C516" s="6"/>
      <c r="D516" s="6"/>
      <c r="E516" s="6"/>
      <c r="F516" s="34"/>
      <c r="G516" s="120"/>
      <c r="H516" s="120"/>
      <c r="I516" s="120"/>
    </row>
    <row r="517" spans="1:9" s="102" customFormat="1" x14ac:dyDescent="0.25">
      <c r="A517" s="94"/>
      <c r="B517" s="94"/>
      <c r="C517" s="6"/>
      <c r="D517" s="6"/>
      <c r="E517" s="6"/>
      <c r="F517" s="34"/>
      <c r="G517" s="120"/>
      <c r="H517" s="120"/>
      <c r="I517" s="120"/>
    </row>
    <row r="518" spans="1:9" s="102" customFormat="1" x14ac:dyDescent="0.25">
      <c r="A518" s="94"/>
      <c r="B518" s="94"/>
      <c r="C518" s="6"/>
      <c r="D518" s="6"/>
      <c r="E518" s="6"/>
      <c r="F518" s="34"/>
      <c r="G518" s="120"/>
      <c r="H518" s="120"/>
      <c r="I518" s="120"/>
    </row>
    <row r="519" spans="1:9" s="102" customFormat="1" x14ac:dyDescent="0.25">
      <c r="A519" s="94"/>
      <c r="B519" s="94"/>
      <c r="C519" s="6"/>
      <c r="D519" s="6"/>
      <c r="E519" s="6"/>
      <c r="F519" s="34"/>
      <c r="G519" s="120"/>
      <c r="H519" s="120"/>
      <c r="I519" s="120"/>
    </row>
    <row r="520" spans="1:9" s="102" customFormat="1" x14ac:dyDescent="0.25">
      <c r="A520" s="94"/>
      <c r="B520" s="94"/>
      <c r="C520" s="6"/>
      <c r="D520" s="6"/>
      <c r="E520" s="6"/>
      <c r="F520" s="34"/>
      <c r="G520" s="120"/>
      <c r="H520" s="120"/>
      <c r="I520" s="120"/>
    </row>
    <row r="521" spans="1:9" s="102" customFormat="1" x14ac:dyDescent="0.25">
      <c r="A521" s="94"/>
      <c r="B521" s="94"/>
      <c r="C521" s="6"/>
      <c r="D521" s="6"/>
      <c r="E521" s="6"/>
      <c r="F521" s="34"/>
      <c r="G521" s="120"/>
      <c r="H521" s="120"/>
      <c r="I521" s="120"/>
    </row>
    <row r="522" spans="1:9" s="124" customFormat="1" x14ac:dyDescent="0.25">
      <c r="A522" s="94"/>
      <c r="B522" s="94"/>
      <c r="C522" s="6"/>
      <c r="D522" s="6"/>
      <c r="E522" s="6"/>
      <c r="F522" s="34"/>
      <c r="G522" s="120"/>
      <c r="H522" s="120"/>
      <c r="I522" s="120"/>
    </row>
    <row r="523" spans="1:9" s="124" customFormat="1" x14ac:dyDescent="0.25">
      <c r="A523" s="94"/>
      <c r="B523" s="94"/>
      <c r="C523" s="6"/>
      <c r="D523" s="6"/>
      <c r="E523" s="6"/>
      <c r="F523" s="34"/>
      <c r="G523" s="120"/>
      <c r="H523" s="120"/>
      <c r="I523" s="120"/>
    </row>
    <row r="524" spans="1:9" s="124" customFormat="1" x14ac:dyDescent="0.25">
      <c r="A524" s="94"/>
      <c r="B524" s="94"/>
      <c r="C524" s="6"/>
      <c r="D524" s="6"/>
      <c r="E524" s="6"/>
      <c r="F524" s="34"/>
      <c r="G524" s="120"/>
      <c r="H524" s="120"/>
      <c r="I524" s="120"/>
    </row>
    <row r="525" spans="1:9" s="124" customFormat="1" x14ac:dyDescent="0.25">
      <c r="A525" s="94"/>
      <c r="B525" s="94"/>
      <c r="C525" s="6"/>
      <c r="D525" s="6"/>
      <c r="E525" s="6"/>
      <c r="F525" s="34"/>
      <c r="G525" s="120"/>
      <c r="H525" s="120"/>
      <c r="I525" s="120"/>
    </row>
    <row r="526" spans="1:9" s="102" customFormat="1" x14ac:dyDescent="0.25">
      <c r="A526" s="94"/>
      <c r="B526" s="94"/>
      <c r="C526" s="6"/>
      <c r="D526" s="6"/>
      <c r="E526" s="6"/>
      <c r="F526" s="34"/>
      <c r="G526" s="120"/>
      <c r="H526" s="120"/>
      <c r="I526" s="120"/>
    </row>
    <row r="527" spans="1:9" s="102" customFormat="1" x14ac:dyDescent="0.25">
      <c r="A527" s="94"/>
      <c r="B527" s="94"/>
      <c r="C527" s="6"/>
      <c r="D527" s="6"/>
      <c r="E527" s="6"/>
      <c r="F527" s="34"/>
      <c r="G527" s="120"/>
      <c r="H527" s="120"/>
      <c r="I527" s="120"/>
    </row>
    <row r="528" spans="1:9" s="124" customFormat="1" x14ac:dyDescent="0.25">
      <c r="A528" s="94"/>
      <c r="B528" s="94"/>
      <c r="C528" s="6"/>
      <c r="D528" s="6"/>
      <c r="E528" s="6"/>
      <c r="F528" s="34"/>
      <c r="G528" s="120"/>
      <c r="H528" s="120"/>
      <c r="I528" s="120"/>
    </row>
    <row r="529" spans="1:16" s="124" customFormat="1" x14ac:dyDescent="0.25">
      <c r="A529" s="94"/>
      <c r="B529" s="94"/>
      <c r="C529" s="6"/>
      <c r="D529" s="6"/>
      <c r="E529" s="6"/>
      <c r="F529" s="34"/>
      <c r="G529" s="120"/>
      <c r="H529" s="120"/>
      <c r="I529" s="120"/>
    </row>
    <row r="530" spans="1:16" x14ac:dyDescent="0.25">
      <c r="A530" s="6"/>
      <c r="B530" s="87"/>
      <c r="C530" s="6"/>
      <c r="D530" s="6"/>
      <c r="E530" s="6"/>
      <c r="F530" s="117"/>
      <c r="G530" s="120"/>
      <c r="H530" s="120"/>
      <c r="I530" s="120"/>
      <c r="J530" s="121"/>
      <c r="K530" s="117"/>
      <c r="M530" s="117"/>
      <c r="N530" s="117"/>
      <c r="O530" s="117"/>
      <c r="P530" s="117"/>
    </row>
    <row r="531" spans="1:16" s="124" customFormat="1" x14ac:dyDescent="0.25">
      <c r="A531" s="102"/>
      <c r="B531" s="102"/>
      <c r="C531" s="34"/>
      <c r="D531" s="34"/>
      <c r="E531" s="34"/>
      <c r="F531" s="34"/>
      <c r="G531" s="99"/>
      <c r="H531" s="99"/>
      <c r="I531" s="99"/>
    </row>
    <row r="532" spans="1:16" s="98" customFormat="1" x14ac:dyDescent="0.25">
      <c r="A532" s="7"/>
      <c r="B532" s="7"/>
      <c r="C532" s="7"/>
      <c r="D532" s="7"/>
      <c r="E532" s="7"/>
      <c r="G532" s="99"/>
      <c r="H532" s="99"/>
      <c r="I532" s="99"/>
      <c r="J532" s="100"/>
    </row>
    <row r="533" spans="1:16" s="124" customFormat="1" x14ac:dyDescent="0.25">
      <c r="A533" s="102"/>
      <c r="B533" s="102"/>
      <c r="C533" s="34"/>
      <c r="D533" s="34"/>
      <c r="E533" s="34"/>
      <c r="F533" s="34"/>
      <c r="G533" s="99"/>
      <c r="H533" s="99"/>
      <c r="I533" s="99"/>
    </row>
    <row r="534" spans="1:16" x14ac:dyDescent="0.25">
      <c r="A534" s="6"/>
      <c r="B534" s="6"/>
      <c r="C534" s="6"/>
      <c r="D534" s="6"/>
      <c r="E534" s="6"/>
      <c r="F534" s="117"/>
      <c r="G534" s="99"/>
      <c r="H534" s="99"/>
      <c r="I534" s="99"/>
      <c r="J534" s="121"/>
      <c r="K534" s="117"/>
      <c r="M534" s="117"/>
      <c r="N534" s="117"/>
      <c r="O534" s="117"/>
      <c r="P534" s="117"/>
    </row>
    <row r="535" spans="1:16" s="102" customFormat="1" x14ac:dyDescent="0.25">
      <c r="A535" s="94"/>
      <c r="B535" s="94"/>
      <c r="C535" s="6"/>
      <c r="D535" s="6"/>
      <c r="E535" s="6"/>
      <c r="F535" s="34"/>
      <c r="G535" s="120"/>
      <c r="H535" s="120"/>
      <c r="I535" s="120"/>
    </row>
    <row r="536" spans="1:16" s="102" customFormat="1" x14ac:dyDescent="0.25">
      <c r="A536" s="94"/>
      <c r="B536" s="94"/>
      <c r="C536" s="6"/>
      <c r="D536" s="6"/>
      <c r="E536" s="6"/>
      <c r="F536" s="34"/>
      <c r="G536" s="120"/>
      <c r="H536" s="120"/>
      <c r="I536" s="120"/>
    </row>
    <row r="537" spans="1:16" s="102" customFormat="1" x14ac:dyDescent="0.25">
      <c r="A537" s="94"/>
      <c r="B537" s="94"/>
      <c r="C537" s="6"/>
      <c r="D537" s="6"/>
      <c r="E537" s="6"/>
      <c r="F537" s="34"/>
      <c r="G537" s="120"/>
      <c r="H537" s="120"/>
      <c r="I537" s="120"/>
    </row>
    <row r="538" spans="1:16" s="102" customFormat="1" x14ac:dyDescent="0.25">
      <c r="A538" s="94"/>
      <c r="B538" s="94"/>
      <c r="C538" s="6"/>
      <c r="D538" s="6"/>
      <c r="E538" s="6"/>
      <c r="F538" s="34"/>
      <c r="G538" s="120"/>
      <c r="H538" s="120"/>
      <c r="I538" s="120"/>
    </row>
    <row r="539" spans="1:16" s="102" customFormat="1" x14ac:dyDescent="0.25">
      <c r="A539" s="94"/>
      <c r="B539" s="94"/>
      <c r="C539" s="6"/>
      <c r="D539" s="6"/>
      <c r="E539" s="6"/>
      <c r="F539" s="34"/>
      <c r="G539" s="120"/>
      <c r="H539" s="120"/>
      <c r="I539" s="120"/>
    </row>
    <row r="540" spans="1:16" s="124" customFormat="1" x14ac:dyDescent="0.25">
      <c r="B540" s="36"/>
      <c r="C540" s="97"/>
      <c r="D540" s="36"/>
      <c r="E540" s="94"/>
      <c r="F540" s="94"/>
      <c r="G540" s="94"/>
      <c r="H540" s="94"/>
      <c r="I540" s="6"/>
      <c r="J540" s="6"/>
      <c r="K540" s="6"/>
      <c r="L540" s="34"/>
      <c r="M540" s="120"/>
      <c r="N540" s="120"/>
      <c r="O540" s="120"/>
    </row>
    <row r="541" spans="1:16" s="102" customFormat="1" x14ac:dyDescent="0.25">
      <c r="B541" s="36"/>
      <c r="C541" s="97"/>
      <c r="D541" s="36"/>
      <c r="E541" s="94"/>
      <c r="F541" s="94"/>
      <c r="G541" s="94"/>
      <c r="H541" s="94"/>
      <c r="I541" s="6"/>
      <c r="J541" s="6"/>
      <c r="K541" s="6"/>
      <c r="L541" s="34"/>
      <c r="M541" s="120"/>
      <c r="N541" s="120"/>
      <c r="O541" s="120"/>
    </row>
    <row r="542" spans="1:16" s="102" customFormat="1" x14ac:dyDescent="0.25">
      <c r="B542" s="36"/>
      <c r="C542" s="97"/>
      <c r="D542" s="36"/>
      <c r="E542" s="94"/>
      <c r="F542" s="94"/>
      <c r="G542" s="94"/>
      <c r="H542" s="94"/>
      <c r="I542" s="6"/>
      <c r="J542" s="6"/>
      <c r="K542" s="6"/>
      <c r="L542" s="34"/>
      <c r="M542" s="120"/>
      <c r="N542" s="120"/>
      <c r="O542" s="120"/>
    </row>
    <row r="543" spans="1:16" s="124" customFormat="1" x14ac:dyDescent="0.25">
      <c r="B543" s="36"/>
      <c r="C543" s="97"/>
      <c r="D543" s="36"/>
      <c r="E543" s="94"/>
      <c r="F543" s="94"/>
      <c r="G543" s="94"/>
      <c r="H543" s="94"/>
      <c r="I543" s="6"/>
      <c r="J543" s="6"/>
      <c r="K543" s="6"/>
      <c r="L543" s="34"/>
      <c r="M543" s="120"/>
      <c r="N543" s="120"/>
      <c r="O543" s="120"/>
    </row>
    <row r="544" spans="1:16" s="124" customFormat="1" x14ac:dyDescent="0.25">
      <c r="B544" s="36"/>
      <c r="C544" s="97"/>
      <c r="D544" s="36"/>
      <c r="E544" s="94"/>
      <c r="F544" s="94"/>
      <c r="G544" s="94"/>
      <c r="H544" s="94"/>
      <c r="I544" s="6"/>
      <c r="J544" s="6"/>
      <c r="K544" s="6"/>
      <c r="L544" s="34"/>
      <c r="M544" s="120"/>
      <c r="N544" s="120"/>
      <c r="O544" s="120"/>
    </row>
    <row r="545" spans="2:15" s="124" customFormat="1" x14ac:dyDescent="0.25">
      <c r="B545" s="36"/>
      <c r="C545" s="97"/>
      <c r="D545" s="36"/>
      <c r="E545" s="94"/>
      <c r="F545" s="94"/>
      <c r="G545" s="94"/>
      <c r="H545" s="94"/>
      <c r="I545" s="6"/>
      <c r="J545" s="6"/>
      <c r="K545" s="6"/>
      <c r="L545" s="34"/>
      <c r="M545" s="120"/>
      <c r="N545" s="120"/>
      <c r="O545" s="120"/>
    </row>
    <row r="546" spans="2:15" s="124" customFormat="1" x14ac:dyDescent="0.25">
      <c r="B546" s="36"/>
      <c r="C546" s="97"/>
      <c r="D546" s="36"/>
      <c r="E546" s="94"/>
      <c r="F546" s="94"/>
      <c r="G546" s="94"/>
      <c r="H546" s="94"/>
      <c r="I546" s="6"/>
      <c r="J546" s="6"/>
      <c r="K546" s="6"/>
      <c r="L546" s="34"/>
      <c r="M546" s="120"/>
      <c r="N546" s="120"/>
      <c r="O546" s="120"/>
    </row>
    <row r="547" spans="2:15" s="124" customFormat="1" x14ac:dyDescent="0.25">
      <c r="B547" s="36"/>
      <c r="C547" s="97"/>
      <c r="D547" s="36"/>
      <c r="E547" s="94"/>
      <c r="F547" s="94"/>
      <c r="G547" s="94"/>
      <c r="H547" s="94"/>
      <c r="I547" s="6"/>
      <c r="J547" s="6"/>
      <c r="K547" s="6"/>
      <c r="L547" s="34"/>
      <c r="M547" s="120"/>
      <c r="N547" s="120"/>
      <c r="O547" s="120"/>
    </row>
    <row r="548" spans="2:15" s="124" customFormat="1" x14ac:dyDescent="0.25">
      <c r="B548" s="36"/>
      <c r="C548" s="97"/>
      <c r="D548" s="36"/>
      <c r="E548" s="94"/>
      <c r="F548" s="94"/>
      <c r="G548" s="94"/>
      <c r="H548" s="94"/>
      <c r="I548" s="6"/>
      <c r="J548" s="6"/>
      <c r="K548" s="6"/>
      <c r="L548" s="34"/>
      <c r="M548" s="120"/>
      <c r="N548" s="120"/>
      <c r="O548" s="120"/>
    </row>
    <row r="549" spans="2:15" s="124" customFormat="1" x14ac:dyDescent="0.25">
      <c r="B549" s="36"/>
      <c r="C549" s="97"/>
      <c r="D549" s="36"/>
      <c r="E549" s="94"/>
      <c r="F549" s="94"/>
      <c r="G549" s="94"/>
      <c r="H549" s="94"/>
      <c r="I549" s="6"/>
      <c r="J549" s="6"/>
      <c r="K549" s="6"/>
      <c r="L549" s="34"/>
      <c r="M549" s="120"/>
      <c r="N549" s="120"/>
      <c r="O549" s="120"/>
    </row>
    <row r="550" spans="2:15" s="124" customFormat="1" x14ac:dyDescent="0.25">
      <c r="B550" s="36"/>
      <c r="C550" s="97"/>
      <c r="D550" s="36"/>
      <c r="E550" s="94"/>
      <c r="F550" s="94"/>
      <c r="G550" s="94"/>
      <c r="H550" s="94"/>
      <c r="I550" s="6"/>
      <c r="J550" s="6"/>
      <c r="K550" s="6"/>
      <c r="L550" s="34"/>
      <c r="M550" s="120"/>
      <c r="N550" s="120"/>
      <c r="O550" s="120"/>
    </row>
    <row r="551" spans="2:15" s="124" customFormat="1" x14ac:dyDescent="0.25">
      <c r="B551" s="36"/>
      <c r="C551" s="97"/>
      <c r="D551" s="36"/>
      <c r="E551" s="94"/>
      <c r="F551" s="94"/>
      <c r="G551" s="94"/>
      <c r="H551" s="94"/>
      <c r="I551" s="6"/>
      <c r="J551" s="6"/>
      <c r="K551" s="6"/>
      <c r="L551" s="34"/>
      <c r="M551" s="120"/>
      <c r="N551" s="120"/>
      <c r="O551" s="120"/>
    </row>
    <row r="552" spans="2:15" s="124" customFormat="1" x14ac:dyDescent="0.25">
      <c r="B552" s="36"/>
      <c r="C552" s="97"/>
      <c r="D552" s="36"/>
      <c r="E552" s="94"/>
      <c r="F552" s="94"/>
      <c r="G552" s="94"/>
      <c r="H552" s="94"/>
      <c r="I552" s="6"/>
      <c r="J552" s="6"/>
      <c r="K552" s="6"/>
      <c r="L552" s="34"/>
      <c r="M552" s="120"/>
      <c r="N552" s="120"/>
      <c r="O552" s="120"/>
    </row>
    <row r="553" spans="2:15" s="124" customFormat="1" x14ac:dyDescent="0.25">
      <c r="B553" s="36"/>
      <c r="C553" s="97"/>
      <c r="D553" s="36"/>
      <c r="E553" s="94"/>
      <c r="F553" s="94"/>
      <c r="G553" s="94"/>
      <c r="H553" s="94"/>
      <c r="I553" s="6"/>
      <c r="J553" s="6"/>
      <c r="K553" s="6"/>
      <c r="L553" s="34"/>
      <c r="M553" s="120"/>
      <c r="N553" s="120"/>
      <c r="O553" s="120"/>
    </row>
    <row r="554" spans="2:15" s="124" customFormat="1" x14ac:dyDescent="0.25">
      <c r="B554" s="36"/>
      <c r="C554" s="97"/>
      <c r="D554" s="36"/>
      <c r="E554" s="94"/>
      <c r="F554" s="94"/>
      <c r="G554" s="94"/>
      <c r="H554" s="94"/>
      <c r="I554" s="6"/>
      <c r="J554" s="6"/>
      <c r="K554" s="6"/>
      <c r="L554" s="34"/>
      <c r="M554" s="120"/>
      <c r="N554" s="120"/>
      <c r="O554" s="120"/>
    </row>
    <row r="555" spans="2:15" s="124" customFormat="1" x14ac:dyDescent="0.25">
      <c r="B555" s="36"/>
      <c r="C555" s="97"/>
      <c r="D555" s="36"/>
      <c r="E555" s="94"/>
      <c r="F555" s="94"/>
      <c r="G555" s="94"/>
      <c r="H555" s="94"/>
      <c r="I555" s="6"/>
      <c r="J555" s="6"/>
      <c r="K555" s="6"/>
      <c r="L555" s="34"/>
      <c r="M555" s="120"/>
      <c r="N555" s="120"/>
      <c r="O555" s="120"/>
    </row>
    <row r="556" spans="2:15" s="124" customFormat="1" x14ac:dyDescent="0.25">
      <c r="B556" s="36"/>
      <c r="C556" s="97"/>
      <c r="D556" s="36"/>
      <c r="E556" s="94"/>
      <c r="F556" s="94"/>
      <c r="G556" s="94"/>
      <c r="H556" s="94"/>
      <c r="I556" s="6"/>
      <c r="J556" s="6"/>
      <c r="K556" s="6"/>
      <c r="L556" s="34"/>
      <c r="M556" s="120"/>
      <c r="N556" s="120"/>
      <c r="O556" s="120"/>
    </row>
    <row r="557" spans="2:15" s="124" customFormat="1" x14ac:dyDescent="0.25">
      <c r="B557" s="36"/>
      <c r="C557" s="97"/>
      <c r="D557" s="36"/>
      <c r="E557" s="94"/>
      <c r="F557" s="94"/>
      <c r="G557" s="94"/>
      <c r="H557" s="94"/>
      <c r="I557" s="6"/>
      <c r="J557" s="6"/>
      <c r="K557" s="6"/>
      <c r="L557" s="34"/>
      <c r="M557" s="120"/>
      <c r="N557" s="120"/>
      <c r="O557" s="120"/>
    </row>
    <row r="558" spans="2:15" s="124" customFormat="1" x14ac:dyDescent="0.25">
      <c r="B558" s="36"/>
      <c r="C558" s="97"/>
      <c r="D558" s="36"/>
      <c r="E558" s="94"/>
      <c r="F558" s="94"/>
      <c r="G558" s="94"/>
      <c r="H558" s="94"/>
      <c r="I558" s="6"/>
      <c r="J558" s="6"/>
      <c r="K558" s="6"/>
      <c r="L558" s="34"/>
      <c r="M558" s="120"/>
      <c r="N558" s="120"/>
      <c r="O558" s="120"/>
    </row>
    <row r="559" spans="2:15" s="124" customFormat="1" x14ac:dyDescent="0.25">
      <c r="B559" s="36"/>
      <c r="C559" s="97"/>
      <c r="D559" s="36"/>
      <c r="E559" s="94"/>
      <c r="F559" s="94"/>
      <c r="G559" s="94"/>
      <c r="H559" s="94"/>
      <c r="I559" s="6"/>
      <c r="J559" s="6"/>
      <c r="K559" s="6"/>
      <c r="L559" s="34"/>
      <c r="M559" s="120"/>
      <c r="N559" s="120"/>
      <c r="O559" s="120"/>
    </row>
    <row r="560" spans="2:15" s="124" customFormat="1" x14ac:dyDescent="0.25">
      <c r="B560" s="36"/>
      <c r="C560" s="97"/>
      <c r="D560" s="36"/>
      <c r="E560" s="94"/>
      <c r="F560" s="94"/>
      <c r="G560" s="94"/>
      <c r="H560" s="94"/>
      <c r="I560" s="6"/>
      <c r="J560" s="6"/>
      <c r="K560" s="6"/>
      <c r="L560" s="34"/>
      <c r="M560" s="120"/>
      <c r="N560" s="120"/>
      <c r="O560" s="120"/>
    </row>
    <row r="561" spans="2:15" s="124" customFormat="1" x14ac:dyDescent="0.25">
      <c r="B561" s="36"/>
      <c r="C561" s="97"/>
      <c r="D561" s="36"/>
      <c r="E561" s="94"/>
      <c r="F561" s="94"/>
      <c r="G561" s="94"/>
      <c r="H561" s="94"/>
      <c r="I561" s="6"/>
      <c r="J561" s="6"/>
      <c r="K561" s="6"/>
      <c r="L561" s="34"/>
      <c r="M561" s="120"/>
      <c r="N561" s="120"/>
      <c r="O561" s="120"/>
    </row>
    <row r="562" spans="2:15" s="124" customFormat="1" x14ac:dyDescent="0.25">
      <c r="B562" s="36"/>
      <c r="C562" s="97"/>
      <c r="D562" s="36"/>
      <c r="E562" s="94"/>
      <c r="F562" s="94"/>
      <c r="G562" s="94"/>
      <c r="H562" s="94"/>
      <c r="I562" s="6"/>
      <c r="J562" s="6"/>
      <c r="K562" s="6"/>
      <c r="L562" s="34"/>
      <c r="M562" s="120"/>
      <c r="N562" s="120"/>
      <c r="O562" s="120"/>
    </row>
    <row r="563" spans="2:15" s="124" customFormat="1" x14ac:dyDescent="0.25">
      <c r="B563" s="36"/>
      <c r="C563" s="97"/>
      <c r="D563" s="36"/>
      <c r="E563" s="94"/>
      <c r="F563" s="94"/>
      <c r="G563" s="94"/>
      <c r="H563" s="94"/>
      <c r="I563" s="6"/>
      <c r="J563" s="6"/>
      <c r="K563" s="6"/>
      <c r="L563" s="34"/>
      <c r="M563" s="120"/>
      <c r="N563" s="120"/>
      <c r="O563" s="120"/>
    </row>
    <row r="564" spans="2:15" s="124" customFormat="1" x14ac:dyDescent="0.25">
      <c r="B564" s="36"/>
      <c r="C564" s="97"/>
      <c r="D564" s="36"/>
      <c r="E564" s="94"/>
      <c r="F564" s="94"/>
      <c r="G564" s="94"/>
      <c r="H564" s="94"/>
      <c r="I564" s="6"/>
      <c r="J564" s="6"/>
      <c r="K564" s="6"/>
      <c r="L564" s="34"/>
      <c r="M564" s="120"/>
      <c r="N564" s="120"/>
      <c r="O564" s="120"/>
    </row>
    <row r="565" spans="2:15" s="124" customFormat="1" x14ac:dyDescent="0.25">
      <c r="B565" s="36"/>
      <c r="C565" s="97"/>
      <c r="D565" s="36"/>
      <c r="E565" s="94"/>
      <c r="F565" s="94"/>
      <c r="G565" s="94"/>
      <c r="H565" s="94"/>
      <c r="I565" s="6"/>
      <c r="J565" s="6"/>
      <c r="K565" s="6"/>
      <c r="L565" s="34"/>
      <c r="M565" s="120"/>
      <c r="N565" s="120"/>
      <c r="O565" s="120"/>
    </row>
    <row r="566" spans="2:15" s="124" customFormat="1" x14ac:dyDescent="0.25">
      <c r="B566" s="36"/>
      <c r="C566" s="97"/>
      <c r="D566" s="36"/>
      <c r="E566" s="94"/>
      <c r="F566" s="94"/>
      <c r="G566" s="94"/>
      <c r="H566" s="94"/>
      <c r="I566" s="6"/>
      <c r="J566" s="6"/>
      <c r="K566" s="6"/>
      <c r="L566" s="34"/>
      <c r="M566" s="120"/>
      <c r="N566" s="120"/>
      <c r="O566" s="120"/>
    </row>
    <row r="567" spans="2:15" s="124" customFormat="1" x14ac:dyDescent="0.25">
      <c r="B567" s="36"/>
      <c r="C567" s="97"/>
      <c r="D567" s="36"/>
      <c r="E567" s="94"/>
      <c r="F567" s="94"/>
      <c r="G567" s="94"/>
      <c r="H567" s="94"/>
      <c r="I567" s="6"/>
      <c r="J567" s="6"/>
      <c r="K567" s="6"/>
      <c r="L567" s="34"/>
      <c r="M567" s="120"/>
      <c r="N567" s="120"/>
      <c r="O567" s="120"/>
    </row>
    <row r="568" spans="2:15" s="124" customFormat="1" x14ac:dyDescent="0.25">
      <c r="B568" s="36"/>
      <c r="C568" s="97"/>
      <c r="D568" s="36"/>
      <c r="E568" s="94"/>
      <c r="F568" s="94"/>
      <c r="G568" s="94"/>
      <c r="H568" s="94"/>
      <c r="I568" s="6"/>
      <c r="J568" s="6"/>
      <c r="K568" s="6"/>
      <c r="L568" s="34"/>
      <c r="M568" s="120"/>
      <c r="N568" s="120"/>
      <c r="O568" s="120"/>
    </row>
    <row r="569" spans="2:15" s="124" customFormat="1" x14ac:dyDescent="0.25">
      <c r="B569" s="36"/>
      <c r="C569" s="97"/>
      <c r="D569" s="36"/>
      <c r="E569" s="94"/>
      <c r="F569" s="94"/>
      <c r="G569" s="94"/>
      <c r="H569" s="94"/>
      <c r="I569" s="6"/>
      <c r="J569" s="6"/>
      <c r="K569" s="6"/>
      <c r="L569" s="34"/>
      <c r="M569" s="120"/>
      <c r="N569" s="120"/>
      <c r="O569" s="120"/>
    </row>
    <row r="570" spans="2:15" s="124" customFormat="1" x14ac:dyDescent="0.25">
      <c r="B570" s="36"/>
      <c r="C570" s="97"/>
      <c r="D570" s="36"/>
      <c r="E570" s="94"/>
      <c r="F570" s="94"/>
      <c r="G570" s="94"/>
      <c r="H570" s="94"/>
      <c r="I570" s="6"/>
      <c r="J570" s="6"/>
      <c r="K570" s="6"/>
      <c r="L570" s="34"/>
      <c r="M570" s="120"/>
      <c r="N570" s="120"/>
      <c r="O570" s="120"/>
    </row>
    <row r="571" spans="2:15" s="124" customFormat="1" x14ac:dyDescent="0.25">
      <c r="B571" s="36"/>
      <c r="C571" s="97"/>
      <c r="D571" s="36"/>
      <c r="E571" s="94"/>
      <c r="F571" s="94"/>
      <c r="G571" s="94"/>
      <c r="H571" s="94"/>
      <c r="I571" s="6"/>
      <c r="J571" s="6"/>
      <c r="K571" s="6"/>
      <c r="L571" s="34"/>
      <c r="M571" s="120"/>
      <c r="N571" s="120"/>
      <c r="O571" s="120"/>
    </row>
    <row r="572" spans="2:15" s="124" customFormat="1" x14ac:dyDescent="0.25">
      <c r="B572" s="36"/>
      <c r="C572" s="97"/>
      <c r="D572" s="36"/>
      <c r="E572" s="94"/>
      <c r="F572" s="94"/>
      <c r="G572" s="94"/>
      <c r="H572" s="94"/>
      <c r="I572" s="6"/>
      <c r="J572" s="6"/>
      <c r="K572" s="6"/>
      <c r="L572" s="34"/>
      <c r="M572" s="120"/>
      <c r="N572" s="120"/>
      <c r="O572" s="120"/>
    </row>
    <row r="573" spans="2:15" s="124" customFormat="1" x14ac:dyDescent="0.25">
      <c r="B573" s="36"/>
      <c r="C573" s="97"/>
      <c r="D573" s="36"/>
      <c r="E573" s="94"/>
      <c r="F573" s="94"/>
      <c r="G573" s="94"/>
      <c r="H573" s="94"/>
      <c r="I573" s="6"/>
      <c r="J573" s="6"/>
      <c r="K573" s="6"/>
      <c r="L573" s="34"/>
      <c r="M573" s="120"/>
      <c r="N573" s="120"/>
      <c r="O573" s="120"/>
    </row>
    <row r="574" spans="2:15" s="124" customFormat="1" x14ac:dyDescent="0.25">
      <c r="B574" s="36"/>
      <c r="C574" s="97"/>
      <c r="D574" s="36"/>
      <c r="E574" s="94"/>
      <c r="F574" s="94"/>
      <c r="G574" s="94"/>
      <c r="H574" s="94"/>
      <c r="I574" s="6"/>
      <c r="J574" s="6"/>
      <c r="K574" s="6"/>
      <c r="L574" s="34"/>
      <c r="M574" s="120"/>
      <c r="N574" s="120"/>
      <c r="O574" s="120"/>
    </row>
    <row r="575" spans="2:15" s="124" customFormat="1" x14ac:dyDescent="0.25">
      <c r="B575" s="36"/>
      <c r="C575" s="97"/>
      <c r="D575" s="36"/>
      <c r="E575" s="94"/>
      <c r="F575" s="94"/>
      <c r="G575" s="94"/>
      <c r="H575" s="94"/>
      <c r="I575" s="6"/>
      <c r="J575" s="6"/>
      <c r="K575" s="6"/>
      <c r="L575" s="34"/>
      <c r="M575" s="120"/>
      <c r="N575" s="120"/>
      <c r="O575" s="120"/>
    </row>
    <row r="576" spans="2:15" s="121" customFormat="1" x14ac:dyDescent="0.25">
      <c r="B576" s="104"/>
      <c r="C576" s="97"/>
      <c r="D576" s="104"/>
      <c r="E576" s="6"/>
      <c r="F576" s="6"/>
      <c r="G576" s="6"/>
      <c r="H576" s="87"/>
      <c r="I576" s="6"/>
      <c r="J576" s="6"/>
      <c r="K576" s="6"/>
      <c r="L576" s="117"/>
      <c r="M576" s="120"/>
      <c r="N576" s="120"/>
      <c r="O576" s="120"/>
    </row>
    <row r="577" spans="2:16" s="102" customFormat="1" x14ac:dyDescent="0.25">
      <c r="B577" s="36"/>
      <c r="C577" s="97"/>
      <c r="D577" s="36"/>
      <c r="I577" s="34"/>
      <c r="J577" s="34"/>
      <c r="K577" s="34"/>
      <c r="L577" s="34"/>
      <c r="M577" s="99"/>
      <c r="N577" s="99"/>
      <c r="O577" s="99"/>
    </row>
    <row r="578" spans="2:16" s="98" customFormat="1" x14ac:dyDescent="0.25">
      <c r="B578" s="25"/>
      <c r="C578" s="69"/>
      <c r="D578" s="25"/>
      <c r="E578" s="7"/>
      <c r="F578" s="7"/>
      <c r="G578" s="7"/>
      <c r="H578" s="7"/>
      <c r="I578" s="7"/>
      <c r="J578" s="7"/>
      <c r="K578" s="7"/>
      <c r="M578" s="99"/>
      <c r="N578" s="99"/>
      <c r="O578" s="99"/>
      <c r="P578" s="100"/>
    </row>
    <row r="579" spans="2:16" s="124" customFormat="1" x14ac:dyDescent="0.25">
      <c r="B579" s="102"/>
      <c r="C579" s="97"/>
      <c r="D579" s="102"/>
      <c r="E579" s="102"/>
      <c r="F579" s="102"/>
      <c r="G579" s="102"/>
      <c r="H579" s="102"/>
      <c r="I579" s="34"/>
      <c r="J579" s="34"/>
      <c r="K579" s="34"/>
      <c r="L579" s="34"/>
      <c r="M579" s="99"/>
      <c r="N579" s="99"/>
      <c r="O579" s="99"/>
    </row>
    <row r="580" spans="2:16" x14ac:dyDescent="0.25">
      <c r="B580" s="96"/>
      <c r="C580" s="97"/>
      <c r="D580" s="96"/>
      <c r="E580" s="6"/>
      <c r="F580" s="6"/>
      <c r="G580" s="6"/>
      <c r="I580" s="6"/>
      <c r="J580" s="6"/>
      <c r="K580" s="6"/>
      <c r="M580" s="99"/>
      <c r="N580" s="99"/>
      <c r="O580" s="99"/>
    </row>
    <row r="581" spans="2:16" x14ac:dyDescent="0.25">
      <c r="B581" s="36"/>
      <c r="C581" s="97"/>
      <c r="D581" s="36"/>
      <c r="E581" s="6"/>
      <c r="F581" s="6"/>
      <c r="G581" s="6"/>
      <c r="I581" s="6"/>
      <c r="J581" s="6"/>
      <c r="K581" s="6"/>
    </row>
    <row r="582" spans="2:16" x14ac:dyDescent="0.25">
      <c r="B582" s="36"/>
      <c r="C582" s="97"/>
      <c r="D582" s="36"/>
      <c r="E582" s="6"/>
      <c r="F582" s="6"/>
      <c r="G582" s="6"/>
      <c r="I582" s="6"/>
      <c r="J582" s="6"/>
      <c r="K582" s="6"/>
    </row>
    <row r="583" spans="2:16" x14ac:dyDescent="0.25">
      <c r="B583" s="36"/>
      <c r="C583" s="97"/>
      <c r="D583" s="36"/>
      <c r="E583" s="6"/>
      <c r="F583" s="6"/>
      <c r="G583" s="6"/>
      <c r="I583" s="6"/>
      <c r="J583" s="6"/>
      <c r="K583" s="6"/>
    </row>
    <row r="584" spans="2:16" x14ac:dyDescent="0.25">
      <c r="B584" s="36"/>
      <c r="C584" s="97"/>
      <c r="D584" s="36"/>
      <c r="E584" s="6"/>
      <c r="F584" s="6"/>
      <c r="G584" s="6"/>
      <c r="I584" s="6"/>
      <c r="J584" s="6"/>
      <c r="K584" s="6"/>
    </row>
    <row r="585" spans="2:16" x14ac:dyDescent="0.25">
      <c r="B585" s="36"/>
      <c r="C585" s="97"/>
      <c r="D585" s="36"/>
      <c r="E585" s="6"/>
      <c r="F585" s="6"/>
      <c r="G585" s="6"/>
      <c r="I585" s="6"/>
      <c r="J585" s="6"/>
      <c r="K585" s="6"/>
    </row>
    <row r="586" spans="2:16" x14ac:dyDescent="0.25">
      <c r="B586" s="36"/>
      <c r="C586" s="97"/>
      <c r="D586" s="36"/>
      <c r="E586" s="6"/>
      <c r="F586" s="6"/>
      <c r="G586" s="6"/>
      <c r="I586" s="6"/>
      <c r="J586" s="6"/>
      <c r="K586" s="6"/>
    </row>
    <row r="587" spans="2:16" x14ac:dyDescent="0.25">
      <c r="B587" s="36"/>
      <c r="C587" s="97"/>
      <c r="D587" s="36"/>
      <c r="E587" s="6"/>
      <c r="F587" s="6"/>
      <c r="G587" s="6"/>
      <c r="I587" s="6"/>
      <c r="J587" s="6"/>
      <c r="K587" s="6"/>
    </row>
    <row r="588" spans="2:16" x14ac:dyDescent="0.25">
      <c r="B588" s="36"/>
      <c r="C588" s="97"/>
      <c r="D588" s="36"/>
      <c r="E588" s="6"/>
      <c r="F588" s="6"/>
      <c r="G588" s="6"/>
      <c r="I588" s="6"/>
      <c r="J588" s="6"/>
      <c r="K588" s="6"/>
    </row>
    <row r="589" spans="2:16" x14ac:dyDescent="0.25">
      <c r="B589" s="36"/>
      <c r="C589" s="97"/>
      <c r="D589" s="36"/>
      <c r="E589" s="6"/>
      <c r="F589" s="6"/>
      <c r="G589" s="6"/>
      <c r="I589" s="6"/>
      <c r="J589" s="6"/>
      <c r="K589" s="6"/>
    </row>
    <row r="590" spans="2:16" x14ac:dyDescent="0.25">
      <c r="B590" s="36"/>
      <c r="C590" s="97"/>
      <c r="D590" s="36"/>
      <c r="E590" s="6"/>
      <c r="F590" s="6"/>
      <c r="G590" s="6"/>
      <c r="I590" s="6"/>
      <c r="J590" s="6"/>
      <c r="K590" s="6"/>
    </row>
    <row r="591" spans="2:16" x14ac:dyDescent="0.25">
      <c r="B591" s="36"/>
      <c r="C591" s="97"/>
      <c r="D591" s="36"/>
      <c r="E591" s="6"/>
      <c r="F591" s="6"/>
      <c r="G591" s="6"/>
      <c r="I591" s="6"/>
      <c r="J591" s="6"/>
      <c r="K591" s="6"/>
    </row>
    <row r="592" spans="2:16" x14ac:dyDescent="0.25">
      <c r="B592" s="36"/>
      <c r="C592" s="97"/>
      <c r="D592" s="36"/>
      <c r="E592" s="6"/>
      <c r="F592" s="6"/>
      <c r="G592" s="6"/>
      <c r="I592" s="6"/>
      <c r="J592" s="6"/>
      <c r="K592" s="6"/>
    </row>
    <row r="593" spans="2:16" x14ac:dyDescent="0.25">
      <c r="B593" s="36"/>
      <c r="C593" s="97"/>
      <c r="D593" s="36"/>
      <c r="E593" s="6"/>
      <c r="F593" s="6"/>
      <c r="G593" s="6"/>
      <c r="I593" s="6"/>
      <c r="J593" s="6"/>
      <c r="K593" s="6"/>
    </row>
    <row r="594" spans="2:16" s="124" customFormat="1" x14ac:dyDescent="0.25">
      <c r="B594" s="36"/>
      <c r="C594" s="97"/>
      <c r="D594" s="36"/>
      <c r="E594" s="94"/>
      <c r="F594" s="94"/>
      <c r="G594" s="94"/>
      <c r="H594" s="94"/>
      <c r="I594" s="6"/>
      <c r="J594" s="6"/>
      <c r="K594" s="6"/>
      <c r="L594" s="34"/>
      <c r="M594" s="120"/>
      <c r="N594" s="120"/>
      <c r="O594" s="120"/>
    </row>
    <row r="595" spans="2:16" x14ac:dyDescent="0.25">
      <c r="B595" s="104"/>
      <c r="C595" s="97"/>
      <c r="D595" s="104"/>
      <c r="E595" s="6"/>
      <c r="F595" s="6"/>
      <c r="G595" s="6"/>
      <c r="H595" s="87"/>
      <c r="I595" s="6"/>
      <c r="J595" s="6"/>
      <c r="K595" s="6"/>
    </row>
    <row r="596" spans="2:16" s="102" customFormat="1" x14ac:dyDescent="0.25">
      <c r="B596" s="36"/>
      <c r="C596" s="97"/>
      <c r="D596" s="36"/>
      <c r="I596" s="34"/>
      <c r="J596" s="34"/>
      <c r="K596" s="34"/>
      <c r="L596" s="34"/>
      <c r="M596" s="99"/>
      <c r="N596" s="99"/>
      <c r="O596" s="99"/>
    </row>
    <row r="597" spans="2:16" s="98" customFormat="1" x14ac:dyDescent="0.25">
      <c r="B597" s="25"/>
      <c r="C597" s="69"/>
      <c r="D597" s="25"/>
      <c r="E597" s="7"/>
      <c r="F597" s="7"/>
      <c r="G597" s="7"/>
      <c r="H597" s="7"/>
      <c r="I597" s="7"/>
      <c r="J597" s="7"/>
      <c r="K597" s="7"/>
      <c r="M597" s="99"/>
      <c r="N597" s="99"/>
      <c r="O597" s="99"/>
      <c r="P597" s="100"/>
    </row>
    <row r="598" spans="2:16" s="124" customFormat="1" x14ac:dyDescent="0.25">
      <c r="B598" s="102"/>
      <c r="C598" s="97"/>
      <c r="D598" s="102"/>
      <c r="E598" s="102"/>
      <c r="F598" s="102"/>
      <c r="G598" s="102"/>
      <c r="H598" s="102"/>
      <c r="I598" s="34"/>
      <c r="J598" s="34"/>
      <c r="K598" s="34"/>
      <c r="L598" s="34"/>
      <c r="M598" s="99"/>
      <c r="N598" s="99"/>
      <c r="O598" s="99"/>
    </row>
    <row r="599" spans="2:16" x14ac:dyDescent="0.25">
      <c r="B599" s="96"/>
      <c r="C599" s="97"/>
      <c r="D599" s="96"/>
      <c r="E599" s="6"/>
      <c r="F599" s="6"/>
      <c r="G599" s="6"/>
      <c r="I599" s="6"/>
      <c r="J599" s="6"/>
      <c r="K599" s="6"/>
      <c r="M599" s="99"/>
      <c r="N599" s="99"/>
      <c r="O599" s="99"/>
    </row>
    <row r="600" spans="2:16" x14ac:dyDescent="0.25">
      <c r="B600" s="36"/>
      <c r="C600" s="97"/>
      <c r="D600" s="36"/>
      <c r="E600" s="6"/>
      <c r="F600" s="6"/>
      <c r="G600" s="6"/>
      <c r="I600" s="6"/>
      <c r="J600" s="6"/>
      <c r="K600" s="6"/>
    </row>
    <row r="601" spans="2:16" x14ac:dyDescent="0.25">
      <c r="B601" s="36"/>
      <c r="C601" s="97"/>
      <c r="D601" s="36"/>
      <c r="E601" s="6"/>
      <c r="F601" s="6"/>
      <c r="G601" s="6"/>
      <c r="I601" s="6"/>
      <c r="J601" s="6"/>
      <c r="K601" s="6"/>
    </row>
    <row r="602" spans="2:16" x14ac:dyDescent="0.25">
      <c r="B602" s="36"/>
      <c r="C602" s="97"/>
      <c r="D602" s="36"/>
      <c r="E602" s="6"/>
      <c r="F602" s="6"/>
      <c r="G602" s="6"/>
      <c r="I602" s="6"/>
      <c r="J602" s="6"/>
      <c r="K602" s="6"/>
    </row>
    <row r="603" spans="2:16" x14ac:dyDescent="0.25">
      <c r="B603" s="36"/>
      <c r="C603" s="97"/>
      <c r="D603" s="36"/>
      <c r="E603" s="6"/>
      <c r="F603" s="6"/>
      <c r="G603" s="6"/>
      <c r="I603" s="6"/>
      <c r="J603" s="6"/>
      <c r="K603" s="6"/>
    </row>
    <row r="604" spans="2:16" x14ac:dyDescent="0.25">
      <c r="B604" s="36"/>
      <c r="C604" s="97"/>
      <c r="D604" s="36"/>
      <c r="E604" s="6"/>
      <c r="F604" s="6"/>
      <c r="G604" s="6"/>
      <c r="I604" s="6"/>
      <c r="J604" s="6"/>
      <c r="K604" s="6"/>
    </row>
    <row r="605" spans="2:16" x14ac:dyDescent="0.25">
      <c r="B605" s="36"/>
      <c r="C605" s="97"/>
      <c r="D605" s="36"/>
      <c r="E605" s="6"/>
      <c r="F605" s="6"/>
      <c r="G605" s="6"/>
      <c r="I605" s="6"/>
      <c r="J605" s="6"/>
      <c r="K605" s="6"/>
    </row>
    <row r="606" spans="2:16" x14ac:dyDescent="0.25">
      <c r="B606" s="36"/>
      <c r="C606" s="97"/>
      <c r="D606" s="36"/>
      <c r="E606" s="6"/>
      <c r="F606" s="6"/>
      <c r="G606" s="6"/>
      <c r="I606" s="6"/>
      <c r="J606" s="6"/>
      <c r="K606" s="6"/>
    </row>
    <row r="607" spans="2:16" x14ac:dyDescent="0.25">
      <c r="B607" s="36"/>
      <c r="C607" s="97"/>
      <c r="D607" s="36"/>
      <c r="E607" s="6"/>
      <c r="F607" s="6"/>
      <c r="G607" s="6"/>
      <c r="I607" s="6"/>
      <c r="J607" s="6"/>
      <c r="K607" s="6"/>
    </row>
    <row r="608" spans="2:16" x14ac:dyDescent="0.25">
      <c r="B608" s="36"/>
      <c r="C608" s="97"/>
      <c r="D608" s="36"/>
      <c r="E608" s="6"/>
      <c r="F608" s="6"/>
      <c r="G608" s="6"/>
      <c r="I608" s="6"/>
      <c r="J608" s="6"/>
      <c r="K608" s="6"/>
    </row>
    <row r="609" spans="2:16" s="124" customFormat="1" x14ac:dyDescent="0.25">
      <c r="B609" s="36"/>
      <c r="C609" s="97"/>
      <c r="D609" s="36"/>
      <c r="E609" s="94"/>
      <c r="F609" s="94"/>
      <c r="G609" s="94"/>
      <c r="H609" s="94"/>
      <c r="I609" s="6"/>
      <c r="J609" s="6"/>
      <c r="K609" s="6"/>
      <c r="L609" s="34"/>
      <c r="M609" s="120"/>
      <c r="N609" s="120"/>
      <c r="O609" s="120"/>
    </row>
    <row r="610" spans="2:16" s="124" customFormat="1" x14ac:dyDescent="0.25">
      <c r="B610" s="36"/>
      <c r="C610" s="97"/>
      <c r="D610" s="36"/>
      <c r="E610" s="94"/>
      <c r="F610" s="94"/>
      <c r="G610" s="94"/>
      <c r="H610" s="94"/>
      <c r="I610" s="6"/>
      <c r="J610" s="6"/>
      <c r="K610" s="6"/>
      <c r="L610" s="34"/>
      <c r="M610" s="120"/>
      <c r="N610" s="120"/>
      <c r="O610" s="120"/>
    </row>
    <row r="611" spans="2:16" x14ac:dyDescent="0.25">
      <c r="B611" s="104"/>
      <c r="C611" s="97"/>
      <c r="D611" s="104"/>
      <c r="E611" s="6"/>
      <c r="F611" s="6"/>
      <c r="G611" s="6"/>
      <c r="H611" s="87"/>
      <c r="I611" s="6"/>
      <c r="J611" s="6"/>
      <c r="K611" s="6"/>
    </row>
    <row r="612" spans="2:16" x14ac:dyDescent="0.25">
      <c r="B612" s="104"/>
      <c r="C612" s="97"/>
      <c r="D612" s="104"/>
      <c r="E612" s="6"/>
      <c r="F612" s="6"/>
      <c r="G612" s="6"/>
      <c r="I612" s="6"/>
      <c r="J612" s="6"/>
      <c r="K612" s="6"/>
    </row>
    <row r="613" spans="2:16" x14ac:dyDescent="0.25">
      <c r="B613" s="104"/>
      <c r="C613" s="97"/>
      <c r="D613" s="104"/>
      <c r="E613" s="6"/>
      <c r="F613" s="6"/>
      <c r="G613" s="6"/>
      <c r="H613" s="87"/>
      <c r="I613" s="6"/>
      <c r="J613" s="6"/>
      <c r="K613" s="6"/>
    </row>
    <row r="614" spans="2:16" x14ac:dyDescent="0.25">
      <c r="B614" s="104"/>
      <c r="C614" s="97"/>
      <c r="D614" s="104"/>
      <c r="E614" s="6"/>
      <c r="F614" s="6"/>
      <c r="G614" s="6"/>
      <c r="I614" s="6"/>
      <c r="J614" s="6"/>
      <c r="K614" s="6"/>
    </row>
    <row r="615" spans="2:16" s="102" customFormat="1" x14ac:dyDescent="0.25">
      <c r="B615" s="36"/>
      <c r="C615" s="97"/>
      <c r="D615" s="36"/>
      <c r="I615" s="34"/>
      <c r="J615" s="34"/>
      <c r="K615" s="34"/>
      <c r="L615" s="34"/>
      <c r="M615" s="99"/>
      <c r="N615" s="99"/>
      <c r="O615" s="99"/>
    </row>
    <row r="616" spans="2:16" s="98" customFormat="1" x14ac:dyDescent="0.25">
      <c r="B616" s="25"/>
      <c r="C616" s="69"/>
      <c r="D616" s="25"/>
      <c r="E616" s="7"/>
      <c r="F616" s="7"/>
      <c r="G616" s="7"/>
      <c r="H616" s="7"/>
      <c r="I616" s="7"/>
      <c r="J616" s="7"/>
      <c r="K616" s="7"/>
      <c r="M616" s="99"/>
      <c r="N616" s="99"/>
      <c r="O616" s="99"/>
      <c r="P616" s="100"/>
    </row>
    <row r="617" spans="2:16" s="124" customFormat="1" x14ac:dyDescent="0.25">
      <c r="B617" s="107"/>
      <c r="C617" s="97"/>
      <c r="D617" s="107"/>
      <c r="E617" s="102"/>
      <c r="F617" s="102"/>
      <c r="G617" s="102"/>
      <c r="H617" s="102"/>
      <c r="I617" s="93"/>
      <c r="J617" s="93"/>
      <c r="K617" s="93"/>
      <c r="L617" s="93"/>
      <c r="M617" s="99"/>
      <c r="N617" s="99"/>
      <c r="O617" s="99"/>
    </row>
    <row r="618" spans="2:16" s="98" customFormat="1" x14ac:dyDescent="0.25">
      <c r="B618" s="25"/>
      <c r="C618" s="69"/>
      <c r="D618" s="25"/>
      <c r="E618" s="7"/>
      <c r="F618" s="7"/>
      <c r="G618" s="7"/>
      <c r="H618" s="7"/>
      <c r="I618" s="7"/>
      <c r="J618" s="7"/>
      <c r="K618" s="7"/>
      <c r="M618" s="99"/>
      <c r="N618" s="99"/>
      <c r="O618" s="99"/>
      <c r="P618" s="100"/>
    </row>
    <row r="619" spans="2:16" s="124" customFormat="1" x14ac:dyDescent="0.25">
      <c r="B619" s="107"/>
      <c r="C619" s="97"/>
      <c r="D619" s="107"/>
      <c r="E619" s="102"/>
      <c r="F619" s="102"/>
      <c r="G619" s="102"/>
      <c r="H619" s="102"/>
      <c r="I619" s="93"/>
      <c r="J619" s="93"/>
      <c r="K619" s="93"/>
      <c r="L619" s="93"/>
      <c r="M619" s="99"/>
      <c r="N619" s="99"/>
      <c r="O619" s="99"/>
    </row>
    <row r="620" spans="2:16" x14ac:dyDescent="0.25">
      <c r="B620" s="96"/>
      <c r="C620" s="97"/>
      <c r="D620" s="96"/>
      <c r="E620" s="6"/>
      <c r="F620" s="6"/>
      <c r="G620" s="6"/>
      <c r="I620" s="6"/>
      <c r="J620" s="6"/>
      <c r="K620" s="6"/>
      <c r="M620" s="99"/>
      <c r="N620" s="99"/>
      <c r="O620" s="99"/>
    </row>
    <row r="621" spans="2:16" x14ac:dyDescent="0.25">
      <c r="B621" s="36"/>
      <c r="C621" s="97"/>
      <c r="D621" s="36"/>
      <c r="E621" s="6"/>
      <c r="F621" s="6"/>
      <c r="G621" s="6"/>
      <c r="I621" s="6"/>
      <c r="J621" s="6"/>
      <c r="K621" s="6"/>
    </row>
    <row r="622" spans="2:16" x14ac:dyDescent="0.25">
      <c r="B622" s="36"/>
      <c r="C622" s="97"/>
      <c r="D622" s="36"/>
      <c r="E622" s="6"/>
      <c r="F622" s="6"/>
      <c r="G622" s="6"/>
      <c r="I622" s="6"/>
      <c r="J622" s="6"/>
      <c r="K622" s="6"/>
    </row>
    <row r="623" spans="2:16" x14ac:dyDescent="0.25">
      <c r="B623" s="36"/>
      <c r="C623" s="97"/>
      <c r="D623" s="36"/>
      <c r="E623" s="6"/>
      <c r="F623" s="6"/>
      <c r="G623" s="6"/>
      <c r="I623" s="6"/>
      <c r="J623" s="6"/>
      <c r="K623" s="6"/>
    </row>
    <row r="624" spans="2:16" x14ac:dyDescent="0.25">
      <c r="B624" s="36"/>
      <c r="C624" s="97"/>
      <c r="D624" s="36"/>
      <c r="E624" s="6"/>
      <c r="F624" s="6"/>
      <c r="G624" s="6"/>
      <c r="I624" s="6"/>
      <c r="J624" s="6"/>
      <c r="K624" s="6"/>
    </row>
    <row r="625" spans="2:15" s="121" customFormat="1" x14ac:dyDescent="0.25">
      <c r="B625" s="36"/>
      <c r="C625" s="97"/>
      <c r="D625" s="36"/>
      <c r="E625" s="6"/>
      <c r="F625" s="6"/>
      <c r="G625" s="6"/>
      <c r="H625" s="6"/>
      <c r="I625" s="6"/>
      <c r="J625" s="6"/>
      <c r="K625" s="6"/>
      <c r="L625" s="117"/>
      <c r="M625" s="120"/>
      <c r="N625" s="120"/>
      <c r="O625" s="120"/>
    </row>
    <row r="626" spans="2:15" s="121" customFormat="1" x14ac:dyDescent="0.25">
      <c r="B626" s="36"/>
      <c r="C626" s="97"/>
      <c r="D626" s="36"/>
      <c r="E626" s="6"/>
      <c r="F626" s="6"/>
      <c r="G626" s="6"/>
      <c r="H626" s="6"/>
      <c r="I626" s="6"/>
      <c r="J626" s="6"/>
      <c r="K626" s="6"/>
      <c r="L626" s="117"/>
      <c r="M626" s="120"/>
      <c r="N626" s="120"/>
      <c r="O626" s="120"/>
    </row>
    <row r="627" spans="2:15" s="121" customFormat="1" x14ac:dyDescent="0.25">
      <c r="B627" s="36"/>
      <c r="C627" s="97"/>
      <c r="D627" s="36"/>
      <c r="E627" s="6"/>
      <c r="F627" s="6"/>
      <c r="G627" s="6"/>
      <c r="H627" s="6"/>
      <c r="I627" s="6"/>
      <c r="J627" s="6"/>
      <c r="K627" s="6"/>
      <c r="L627" s="117"/>
      <c r="M627" s="120"/>
      <c r="N627" s="120"/>
      <c r="O627" s="120"/>
    </row>
    <row r="628" spans="2:15" s="121" customFormat="1" x14ac:dyDescent="0.25">
      <c r="B628" s="36"/>
      <c r="C628" s="97"/>
      <c r="D628" s="36"/>
      <c r="E628" s="6"/>
      <c r="F628" s="6"/>
      <c r="G628" s="6"/>
      <c r="H628" s="6"/>
      <c r="I628" s="6"/>
      <c r="J628" s="6"/>
      <c r="K628" s="6"/>
      <c r="L628" s="117"/>
      <c r="M628" s="120"/>
      <c r="N628" s="120"/>
      <c r="O628" s="120"/>
    </row>
    <row r="629" spans="2:15" s="121" customFormat="1" x14ac:dyDescent="0.25">
      <c r="B629" s="36"/>
      <c r="C629" s="97"/>
      <c r="D629" s="36"/>
      <c r="E629" s="6"/>
      <c r="F629" s="6"/>
      <c r="G629" s="6"/>
      <c r="H629" s="6"/>
      <c r="I629" s="6"/>
      <c r="J629" s="6"/>
      <c r="K629" s="6"/>
      <c r="L629" s="117"/>
      <c r="M629" s="120"/>
      <c r="N629" s="120"/>
      <c r="O629" s="120"/>
    </row>
    <row r="630" spans="2:15" s="121" customFormat="1" x14ac:dyDescent="0.25">
      <c r="B630" s="36"/>
      <c r="C630" s="97"/>
      <c r="D630" s="36"/>
      <c r="E630" s="6"/>
      <c r="F630" s="6"/>
      <c r="G630" s="6"/>
      <c r="H630" s="6"/>
      <c r="I630" s="6"/>
      <c r="J630" s="6"/>
      <c r="K630" s="6"/>
      <c r="L630" s="117"/>
      <c r="M630" s="120"/>
      <c r="N630" s="120"/>
      <c r="O630" s="120"/>
    </row>
    <row r="631" spans="2:15" s="121" customFormat="1" x14ac:dyDescent="0.25">
      <c r="B631" s="36"/>
      <c r="C631" s="97"/>
      <c r="D631" s="36"/>
      <c r="E631" s="6"/>
      <c r="F631" s="6"/>
      <c r="G631" s="6"/>
      <c r="H631" s="6"/>
      <c r="I631" s="6"/>
      <c r="J631" s="6"/>
      <c r="K631" s="6"/>
      <c r="L631" s="117"/>
      <c r="M631" s="120"/>
      <c r="N631" s="120"/>
      <c r="O631" s="120"/>
    </row>
    <row r="632" spans="2:15" s="121" customFormat="1" x14ac:dyDescent="0.25">
      <c r="B632" s="36"/>
      <c r="C632" s="97"/>
      <c r="D632" s="36"/>
      <c r="E632" s="6"/>
      <c r="F632" s="6"/>
      <c r="G632" s="6"/>
      <c r="H632" s="6"/>
      <c r="I632" s="6"/>
      <c r="J632" s="6"/>
      <c r="K632" s="6"/>
      <c r="L632" s="117"/>
      <c r="M632" s="120"/>
      <c r="N632" s="120"/>
      <c r="O632" s="120"/>
    </row>
    <row r="633" spans="2:15" s="121" customFormat="1" x14ac:dyDescent="0.25">
      <c r="B633" s="36"/>
      <c r="C633" s="97"/>
      <c r="D633" s="36"/>
      <c r="E633" s="6"/>
      <c r="F633" s="6"/>
      <c r="G633" s="6"/>
      <c r="H633" s="6"/>
      <c r="I633" s="6"/>
      <c r="J633" s="6"/>
      <c r="K633" s="6"/>
      <c r="L633" s="117"/>
      <c r="M633" s="120"/>
      <c r="N633" s="120"/>
      <c r="O633" s="120"/>
    </row>
    <row r="634" spans="2:15" s="121" customFormat="1" x14ac:dyDescent="0.25">
      <c r="B634" s="36"/>
      <c r="C634" s="97"/>
      <c r="D634" s="36"/>
      <c r="E634" s="6"/>
      <c r="F634" s="6"/>
      <c r="G634" s="6"/>
      <c r="H634" s="6"/>
      <c r="I634" s="6"/>
      <c r="J634" s="6"/>
      <c r="K634" s="6"/>
      <c r="L634" s="117"/>
      <c r="M634" s="120"/>
      <c r="N634" s="120"/>
      <c r="O634" s="120"/>
    </row>
    <row r="635" spans="2:15" s="121" customFormat="1" x14ac:dyDescent="0.25">
      <c r="B635" s="36"/>
      <c r="C635" s="97"/>
      <c r="D635" s="36"/>
      <c r="E635" s="6"/>
      <c r="F635" s="6"/>
      <c r="G635" s="6"/>
      <c r="H635" s="6"/>
      <c r="I635" s="6"/>
      <c r="J635" s="6"/>
      <c r="K635" s="6"/>
      <c r="L635" s="117"/>
      <c r="M635" s="120"/>
      <c r="N635" s="120"/>
      <c r="O635" s="120"/>
    </row>
    <row r="636" spans="2:15" s="121" customFormat="1" x14ac:dyDescent="0.25">
      <c r="B636" s="36"/>
      <c r="C636" s="97"/>
      <c r="D636" s="36"/>
      <c r="E636" s="6"/>
      <c r="F636" s="6"/>
      <c r="G636" s="6"/>
      <c r="H636" s="6"/>
      <c r="I636" s="6"/>
      <c r="J636" s="6"/>
      <c r="K636" s="6"/>
      <c r="L636" s="117"/>
      <c r="M636" s="120"/>
      <c r="N636" s="120"/>
      <c r="O636" s="120"/>
    </row>
    <row r="637" spans="2:15" s="121" customFormat="1" x14ac:dyDescent="0.25">
      <c r="B637" s="36"/>
      <c r="C637" s="97"/>
      <c r="D637" s="36"/>
      <c r="E637" s="6"/>
      <c r="F637" s="6"/>
      <c r="G637" s="6"/>
      <c r="H637" s="6"/>
      <c r="I637" s="6"/>
      <c r="J637" s="6"/>
      <c r="K637" s="6"/>
      <c r="L637" s="117"/>
      <c r="M637" s="120"/>
      <c r="N637" s="120"/>
      <c r="O637" s="120"/>
    </row>
    <row r="638" spans="2:15" s="121" customFormat="1" x14ac:dyDescent="0.25">
      <c r="B638" s="36"/>
      <c r="C638" s="97"/>
      <c r="D638" s="36"/>
      <c r="E638" s="6"/>
      <c r="F638" s="6"/>
      <c r="G638" s="6"/>
      <c r="H638" s="6"/>
      <c r="I638" s="6"/>
      <c r="J638" s="6"/>
      <c r="K638" s="6"/>
      <c r="L638" s="117"/>
      <c r="M638" s="120"/>
      <c r="N638" s="120"/>
      <c r="O638" s="120"/>
    </row>
    <row r="639" spans="2:15" s="124" customFormat="1" x14ac:dyDescent="0.25">
      <c r="B639" s="36"/>
      <c r="C639" s="97"/>
      <c r="D639" s="36"/>
      <c r="E639" s="94"/>
      <c r="F639" s="94"/>
      <c r="G639" s="94"/>
      <c r="H639" s="94"/>
      <c r="I639" s="6"/>
      <c r="J639" s="6"/>
      <c r="K639" s="6"/>
      <c r="L639" s="34"/>
      <c r="M639" s="120"/>
      <c r="N639" s="120"/>
      <c r="O639" s="120"/>
    </row>
    <row r="640" spans="2:15" s="124" customFormat="1" x14ac:dyDescent="0.25">
      <c r="B640" s="36"/>
      <c r="C640" s="97"/>
      <c r="D640" s="36"/>
      <c r="E640" s="94"/>
      <c r="F640" s="94"/>
      <c r="G640" s="94"/>
      <c r="H640" s="94"/>
      <c r="I640" s="6"/>
      <c r="J640" s="6"/>
      <c r="K640" s="6"/>
      <c r="L640" s="34"/>
      <c r="M640" s="120"/>
      <c r="N640" s="120"/>
      <c r="O640" s="120"/>
    </row>
    <row r="641" spans="2:16" x14ac:dyDescent="0.25">
      <c r="B641" s="104"/>
      <c r="C641" s="97"/>
      <c r="D641" s="104"/>
      <c r="E641" s="6"/>
      <c r="F641" s="6"/>
      <c r="G641" s="6"/>
      <c r="H641" s="87"/>
      <c r="I641" s="6"/>
      <c r="J641" s="6"/>
      <c r="K641" s="6"/>
    </row>
    <row r="642" spans="2:16" s="124" customFormat="1" x14ac:dyDescent="0.25">
      <c r="B642" s="36"/>
      <c r="C642" s="97"/>
      <c r="D642" s="36"/>
      <c r="E642" s="102"/>
      <c r="F642" s="102"/>
      <c r="G642" s="102"/>
      <c r="H642" s="102"/>
      <c r="I642" s="34"/>
      <c r="J642" s="34"/>
      <c r="K642" s="34"/>
      <c r="L642" s="34"/>
      <c r="M642" s="99"/>
      <c r="N642" s="99"/>
      <c r="O642" s="99"/>
    </row>
    <row r="643" spans="2:16" s="98" customFormat="1" x14ac:dyDescent="0.25">
      <c r="B643" s="25"/>
      <c r="C643" s="69"/>
      <c r="D643" s="25"/>
      <c r="E643" s="7"/>
      <c r="F643" s="7"/>
      <c r="G643" s="7"/>
      <c r="H643" s="7"/>
      <c r="I643" s="7"/>
      <c r="J643" s="7"/>
      <c r="K643" s="7"/>
      <c r="M643" s="99"/>
      <c r="N643" s="99"/>
      <c r="O643" s="99"/>
      <c r="P643" s="100"/>
    </row>
    <row r="644" spans="2:16" s="124" customFormat="1" x14ac:dyDescent="0.25">
      <c r="B644" s="107"/>
      <c r="C644" s="97"/>
      <c r="D644" s="107"/>
      <c r="E644" s="102"/>
      <c r="F644" s="102"/>
      <c r="G644" s="102"/>
      <c r="H644" s="102"/>
      <c r="I644" s="93"/>
      <c r="J644" s="93"/>
      <c r="K644" s="93"/>
      <c r="L644" s="93"/>
      <c r="M644" s="99"/>
      <c r="N644" s="99"/>
      <c r="O644" s="99"/>
    </row>
    <row r="645" spans="2:16" x14ac:dyDescent="0.25">
      <c r="B645" s="96"/>
      <c r="C645" s="97"/>
      <c r="D645" s="96"/>
      <c r="E645" s="6"/>
      <c r="F645" s="6"/>
      <c r="G645" s="6"/>
      <c r="I645" s="6"/>
      <c r="J645" s="6"/>
      <c r="K645" s="6"/>
      <c r="M645" s="99"/>
      <c r="N645" s="99"/>
      <c r="O645" s="99"/>
    </row>
    <row r="646" spans="2:16" x14ac:dyDescent="0.25">
      <c r="B646" s="36"/>
      <c r="C646" s="97"/>
      <c r="D646" s="36"/>
      <c r="E646" s="6"/>
      <c r="F646" s="6"/>
      <c r="G646" s="6"/>
      <c r="I646" s="6"/>
      <c r="J646" s="6"/>
      <c r="K646" s="6"/>
    </row>
    <row r="647" spans="2:16" x14ac:dyDescent="0.25">
      <c r="B647" s="36"/>
      <c r="C647" s="97"/>
      <c r="D647" s="36"/>
      <c r="E647" s="6"/>
      <c r="F647" s="6"/>
      <c r="G647" s="6"/>
      <c r="I647" s="6"/>
      <c r="J647" s="6"/>
      <c r="K647" s="6"/>
    </row>
    <row r="648" spans="2:16" x14ac:dyDescent="0.25">
      <c r="B648" s="36"/>
      <c r="C648" s="97"/>
      <c r="D648" s="36"/>
      <c r="E648" s="6"/>
      <c r="F648" s="6"/>
      <c r="G648" s="6"/>
      <c r="I648" s="6"/>
      <c r="J648" s="6"/>
      <c r="K648" s="6"/>
    </row>
    <row r="649" spans="2:16" x14ac:dyDescent="0.25">
      <c r="B649" s="36"/>
      <c r="C649" s="97"/>
      <c r="D649" s="36"/>
      <c r="E649" s="6"/>
      <c r="F649" s="6"/>
      <c r="G649" s="6"/>
      <c r="I649" s="6"/>
      <c r="J649" s="6"/>
      <c r="K649" s="6"/>
    </row>
    <row r="650" spans="2:16" s="124" customFormat="1" x14ac:dyDescent="0.25">
      <c r="B650" s="36"/>
      <c r="C650" s="97"/>
      <c r="D650" s="36"/>
      <c r="E650" s="94"/>
      <c r="F650" s="94"/>
      <c r="G650" s="94"/>
      <c r="H650" s="94"/>
      <c r="I650" s="6"/>
      <c r="J650" s="6"/>
      <c r="K650" s="6"/>
      <c r="L650" s="34"/>
      <c r="M650" s="120"/>
      <c r="N650" s="120"/>
      <c r="O650" s="120"/>
    </row>
    <row r="651" spans="2:16" s="124" customFormat="1" x14ac:dyDescent="0.25">
      <c r="B651" s="36"/>
      <c r="C651" s="97"/>
      <c r="D651" s="36"/>
      <c r="E651" s="94"/>
      <c r="F651" s="94"/>
      <c r="G651" s="94"/>
      <c r="H651" s="94"/>
      <c r="I651" s="6"/>
      <c r="J651" s="6"/>
      <c r="K651" s="6"/>
      <c r="L651" s="34"/>
      <c r="M651" s="120"/>
      <c r="N651" s="120"/>
      <c r="O651" s="120"/>
    </row>
    <row r="652" spans="2:16" x14ac:dyDescent="0.25">
      <c r="B652" s="104"/>
      <c r="C652" s="97"/>
      <c r="D652" s="104"/>
      <c r="E652" s="6"/>
      <c r="F652" s="6"/>
      <c r="G652" s="6"/>
      <c r="H652" s="87"/>
      <c r="I652" s="6"/>
      <c r="J652" s="6"/>
      <c r="K652" s="6"/>
    </row>
    <row r="653" spans="2:16" s="124" customFormat="1" x14ac:dyDescent="0.25">
      <c r="B653" s="36"/>
      <c r="C653" s="108"/>
      <c r="D653" s="36"/>
      <c r="E653" s="109"/>
      <c r="F653" s="109"/>
      <c r="G653" s="109"/>
      <c r="H653" s="109"/>
      <c r="I653" s="34"/>
      <c r="J653" s="34"/>
      <c r="K653" s="34"/>
      <c r="L653" s="34"/>
      <c r="M653" s="99"/>
      <c r="N653" s="99"/>
      <c r="O653" s="99"/>
    </row>
    <row r="654" spans="2:16" s="98" customFormat="1" x14ac:dyDescent="0.25">
      <c r="B654" s="25"/>
      <c r="C654" s="69"/>
      <c r="D654" s="25"/>
      <c r="E654" s="7"/>
      <c r="F654" s="7"/>
      <c r="G654" s="7"/>
      <c r="H654" s="7"/>
      <c r="I654" s="7"/>
      <c r="J654" s="7"/>
      <c r="K654" s="7"/>
      <c r="M654" s="99"/>
      <c r="N654" s="99"/>
      <c r="O654" s="99"/>
      <c r="P654" s="100"/>
    </row>
    <row r="655" spans="2:16" s="124" customFormat="1" x14ac:dyDescent="0.25">
      <c r="B655" s="107"/>
      <c r="C655" s="97"/>
      <c r="D655" s="107"/>
      <c r="E655" s="102"/>
      <c r="F655" s="102"/>
      <c r="G655" s="102"/>
      <c r="H655" s="102"/>
      <c r="I655" s="93"/>
      <c r="J655" s="93"/>
      <c r="K655" s="93"/>
      <c r="L655" s="93"/>
      <c r="M655" s="99"/>
      <c r="N655" s="99"/>
      <c r="O655" s="99"/>
    </row>
    <row r="656" spans="2:16" x14ac:dyDescent="0.25">
      <c r="B656" s="96"/>
      <c r="C656" s="97"/>
      <c r="D656" s="96"/>
      <c r="E656" s="6"/>
      <c r="F656" s="6"/>
      <c r="G656" s="6"/>
      <c r="I656" s="6"/>
      <c r="J656" s="6"/>
      <c r="K656" s="6"/>
      <c r="M656" s="99"/>
      <c r="N656" s="99"/>
      <c r="O656" s="99"/>
    </row>
    <row r="657" spans="2:16" x14ac:dyDescent="0.25">
      <c r="B657" s="36"/>
      <c r="C657" s="97"/>
      <c r="D657" s="36"/>
      <c r="E657" s="6"/>
      <c r="F657" s="6"/>
      <c r="G657" s="6"/>
      <c r="I657" s="6"/>
      <c r="J657" s="6"/>
      <c r="K657" s="6"/>
    </row>
    <row r="658" spans="2:16" x14ac:dyDescent="0.25">
      <c r="B658" s="36"/>
      <c r="C658" s="97"/>
      <c r="D658" s="36"/>
      <c r="E658" s="6"/>
      <c r="F658" s="6"/>
      <c r="G658" s="6"/>
      <c r="I658" s="6"/>
      <c r="J658" s="6"/>
      <c r="K658" s="6"/>
    </row>
    <row r="659" spans="2:16" x14ac:dyDescent="0.25">
      <c r="B659" s="36"/>
      <c r="C659" s="97"/>
      <c r="D659" s="36"/>
      <c r="E659" s="6"/>
      <c r="F659" s="6"/>
      <c r="G659" s="6"/>
      <c r="I659" s="6"/>
      <c r="J659" s="6"/>
      <c r="K659" s="6"/>
    </row>
    <row r="660" spans="2:16" x14ac:dyDescent="0.25">
      <c r="B660" s="36"/>
      <c r="C660" s="97"/>
      <c r="D660" s="36"/>
      <c r="E660" s="6"/>
      <c r="F660" s="6"/>
      <c r="G660" s="6"/>
      <c r="I660" s="6"/>
      <c r="J660" s="6"/>
      <c r="K660" s="6"/>
    </row>
    <row r="661" spans="2:16" x14ac:dyDescent="0.25">
      <c r="B661" s="36"/>
      <c r="C661" s="97"/>
      <c r="D661" s="36"/>
      <c r="E661" s="6"/>
      <c r="F661" s="6"/>
      <c r="G661" s="6"/>
      <c r="I661" s="6"/>
      <c r="J661" s="6"/>
      <c r="K661" s="6"/>
    </row>
    <row r="662" spans="2:16" s="124" customFormat="1" x14ac:dyDescent="0.25">
      <c r="B662" s="36"/>
      <c r="C662" s="97"/>
      <c r="D662" s="36"/>
      <c r="E662" s="94"/>
      <c r="F662" s="94"/>
      <c r="G662" s="94"/>
      <c r="H662" s="94"/>
      <c r="I662" s="6"/>
      <c r="J662" s="6"/>
      <c r="K662" s="6"/>
      <c r="L662" s="34"/>
      <c r="M662" s="120"/>
      <c r="N662" s="120"/>
      <c r="O662" s="120"/>
    </row>
    <row r="663" spans="2:16" s="124" customFormat="1" x14ac:dyDescent="0.25">
      <c r="B663" s="36"/>
      <c r="C663" s="97"/>
      <c r="D663" s="36"/>
      <c r="E663" s="94"/>
      <c r="F663" s="94"/>
      <c r="G663" s="94"/>
      <c r="H663" s="94"/>
      <c r="I663" s="6"/>
      <c r="J663" s="6"/>
      <c r="K663" s="6"/>
      <c r="L663" s="34"/>
      <c r="M663" s="120"/>
      <c r="N663" s="120"/>
      <c r="O663" s="120"/>
    </row>
    <row r="664" spans="2:16" x14ac:dyDescent="0.25">
      <c r="B664" s="104"/>
      <c r="C664" s="97"/>
      <c r="D664" s="104"/>
      <c r="E664" s="6"/>
      <c r="F664" s="6"/>
      <c r="G664" s="6"/>
      <c r="H664" s="87"/>
      <c r="I664" s="6"/>
      <c r="J664" s="6"/>
      <c r="K664" s="6"/>
    </row>
    <row r="665" spans="2:16" s="124" customFormat="1" x14ac:dyDescent="0.25">
      <c r="B665" s="36"/>
      <c r="C665" s="108"/>
      <c r="D665" s="36"/>
      <c r="E665" s="109"/>
      <c r="F665" s="109"/>
      <c r="G665" s="109"/>
      <c r="H665" s="109"/>
      <c r="I665" s="34"/>
      <c r="J665" s="34"/>
      <c r="K665" s="34"/>
      <c r="L665" s="34"/>
      <c r="M665" s="99"/>
      <c r="N665" s="99"/>
      <c r="O665" s="99"/>
    </row>
    <row r="666" spans="2:16" s="98" customFormat="1" x14ac:dyDescent="0.25">
      <c r="B666" s="25"/>
      <c r="C666" s="69"/>
      <c r="D666" s="25"/>
      <c r="E666" s="7"/>
      <c r="F666" s="7"/>
      <c r="G666" s="7"/>
      <c r="H666" s="7"/>
      <c r="I666" s="7"/>
      <c r="J666" s="7"/>
      <c r="K666" s="7"/>
      <c r="M666" s="99"/>
      <c r="N666" s="99"/>
      <c r="O666" s="99"/>
      <c r="P666" s="100"/>
    </row>
    <row r="667" spans="2:16" s="124" customFormat="1" x14ac:dyDescent="0.25">
      <c r="B667" s="36"/>
      <c r="C667" s="108"/>
      <c r="D667" s="36"/>
      <c r="E667" s="109"/>
      <c r="F667" s="109"/>
      <c r="G667" s="109"/>
      <c r="H667" s="109"/>
      <c r="I667" s="34"/>
      <c r="J667" s="34"/>
      <c r="K667" s="34"/>
      <c r="L667" s="34"/>
      <c r="M667" s="99"/>
      <c r="N667" s="99"/>
      <c r="O667" s="99"/>
    </row>
    <row r="668" spans="2:16" x14ac:dyDescent="0.25">
      <c r="B668" s="96"/>
      <c r="C668" s="97"/>
      <c r="D668" s="96"/>
      <c r="E668" s="6"/>
      <c r="F668" s="6"/>
      <c r="G668" s="6"/>
      <c r="I668" s="6"/>
      <c r="J668" s="6"/>
      <c r="K668" s="6"/>
      <c r="M668" s="99"/>
      <c r="N668" s="99"/>
      <c r="O668" s="99"/>
    </row>
    <row r="669" spans="2:16" x14ac:dyDescent="0.25">
      <c r="B669" s="36"/>
      <c r="C669" s="97"/>
      <c r="D669" s="36"/>
      <c r="E669" s="6"/>
      <c r="F669" s="6"/>
      <c r="G669" s="6"/>
      <c r="I669" s="6"/>
      <c r="J669" s="6"/>
      <c r="K669" s="6"/>
    </row>
    <row r="670" spans="2:16" x14ac:dyDescent="0.25">
      <c r="B670" s="36"/>
      <c r="C670" s="97"/>
      <c r="D670" s="36"/>
      <c r="E670" s="6"/>
      <c r="F670" s="6"/>
      <c r="G670" s="6"/>
      <c r="I670" s="6"/>
      <c r="J670" s="6"/>
      <c r="K670" s="6"/>
    </row>
    <row r="671" spans="2:16" x14ac:dyDescent="0.25">
      <c r="B671" s="36"/>
      <c r="C671" s="97"/>
      <c r="D671" s="36"/>
      <c r="E671" s="6"/>
      <c r="F671" s="6"/>
      <c r="G671" s="6"/>
      <c r="I671" s="6"/>
      <c r="J671" s="6"/>
      <c r="K671" s="6"/>
    </row>
    <row r="672" spans="2:16" x14ac:dyDescent="0.25">
      <c r="B672" s="36"/>
      <c r="C672" s="97"/>
      <c r="D672" s="36"/>
      <c r="E672" s="6"/>
      <c r="F672" s="6"/>
      <c r="G672" s="6"/>
      <c r="I672" s="6"/>
      <c r="J672" s="6"/>
      <c r="K672" s="6"/>
    </row>
    <row r="673" spans="2:16" s="124" customFormat="1" x14ac:dyDescent="0.25">
      <c r="B673" s="36"/>
      <c r="C673" s="97"/>
      <c r="D673" s="36"/>
      <c r="E673" s="94"/>
      <c r="F673" s="94"/>
      <c r="G673" s="94"/>
      <c r="H673" s="94"/>
      <c r="I673" s="6"/>
      <c r="J673" s="6"/>
      <c r="K673" s="6"/>
      <c r="L673" s="34"/>
      <c r="M673" s="120"/>
      <c r="N673" s="120"/>
      <c r="O673" s="120"/>
    </row>
    <row r="674" spans="2:16" s="124" customFormat="1" x14ac:dyDescent="0.25">
      <c r="B674" s="36"/>
      <c r="C674" s="97"/>
      <c r="D674" s="36"/>
      <c r="E674" s="94"/>
      <c r="F674" s="94"/>
      <c r="G674" s="94"/>
      <c r="H674" s="94"/>
      <c r="I674" s="6"/>
      <c r="J674" s="6"/>
      <c r="K674" s="6"/>
      <c r="L674" s="34"/>
      <c r="M674" s="120"/>
      <c r="N674" s="120"/>
      <c r="O674" s="120"/>
    </row>
    <row r="675" spans="2:16" x14ac:dyDescent="0.25">
      <c r="B675" s="104"/>
      <c r="C675" s="97"/>
      <c r="D675" s="104"/>
      <c r="E675" s="6"/>
      <c r="F675" s="6"/>
      <c r="G675" s="6"/>
      <c r="H675" s="87"/>
      <c r="I675" s="6"/>
      <c r="J675" s="6"/>
      <c r="K675" s="6"/>
    </row>
    <row r="676" spans="2:16" s="124" customFormat="1" x14ac:dyDescent="0.25">
      <c r="B676" s="36"/>
      <c r="C676" s="108"/>
      <c r="D676" s="36"/>
      <c r="E676" s="109"/>
      <c r="F676" s="109"/>
      <c r="G676" s="109"/>
      <c r="H676" s="109"/>
      <c r="I676" s="34"/>
      <c r="J676" s="34"/>
      <c r="K676" s="34"/>
      <c r="L676" s="34"/>
      <c r="M676" s="99"/>
      <c r="N676" s="99"/>
      <c r="O676" s="99"/>
    </row>
    <row r="677" spans="2:16" s="98" customFormat="1" x14ac:dyDescent="0.25">
      <c r="B677" s="25"/>
      <c r="C677" s="69"/>
      <c r="D677" s="25"/>
      <c r="E677" s="7"/>
      <c r="F677" s="7"/>
      <c r="G677" s="7"/>
      <c r="H677" s="7"/>
      <c r="I677" s="7"/>
      <c r="J677" s="7"/>
      <c r="K677" s="7"/>
      <c r="M677" s="99"/>
      <c r="N677" s="99"/>
      <c r="O677" s="99"/>
      <c r="P677" s="100"/>
    </row>
    <row r="678" spans="2:16" s="124" customFormat="1" x14ac:dyDescent="0.25">
      <c r="B678" s="36"/>
      <c r="C678" s="108"/>
      <c r="D678" s="36"/>
      <c r="E678" s="109"/>
      <c r="F678" s="109"/>
      <c r="G678" s="109"/>
      <c r="H678" s="109"/>
      <c r="I678" s="34"/>
      <c r="J678" s="34"/>
      <c r="K678" s="34"/>
      <c r="L678" s="34"/>
      <c r="M678" s="99"/>
      <c r="N678" s="99"/>
      <c r="O678" s="99"/>
    </row>
    <row r="679" spans="2:16" x14ac:dyDescent="0.25">
      <c r="B679" s="96"/>
      <c r="C679" s="97"/>
      <c r="D679" s="96"/>
      <c r="E679" s="6"/>
      <c r="F679" s="6"/>
      <c r="G679" s="6"/>
      <c r="I679" s="6"/>
      <c r="J679" s="6"/>
      <c r="K679" s="6"/>
      <c r="M679" s="99"/>
      <c r="N679" s="99"/>
      <c r="O679" s="99"/>
    </row>
    <row r="680" spans="2:16" s="124" customFormat="1" x14ac:dyDescent="0.25">
      <c r="B680" s="36"/>
      <c r="C680" s="97"/>
      <c r="D680" s="36"/>
      <c r="E680" s="94"/>
      <c r="F680" s="94"/>
      <c r="G680" s="94"/>
      <c r="H680" s="94"/>
      <c r="I680" s="6"/>
      <c r="J680" s="6"/>
      <c r="K680" s="6"/>
      <c r="L680" s="34"/>
      <c r="M680" s="120"/>
      <c r="N680" s="120"/>
      <c r="O680" s="120"/>
    </row>
    <row r="681" spans="2:16" s="124" customFormat="1" x14ac:dyDescent="0.25">
      <c r="B681" s="36"/>
      <c r="C681" s="97"/>
      <c r="D681" s="36"/>
      <c r="E681" s="94"/>
      <c r="F681" s="94"/>
      <c r="G681" s="94"/>
      <c r="H681" s="94"/>
      <c r="I681" s="6"/>
      <c r="J681" s="6"/>
      <c r="K681" s="6"/>
      <c r="L681" s="34"/>
      <c r="M681" s="120"/>
      <c r="N681" s="120"/>
      <c r="O681" s="120"/>
    </row>
    <row r="682" spans="2:16" x14ac:dyDescent="0.25">
      <c r="B682" s="104"/>
      <c r="C682" s="97"/>
      <c r="D682" s="104"/>
      <c r="E682" s="6"/>
      <c r="F682" s="6"/>
      <c r="G682" s="6"/>
      <c r="H682" s="87"/>
      <c r="I682" s="6"/>
      <c r="J682" s="6"/>
      <c r="K682" s="6"/>
    </row>
    <row r="683" spans="2:16" s="124" customFormat="1" x14ac:dyDescent="0.25">
      <c r="B683" s="36"/>
      <c r="C683" s="108"/>
      <c r="D683" s="36"/>
      <c r="E683" s="109"/>
      <c r="F683" s="109"/>
      <c r="G683" s="109"/>
      <c r="H683" s="109"/>
      <c r="I683" s="34"/>
      <c r="J683" s="34"/>
      <c r="K683" s="34"/>
      <c r="L683" s="34"/>
      <c r="M683" s="99"/>
      <c r="N683" s="99"/>
      <c r="O683" s="99"/>
    </row>
    <row r="684" spans="2:16" s="98" customFormat="1" x14ac:dyDescent="0.25">
      <c r="B684" s="25"/>
      <c r="C684" s="69"/>
      <c r="D684" s="25"/>
      <c r="E684" s="7"/>
      <c r="F684" s="7"/>
      <c r="G684" s="7"/>
      <c r="H684" s="7"/>
      <c r="I684" s="7"/>
      <c r="J684" s="7"/>
      <c r="K684" s="7"/>
      <c r="M684" s="99"/>
      <c r="N684" s="99"/>
      <c r="O684" s="99"/>
      <c r="P684" s="100"/>
    </row>
    <row r="685" spans="2:16" s="124" customFormat="1" x14ac:dyDescent="0.25">
      <c r="B685" s="36"/>
      <c r="C685" s="108"/>
      <c r="D685" s="36"/>
      <c r="E685" s="109"/>
      <c r="F685" s="109"/>
      <c r="G685" s="109"/>
      <c r="H685" s="109"/>
      <c r="I685" s="34"/>
      <c r="J685" s="34"/>
      <c r="K685" s="34"/>
      <c r="L685" s="34"/>
      <c r="M685" s="99"/>
      <c r="N685" s="99"/>
      <c r="O685" s="99"/>
    </row>
    <row r="686" spans="2:16" x14ac:dyDescent="0.25">
      <c r="B686" s="96"/>
      <c r="C686" s="97"/>
      <c r="D686" s="96"/>
      <c r="E686" s="6"/>
      <c r="F686" s="6"/>
      <c r="G686" s="6"/>
      <c r="I686" s="6"/>
      <c r="J686" s="6"/>
      <c r="K686" s="6"/>
      <c r="M686" s="99"/>
      <c r="N686" s="99"/>
      <c r="O686" s="99"/>
    </row>
    <row r="687" spans="2:16" s="124" customFormat="1" x14ac:dyDescent="0.25">
      <c r="B687" s="36"/>
      <c r="C687" s="97"/>
      <c r="D687" s="36"/>
      <c r="E687" s="94"/>
      <c r="F687" s="94"/>
      <c r="G687" s="94"/>
      <c r="H687" s="94"/>
      <c r="I687" s="6"/>
      <c r="J687" s="6"/>
      <c r="K687" s="6"/>
      <c r="L687" s="34"/>
      <c r="M687" s="120"/>
      <c r="N687" s="120"/>
      <c r="O687" s="120"/>
    </row>
    <row r="688" spans="2:16" s="124" customFormat="1" x14ac:dyDescent="0.25">
      <c r="B688" s="36"/>
      <c r="C688" s="97"/>
      <c r="D688" s="36"/>
      <c r="E688" s="94"/>
      <c r="F688" s="94"/>
      <c r="G688" s="94"/>
      <c r="H688" s="94"/>
      <c r="I688" s="6"/>
      <c r="J688" s="6"/>
      <c r="K688" s="6"/>
      <c r="L688" s="34"/>
      <c r="M688" s="120"/>
      <c r="N688" s="120"/>
      <c r="O688" s="120"/>
    </row>
    <row r="689" spans="2:16" x14ac:dyDescent="0.25">
      <c r="B689" s="104"/>
      <c r="C689" s="97"/>
      <c r="D689" s="104"/>
      <c r="E689" s="6"/>
      <c r="F689" s="6"/>
      <c r="G689" s="6"/>
      <c r="H689" s="87"/>
      <c r="I689" s="6"/>
      <c r="J689" s="6"/>
      <c r="K689" s="6"/>
    </row>
    <row r="690" spans="2:16" s="124" customFormat="1" x14ac:dyDescent="0.25">
      <c r="B690" s="36"/>
      <c r="C690" s="108"/>
      <c r="D690" s="36"/>
      <c r="E690" s="109"/>
      <c r="F690" s="109"/>
      <c r="G690" s="109"/>
      <c r="H690" s="109"/>
      <c r="I690" s="34"/>
      <c r="J690" s="34"/>
      <c r="K690" s="34"/>
      <c r="L690" s="34"/>
      <c r="M690" s="99"/>
      <c r="N690" s="99"/>
      <c r="O690" s="99"/>
    </row>
    <row r="691" spans="2:16" s="98" customFormat="1" x14ac:dyDescent="0.25">
      <c r="B691" s="25"/>
      <c r="C691" s="69"/>
      <c r="D691" s="25"/>
      <c r="E691" s="7"/>
      <c r="F691" s="7"/>
      <c r="G691" s="7"/>
      <c r="H691" s="7"/>
      <c r="I691" s="7"/>
      <c r="J691" s="7"/>
      <c r="K691" s="7"/>
      <c r="M691" s="99"/>
      <c r="N691" s="99"/>
      <c r="O691" s="99"/>
      <c r="P691" s="100"/>
    </row>
    <row r="692" spans="2:16" s="124" customFormat="1" x14ac:dyDescent="0.25">
      <c r="B692" s="36"/>
      <c r="C692" s="108"/>
      <c r="D692" s="36"/>
      <c r="E692" s="109"/>
      <c r="F692" s="109"/>
      <c r="G692" s="109"/>
      <c r="H692" s="109"/>
      <c r="I692" s="34"/>
      <c r="J692" s="34"/>
      <c r="K692" s="34"/>
      <c r="L692" s="34"/>
      <c r="M692" s="99"/>
      <c r="N692" s="99"/>
      <c r="O692" s="99"/>
    </row>
    <row r="693" spans="2:16" x14ac:dyDescent="0.25">
      <c r="B693" s="96"/>
      <c r="C693" s="97"/>
      <c r="D693" s="96"/>
      <c r="E693" s="6"/>
      <c r="F693" s="6"/>
      <c r="G693" s="6"/>
      <c r="I693" s="6"/>
      <c r="J693" s="6"/>
      <c r="K693" s="6"/>
      <c r="M693" s="99"/>
      <c r="N693" s="99"/>
      <c r="O693" s="99"/>
    </row>
    <row r="694" spans="2:16" s="124" customFormat="1" x14ac:dyDescent="0.25">
      <c r="B694" s="36"/>
      <c r="C694" s="97"/>
      <c r="D694" s="36"/>
      <c r="E694" s="94"/>
      <c r="F694" s="94"/>
      <c r="G694" s="94"/>
      <c r="H694" s="94"/>
      <c r="I694" s="6"/>
      <c r="J694" s="6"/>
      <c r="K694" s="6"/>
      <c r="L694" s="34"/>
      <c r="M694" s="120"/>
      <c r="N694" s="120"/>
      <c r="O694" s="120"/>
    </row>
    <row r="695" spans="2:16" s="124" customFormat="1" x14ac:dyDescent="0.25">
      <c r="B695" s="36"/>
      <c r="C695" s="97"/>
      <c r="D695" s="36"/>
      <c r="E695" s="94"/>
      <c r="F695" s="94"/>
      <c r="G695" s="94"/>
      <c r="H695" s="94"/>
      <c r="I695" s="6"/>
      <c r="J695" s="6"/>
      <c r="K695" s="6"/>
      <c r="L695" s="34"/>
      <c r="M695" s="120"/>
      <c r="N695" s="120"/>
      <c r="O695" s="120"/>
    </row>
    <row r="696" spans="2:16" x14ac:dyDescent="0.25">
      <c r="B696" s="104"/>
      <c r="C696" s="97"/>
      <c r="D696" s="104"/>
      <c r="E696" s="6"/>
      <c r="F696" s="6"/>
      <c r="G696" s="6"/>
      <c r="H696" s="87"/>
      <c r="I696" s="6"/>
      <c r="J696" s="6"/>
      <c r="K696" s="6"/>
    </row>
    <row r="697" spans="2:16" s="124" customFormat="1" x14ac:dyDescent="0.25">
      <c r="B697" s="36"/>
      <c r="C697" s="108"/>
      <c r="D697" s="36"/>
      <c r="E697" s="109"/>
      <c r="F697" s="109"/>
      <c r="G697" s="109"/>
      <c r="H697" s="109"/>
      <c r="I697" s="34"/>
      <c r="J697" s="34"/>
      <c r="K697" s="34"/>
      <c r="L697" s="34"/>
      <c r="M697" s="99"/>
      <c r="N697" s="99"/>
      <c r="O697" s="99"/>
    </row>
    <row r="698" spans="2:16" s="98" customFormat="1" x14ac:dyDescent="0.25">
      <c r="B698" s="25"/>
      <c r="C698" s="69"/>
      <c r="D698" s="25"/>
      <c r="E698" s="7"/>
      <c r="F698" s="7"/>
      <c r="G698" s="7"/>
      <c r="H698" s="7"/>
      <c r="I698" s="7"/>
      <c r="J698" s="7"/>
      <c r="K698" s="7"/>
      <c r="M698" s="99"/>
      <c r="N698" s="99"/>
      <c r="O698" s="99"/>
      <c r="P698" s="100"/>
    </row>
    <row r="699" spans="2:16" s="124" customFormat="1" x14ac:dyDescent="0.25">
      <c r="B699" s="36"/>
      <c r="C699" s="108"/>
      <c r="D699" s="36"/>
      <c r="E699" s="109"/>
      <c r="F699" s="109"/>
      <c r="G699" s="109"/>
      <c r="H699" s="109"/>
      <c r="I699" s="34"/>
      <c r="J699" s="34"/>
      <c r="K699" s="34"/>
      <c r="L699" s="34"/>
      <c r="M699" s="99"/>
      <c r="N699" s="99"/>
      <c r="O699" s="99"/>
    </row>
    <row r="700" spans="2:16" x14ac:dyDescent="0.25">
      <c r="B700" s="96"/>
      <c r="C700" s="97"/>
      <c r="D700" s="96"/>
      <c r="E700" s="6"/>
      <c r="F700" s="6"/>
      <c r="G700" s="6"/>
      <c r="I700" s="6"/>
      <c r="J700" s="6"/>
      <c r="K700" s="6"/>
      <c r="M700" s="99"/>
      <c r="N700" s="99"/>
      <c r="O700" s="99"/>
    </row>
    <row r="701" spans="2:16" s="124" customFormat="1" x14ac:dyDescent="0.25">
      <c r="B701" s="36"/>
      <c r="C701" s="97"/>
      <c r="D701" s="36"/>
      <c r="E701" s="94"/>
      <c r="F701" s="94"/>
      <c r="G701" s="94"/>
      <c r="H701" s="94"/>
      <c r="I701" s="6"/>
      <c r="J701" s="6"/>
      <c r="K701" s="6"/>
      <c r="L701" s="34"/>
      <c r="M701" s="120"/>
      <c r="N701" s="120"/>
      <c r="O701" s="120"/>
    </row>
    <row r="702" spans="2:16" s="124" customFormat="1" x14ac:dyDescent="0.25">
      <c r="B702" s="36"/>
      <c r="C702" s="97"/>
      <c r="D702" s="36"/>
      <c r="E702" s="94"/>
      <c r="F702" s="94"/>
      <c r="G702" s="94"/>
      <c r="H702" s="94"/>
      <c r="I702" s="6"/>
      <c r="J702" s="6"/>
      <c r="K702" s="6"/>
      <c r="L702" s="34"/>
      <c r="M702" s="120"/>
      <c r="N702" s="120"/>
      <c r="O702" s="120"/>
    </row>
    <row r="703" spans="2:16" x14ac:dyDescent="0.25">
      <c r="B703" s="104"/>
      <c r="C703" s="97"/>
      <c r="D703" s="104"/>
      <c r="E703" s="6"/>
      <c r="F703" s="6"/>
      <c r="G703" s="6"/>
      <c r="H703" s="87"/>
      <c r="I703" s="6"/>
      <c r="J703" s="6"/>
      <c r="K703" s="6"/>
    </row>
    <row r="704" spans="2:16" s="124" customFormat="1" x14ac:dyDescent="0.25">
      <c r="B704" s="36"/>
      <c r="C704" s="108"/>
      <c r="D704" s="36"/>
      <c r="E704" s="109"/>
      <c r="F704" s="109"/>
      <c r="G704" s="109"/>
      <c r="H704" s="109"/>
      <c r="I704" s="34"/>
      <c r="J704" s="34"/>
      <c r="K704" s="34"/>
      <c r="L704" s="34"/>
      <c r="M704" s="99"/>
      <c r="N704" s="99"/>
      <c r="O704" s="99"/>
    </row>
    <row r="705" spans="2:16" s="98" customFormat="1" x14ac:dyDescent="0.25">
      <c r="B705" s="25"/>
      <c r="C705" s="69"/>
      <c r="D705" s="25"/>
      <c r="E705" s="7"/>
      <c r="F705" s="7"/>
      <c r="G705" s="7"/>
      <c r="H705" s="7"/>
      <c r="I705" s="7"/>
      <c r="J705" s="7"/>
      <c r="K705" s="7"/>
      <c r="M705" s="99"/>
      <c r="N705" s="99"/>
      <c r="O705" s="99"/>
      <c r="P705" s="100"/>
    </row>
    <row r="706" spans="2:16" s="124" customFormat="1" x14ac:dyDescent="0.25">
      <c r="B706" s="36"/>
      <c r="C706" s="108"/>
      <c r="D706" s="36"/>
      <c r="E706" s="109"/>
      <c r="F706" s="109"/>
      <c r="G706" s="109"/>
      <c r="H706" s="109"/>
      <c r="I706" s="34"/>
      <c r="J706" s="34"/>
      <c r="K706" s="34"/>
      <c r="L706" s="34"/>
      <c r="M706" s="99"/>
      <c r="N706" s="99"/>
      <c r="O706" s="99"/>
    </row>
    <row r="707" spans="2:16" x14ac:dyDescent="0.25">
      <c r="B707" s="96"/>
      <c r="C707" s="97"/>
      <c r="D707" s="96"/>
      <c r="E707" s="6"/>
      <c r="F707" s="6"/>
      <c r="G707" s="6"/>
      <c r="I707" s="6"/>
      <c r="J707" s="6"/>
      <c r="K707" s="6"/>
      <c r="M707" s="99"/>
      <c r="N707" s="99"/>
      <c r="O707" s="99"/>
    </row>
    <row r="708" spans="2:16" s="124" customFormat="1" x14ac:dyDescent="0.25">
      <c r="B708" s="36"/>
      <c r="C708" s="97"/>
      <c r="D708" s="36"/>
      <c r="E708" s="94"/>
      <c r="F708" s="94"/>
      <c r="G708" s="94"/>
      <c r="H708" s="94"/>
      <c r="I708" s="6"/>
      <c r="J708" s="6"/>
      <c r="K708" s="6"/>
      <c r="L708" s="34"/>
      <c r="M708" s="120"/>
      <c r="N708" s="120"/>
      <c r="O708" s="120"/>
    </row>
    <row r="709" spans="2:16" s="124" customFormat="1" x14ac:dyDescent="0.25">
      <c r="B709" s="36"/>
      <c r="C709" s="97"/>
      <c r="D709" s="36"/>
      <c r="E709" s="94"/>
      <c r="F709" s="94"/>
      <c r="G709" s="94"/>
      <c r="H709" s="94"/>
      <c r="I709" s="6"/>
      <c r="J709" s="6"/>
      <c r="K709" s="6"/>
      <c r="L709" s="34"/>
      <c r="M709" s="120"/>
      <c r="N709" s="120"/>
      <c r="O709" s="120"/>
    </row>
    <row r="710" spans="2:16" x14ac:dyDescent="0.25">
      <c r="B710" s="104"/>
      <c r="C710" s="97"/>
      <c r="D710" s="104"/>
      <c r="E710" s="6"/>
      <c r="F710" s="6"/>
      <c r="G710" s="6"/>
      <c r="H710" s="87"/>
      <c r="I710" s="6"/>
      <c r="J710" s="6"/>
      <c r="K710" s="6"/>
    </row>
    <row r="711" spans="2:16" x14ac:dyDescent="0.25">
      <c r="B711" s="104"/>
      <c r="C711" s="97"/>
      <c r="D711" s="104"/>
      <c r="E711" s="6"/>
      <c r="F711" s="6"/>
      <c r="G711" s="6"/>
      <c r="I711" s="6"/>
      <c r="J711" s="6"/>
      <c r="K711" s="6"/>
    </row>
    <row r="712" spans="2:16" x14ac:dyDescent="0.25">
      <c r="B712" s="104"/>
      <c r="C712" s="97"/>
      <c r="D712" s="104"/>
      <c r="E712" s="6"/>
      <c r="F712" s="6"/>
      <c r="G712" s="6"/>
      <c r="H712" s="87"/>
      <c r="I712" s="6"/>
      <c r="J712" s="6"/>
      <c r="K712" s="6"/>
    </row>
    <row r="713" spans="2:16" x14ac:dyDescent="0.25">
      <c r="B713" s="104"/>
      <c r="C713" s="97"/>
      <c r="D713" s="104"/>
      <c r="E713" s="6"/>
      <c r="F713" s="6"/>
      <c r="G713" s="6"/>
      <c r="I713" s="6"/>
      <c r="J713" s="6"/>
      <c r="K713" s="6"/>
    </row>
    <row r="714" spans="2:16" s="102" customFormat="1" x14ac:dyDescent="0.25">
      <c r="B714" s="36"/>
      <c r="C714" s="97"/>
      <c r="D714" s="36"/>
      <c r="I714" s="34"/>
      <c r="J714" s="34"/>
      <c r="K714" s="34"/>
      <c r="L714" s="34"/>
      <c r="M714" s="99"/>
      <c r="N714" s="99"/>
      <c r="O714" s="99"/>
    </row>
    <row r="715" spans="2:16" s="98" customFormat="1" x14ac:dyDescent="0.25">
      <c r="B715" s="25"/>
      <c r="C715" s="69"/>
      <c r="D715" s="25"/>
      <c r="E715" s="7"/>
      <c r="F715" s="7"/>
      <c r="G715" s="7"/>
      <c r="H715" s="7"/>
      <c r="I715" s="7"/>
      <c r="J715" s="7"/>
      <c r="K715" s="7"/>
      <c r="M715" s="99"/>
      <c r="N715" s="99"/>
      <c r="O715" s="99"/>
      <c r="P715" s="100"/>
    </row>
    <row r="716" spans="2:16" s="124" customFormat="1" x14ac:dyDescent="0.25">
      <c r="B716" s="107"/>
      <c r="C716" s="97"/>
      <c r="D716" s="107"/>
      <c r="E716" s="102"/>
      <c r="F716" s="102"/>
      <c r="G716" s="102"/>
      <c r="H716" s="102"/>
      <c r="I716" s="93"/>
      <c r="J716" s="93"/>
      <c r="K716" s="93"/>
      <c r="L716" s="93"/>
      <c r="M716" s="99"/>
      <c r="N716" s="99"/>
      <c r="O716" s="99"/>
    </row>
    <row r="717" spans="2:16" s="98" customFormat="1" x14ac:dyDescent="0.25">
      <c r="B717" s="25"/>
      <c r="C717" s="69"/>
      <c r="D717" s="25"/>
      <c r="E717" s="7"/>
      <c r="F717" s="7"/>
      <c r="G717" s="7"/>
      <c r="H717" s="7"/>
      <c r="I717" s="7"/>
      <c r="J717" s="7"/>
      <c r="K717" s="7"/>
      <c r="M717" s="99"/>
      <c r="N717" s="99"/>
      <c r="O717" s="99"/>
      <c r="P717" s="100"/>
    </row>
    <row r="718" spans="2:16" s="124" customFormat="1" x14ac:dyDescent="0.25">
      <c r="B718" s="102"/>
      <c r="C718" s="97"/>
      <c r="D718" s="102"/>
      <c r="E718" s="102"/>
      <c r="F718" s="102"/>
      <c r="G718" s="102"/>
      <c r="H718" s="102"/>
      <c r="I718" s="34"/>
      <c r="J718" s="34"/>
      <c r="K718" s="34"/>
      <c r="L718" s="34"/>
      <c r="M718" s="99"/>
      <c r="N718" s="99"/>
      <c r="O718" s="99"/>
    </row>
    <row r="719" spans="2:16" x14ac:dyDescent="0.25">
      <c r="B719" s="96"/>
      <c r="C719" s="97"/>
      <c r="D719" s="96"/>
      <c r="E719" s="6"/>
      <c r="F719" s="6"/>
      <c r="G719" s="6"/>
      <c r="I719" s="6"/>
      <c r="J719" s="6"/>
      <c r="K719" s="6"/>
      <c r="M719" s="99"/>
      <c r="N719" s="99"/>
      <c r="O719" s="99"/>
    </row>
    <row r="720" spans="2:16" x14ac:dyDescent="0.25">
      <c r="B720" s="36"/>
      <c r="C720" s="97"/>
      <c r="D720" s="36"/>
      <c r="E720" s="6"/>
      <c r="F720" s="6"/>
      <c r="G720" s="6"/>
      <c r="I720" s="6"/>
      <c r="J720" s="6"/>
      <c r="K720" s="6"/>
    </row>
    <row r="721" spans="2:15" s="121" customFormat="1" x14ac:dyDescent="0.25">
      <c r="B721" s="36"/>
      <c r="C721" s="97"/>
      <c r="D721" s="36"/>
      <c r="E721" s="6"/>
      <c r="F721" s="6"/>
      <c r="G721" s="6"/>
      <c r="H721" s="6"/>
      <c r="I721" s="6"/>
      <c r="J721" s="6"/>
      <c r="K721" s="6"/>
      <c r="L721" s="117"/>
      <c r="M721" s="120"/>
      <c r="N721" s="120"/>
      <c r="O721" s="120"/>
    </row>
    <row r="722" spans="2:15" s="121" customFormat="1" x14ac:dyDescent="0.25">
      <c r="B722" s="36"/>
      <c r="C722" s="97"/>
      <c r="D722" s="36"/>
      <c r="E722" s="6"/>
      <c r="F722" s="6"/>
      <c r="G722" s="6"/>
      <c r="H722" s="6"/>
      <c r="I722" s="6"/>
      <c r="J722" s="6"/>
      <c r="K722" s="6"/>
      <c r="L722" s="117"/>
      <c r="M722" s="120"/>
      <c r="N722" s="120"/>
      <c r="O722" s="120"/>
    </row>
    <row r="723" spans="2:15" s="121" customFormat="1" x14ac:dyDescent="0.25">
      <c r="B723" s="36"/>
      <c r="C723" s="97"/>
      <c r="D723" s="36"/>
      <c r="E723" s="6"/>
      <c r="F723" s="6"/>
      <c r="G723" s="6"/>
      <c r="H723" s="6"/>
      <c r="I723" s="6"/>
      <c r="J723" s="6"/>
      <c r="K723" s="6"/>
      <c r="L723" s="117"/>
      <c r="M723" s="120"/>
      <c r="N723" s="120"/>
      <c r="O723" s="120"/>
    </row>
    <row r="724" spans="2:15" s="121" customFormat="1" x14ac:dyDescent="0.25">
      <c r="B724" s="36"/>
      <c r="C724" s="97"/>
      <c r="D724" s="36"/>
      <c r="E724" s="6"/>
      <c r="F724" s="6"/>
      <c r="G724" s="6"/>
      <c r="H724" s="6"/>
      <c r="I724" s="6"/>
      <c r="J724" s="6"/>
      <c r="K724" s="6"/>
      <c r="L724" s="117"/>
      <c r="M724" s="120"/>
      <c r="N724" s="120"/>
      <c r="O724" s="120"/>
    </row>
    <row r="725" spans="2:15" s="121" customFormat="1" x14ac:dyDescent="0.25">
      <c r="B725" s="36"/>
      <c r="C725" s="97"/>
      <c r="D725" s="36"/>
      <c r="E725" s="6"/>
      <c r="F725" s="6"/>
      <c r="G725" s="6"/>
      <c r="H725" s="6"/>
      <c r="I725" s="6"/>
      <c r="J725" s="6"/>
      <c r="K725" s="6"/>
      <c r="L725" s="117"/>
      <c r="M725" s="120"/>
      <c r="N725" s="120"/>
      <c r="O725" s="120"/>
    </row>
    <row r="726" spans="2:15" s="121" customFormat="1" x14ac:dyDescent="0.25">
      <c r="B726" s="36"/>
      <c r="C726" s="97"/>
      <c r="D726" s="36"/>
      <c r="E726" s="6"/>
      <c r="F726" s="6"/>
      <c r="G726" s="6"/>
      <c r="H726" s="6"/>
      <c r="I726" s="6"/>
      <c r="J726" s="6"/>
      <c r="K726" s="6"/>
      <c r="L726" s="117"/>
      <c r="M726" s="120"/>
      <c r="N726" s="120"/>
      <c r="O726" s="120"/>
    </row>
    <row r="727" spans="2:15" s="121" customFormat="1" x14ac:dyDescent="0.25">
      <c r="B727" s="36"/>
      <c r="C727" s="97"/>
      <c r="D727" s="36"/>
      <c r="E727" s="6"/>
      <c r="F727" s="6"/>
      <c r="G727" s="6"/>
      <c r="H727" s="6"/>
      <c r="I727" s="6"/>
      <c r="J727" s="6"/>
      <c r="K727" s="6"/>
      <c r="L727" s="117"/>
      <c r="M727" s="120"/>
      <c r="N727" s="120"/>
      <c r="O727" s="120"/>
    </row>
    <row r="728" spans="2:15" s="121" customFormat="1" x14ac:dyDescent="0.25">
      <c r="B728" s="36"/>
      <c r="C728" s="97"/>
      <c r="D728" s="36"/>
      <c r="E728" s="6"/>
      <c r="F728" s="6"/>
      <c r="G728" s="6"/>
      <c r="H728" s="6"/>
      <c r="I728" s="6"/>
      <c r="J728" s="6"/>
      <c r="K728" s="6"/>
      <c r="L728" s="117"/>
      <c r="M728" s="120"/>
      <c r="N728" s="120"/>
      <c r="O728" s="120"/>
    </row>
    <row r="729" spans="2:15" s="121" customFormat="1" x14ac:dyDescent="0.25">
      <c r="B729" s="36"/>
      <c r="C729" s="97"/>
      <c r="D729" s="36"/>
      <c r="E729" s="6"/>
      <c r="F729" s="6"/>
      <c r="G729" s="6"/>
      <c r="H729" s="6"/>
      <c r="I729" s="6"/>
      <c r="J729" s="6"/>
      <c r="K729" s="6"/>
      <c r="L729" s="117"/>
      <c r="M729" s="120"/>
      <c r="N729" s="120"/>
      <c r="O729" s="120"/>
    </row>
    <row r="730" spans="2:15" s="121" customFormat="1" x14ac:dyDescent="0.25">
      <c r="B730" s="36"/>
      <c r="C730" s="97"/>
      <c r="D730" s="36"/>
      <c r="E730" s="6"/>
      <c r="F730" s="6"/>
      <c r="G730" s="6"/>
      <c r="H730" s="6"/>
      <c r="I730" s="6"/>
      <c r="J730" s="6"/>
      <c r="K730" s="6"/>
      <c r="L730" s="117"/>
      <c r="M730" s="120"/>
      <c r="N730" s="120"/>
      <c r="O730" s="120"/>
    </row>
    <row r="731" spans="2:15" s="121" customFormat="1" x14ac:dyDescent="0.25">
      <c r="B731" s="36"/>
      <c r="C731" s="97"/>
      <c r="D731" s="36"/>
      <c r="E731" s="6"/>
      <c r="F731" s="6"/>
      <c r="G731" s="6"/>
      <c r="H731" s="6"/>
      <c r="I731" s="6"/>
      <c r="J731" s="6"/>
      <c r="K731" s="6"/>
      <c r="L731" s="117"/>
      <c r="M731" s="120"/>
      <c r="N731" s="120"/>
      <c r="O731" s="120"/>
    </row>
    <row r="732" spans="2:15" s="121" customFormat="1" x14ac:dyDescent="0.25">
      <c r="B732" s="36"/>
      <c r="C732" s="97"/>
      <c r="D732" s="36"/>
      <c r="E732" s="6"/>
      <c r="F732" s="6"/>
      <c r="G732" s="6"/>
      <c r="H732" s="6"/>
      <c r="I732" s="6"/>
      <c r="J732" s="6"/>
      <c r="K732" s="6"/>
      <c r="L732" s="117"/>
      <c r="M732" s="120"/>
      <c r="N732" s="120"/>
      <c r="O732" s="120"/>
    </row>
    <row r="733" spans="2:15" s="121" customFormat="1" x14ac:dyDescent="0.25">
      <c r="B733" s="36"/>
      <c r="C733" s="97"/>
      <c r="D733" s="36"/>
      <c r="E733" s="6"/>
      <c r="F733" s="6"/>
      <c r="G733" s="6"/>
      <c r="H733" s="6"/>
      <c r="I733" s="6"/>
      <c r="J733" s="6"/>
      <c r="K733" s="6"/>
      <c r="L733" s="117"/>
      <c r="M733" s="120"/>
      <c r="N733" s="120"/>
      <c r="O733" s="120"/>
    </row>
    <row r="734" spans="2:15" s="121" customFormat="1" x14ac:dyDescent="0.25">
      <c r="B734" s="36"/>
      <c r="C734" s="97"/>
      <c r="D734" s="36"/>
      <c r="E734" s="6"/>
      <c r="F734" s="6"/>
      <c r="G734" s="6"/>
      <c r="H734" s="6"/>
      <c r="I734" s="6"/>
      <c r="J734" s="6"/>
      <c r="K734" s="6"/>
      <c r="L734" s="117"/>
      <c r="M734" s="120"/>
      <c r="N734" s="120"/>
      <c r="O734" s="120"/>
    </row>
    <row r="735" spans="2:15" s="121" customFormat="1" x14ac:dyDescent="0.25">
      <c r="B735" s="36"/>
      <c r="C735" s="97"/>
      <c r="D735" s="36"/>
      <c r="E735" s="6"/>
      <c r="F735" s="6"/>
      <c r="G735" s="6"/>
      <c r="H735" s="6"/>
      <c r="I735" s="6"/>
      <c r="J735" s="6"/>
      <c r="K735" s="6"/>
      <c r="L735" s="117"/>
      <c r="M735" s="120"/>
      <c r="N735" s="120"/>
      <c r="O735" s="120"/>
    </row>
    <row r="736" spans="2:15" s="121" customFormat="1" x14ac:dyDescent="0.25">
      <c r="B736" s="36"/>
      <c r="C736" s="97"/>
      <c r="D736" s="36"/>
      <c r="E736" s="6"/>
      <c r="F736" s="6"/>
      <c r="G736" s="6"/>
      <c r="H736" s="6"/>
      <c r="I736" s="6"/>
      <c r="J736" s="6"/>
      <c r="K736" s="6"/>
      <c r="L736" s="117"/>
      <c r="M736" s="120"/>
      <c r="N736" s="120"/>
      <c r="O736" s="120"/>
    </row>
    <row r="737" spans="2:15" s="121" customFormat="1" x14ac:dyDescent="0.25">
      <c r="B737" s="36"/>
      <c r="C737" s="97"/>
      <c r="D737" s="36"/>
      <c r="E737" s="6"/>
      <c r="F737" s="6"/>
      <c r="G737" s="6"/>
      <c r="H737" s="6"/>
      <c r="I737" s="6"/>
      <c r="J737" s="6"/>
      <c r="K737" s="6"/>
      <c r="L737" s="117"/>
      <c r="M737" s="120"/>
      <c r="N737" s="120"/>
      <c r="O737" s="120"/>
    </row>
    <row r="738" spans="2:15" s="121" customFormat="1" x14ac:dyDescent="0.25">
      <c r="B738" s="36"/>
      <c r="C738" s="97"/>
      <c r="D738" s="36"/>
      <c r="E738" s="6"/>
      <c r="F738" s="6"/>
      <c r="G738" s="6"/>
      <c r="H738" s="6"/>
      <c r="I738" s="6"/>
      <c r="J738" s="6"/>
      <c r="K738" s="6"/>
      <c r="L738" s="117"/>
      <c r="M738" s="120"/>
      <c r="N738" s="120"/>
      <c r="O738" s="120"/>
    </row>
    <row r="739" spans="2:15" s="121" customFormat="1" x14ac:dyDescent="0.25">
      <c r="B739" s="36"/>
      <c r="C739" s="97"/>
      <c r="D739" s="36"/>
      <c r="E739" s="6"/>
      <c r="F739" s="6"/>
      <c r="G739" s="6"/>
      <c r="H739" s="6"/>
      <c r="I739" s="6"/>
      <c r="J739" s="6"/>
      <c r="K739" s="6"/>
      <c r="L739" s="117"/>
      <c r="M739" s="120"/>
      <c r="N739" s="120"/>
      <c r="O739" s="120"/>
    </row>
    <row r="740" spans="2:15" s="121" customFormat="1" x14ac:dyDescent="0.25">
      <c r="B740" s="36"/>
      <c r="C740" s="97"/>
      <c r="D740" s="36"/>
      <c r="E740" s="6"/>
      <c r="F740" s="6"/>
      <c r="G740" s="6"/>
      <c r="H740" s="6"/>
      <c r="I740" s="6"/>
      <c r="J740" s="6"/>
      <c r="K740" s="6"/>
      <c r="L740" s="117"/>
      <c r="M740" s="120"/>
      <c r="N740" s="120"/>
      <c r="O740" s="120"/>
    </row>
    <row r="741" spans="2:15" s="121" customFormat="1" x14ac:dyDescent="0.25">
      <c r="B741" s="36"/>
      <c r="C741" s="97"/>
      <c r="D741" s="36"/>
      <c r="E741" s="6"/>
      <c r="F741" s="6"/>
      <c r="G741" s="6"/>
      <c r="H741" s="6"/>
      <c r="I741" s="6"/>
      <c r="J741" s="6"/>
      <c r="K741" s="6"/>
      <c r="L741" s="117"/>
      <c r="M741" s="120"/>
      <c r="N741" s="120"/>
      <c r="O741" s="120"/>
    </row>
    <row r="742" spans="2:15" s="121" customFormat="1" x14ac:dyDescent="0.25">
      <c r="B742" s="36"/>
      <c r="C742" s="97"/>
      <c r="D742" s="36"/>
      <c r="E742" s="6"/>
      <c r="F742" s="6"/>
      <c r="G742" s="6"/>
      <c r="H742" s="6"/>
      <c r="I742" s="6"/>
      <c r="J742" s="6"/>
      <c r="K742" s="6"/>
      <c r="L742" s="117"/>
      <c r="M742" s="120"/>
      <c r="N742" s="120"/>
      <c r="O742" s="120"/>
    </row>
    <row r="743" spans="2:15" s="121" customFormat="1" x14ac:dyDescent="0.25">
      <c r="B743" s="36"/>
      <c r="C743" s="97"/>
      <c r="D743" s="36"/>
      <c r="E743" s="6"/>
      <c r="F743" s="6"/>
      <c r="G743" s="6"/>
      <c r="H743" s="6"/>
      <c r="I743" s="6"/>
      <c r="J743" s="6"/>
      <c r="K743" s="6"/>
      <c r="L743" s="117"/>
      <c r="M743" s="120"/>
      <c r="N743" s="120"/>
      <c r="O743" s="120"/>
    </row>
    <row r="744" spans="2:15" s="121" customFormat="1" x14ac:dyDescent="0.25">
      <c r="B744" s="36"/>
      <c r="C744" s="97"/>
      <c r="D744" s="36"/>
      <c r="E744" s="6"/>
      <c r="F744" s="6"/>
      <c r="G744" s="6"/>
      <c r="H744" s="6"/>
      <c r="I744" s="6"/>
      <c r="J744" s="6"/>
      <c r="K744" s="6"/>
      <c r="L744" s="117"/>
      <c r="M744" s="120"/>
      <c r="N744" s="120"/>
      <c r="O744" s="120"/>
    </row>
    <row r="745" spans="2:15" s="121" customFormat="1" x14ac:dyDescent="0.25">
      <c r="B745" s="36"/>
      <c r="C745" s="97"/>
      <c r="D745" s="36"/>
      <c r="E745" s="6"/>
      <c r="F745" s="6"/>
      <c r="G745" s="6"/>
      <c r="H745" s="6"/>
      <c r="I745" s="6"/>
      <c r="J745" s="6"/>
      <c r="K745" s="6"/>
      <c r="L745" s="117"/>
      <c r="M745" s="120"/>
      <c r="N745" s="120"/>
      <c r="O745" s="120"/>
    </row>
    <row r="746" spans="2:15" s="121" customFormat="1" x14ac:dyDescent="0.25">
      <c r="B746" s="36"/>
      <c r="C746" s="97"/>
      <c r="D746" s="36"/>
      <c r="E746" s="6"/>
      <c r="F746" s="6"/>
      <c r="G746" s="6"/>
      <c r="H746" s="6"/>
      <c r="I746" s="6"/>
      <c r="J746" s="6"/>
      <c r="K746" s="6"/>
      <c r="L746" s="117"/>
      <c r="M746" s="120"/>
      <c r="N746" s="120"/>
      <c r="O746" s="120"/>
    </row>
    <row r="747" spans="2:15" s="121" customFormat="1" x14ac:dyDescent="0.25">
      <c r="B747" s="36"/>
      <c r="C747" s="97"/>
      <c r="D747" s="36"/>
      <c r="E747" s="6"/>
      <c r="F747" s="6"/>
      <c r="G747" s="6"/>
      <c r="H747" s="6"/>
      <c r="I747" s="6"/>
      <c r="J747" s="6"/>
      <c r="K747" s="6"/>
      <c r="L747" s="117"/>
      <c r="M747" s="120"/>
      <c r="N747" s="120"/>
      <c r="O747" s="120"/>
    </row>
    <row r="748" spans="2:15" s="121" customFormat="1" x14ac:dyDescent="0.25">
      <c r="B748" s="36"/>
      <c r="C748" s="97"/>
      <c r="D748" s="36"/>
      <c r="E748" s="6"/>
      <c r="F748" s="6"/>
      <c r="G748" s="6"/>
      <c r="H748" s="6"/>
      <c r="I748" s="6"/>
      <c r="J748" s="6"/>
      <c r="K748" s="6"/>
      <c r="L748" s="117"/>
      <c r="M748" s="120"/>
      <c r="N748" s="120"/>
      <c r="O748" s="120"/>
    </row>
    <row r="749" spans="2:15" s="121" customFormat="1" x14ac:dyDescent="0.25">
      <c r="B749" s="36"/>
      <c r="C749" s="97"/>
      <c r="D749" s="36"/>
      <c r="E749" s="6"/>
      <c r="F749" s="6"/>
      <c r="G749" s="6"/>
      <c r="H749" s="6"/>
      <c r="I749" s="6"/>
      <c r="J749" s="6"/>
      <c r="K749" s="6"/>
      <c r="L749" s="117"/>
      <c r="M749" s="120"/>
      <c r="N749" s="120"/>
      <c r="O749" s="120"/>
    </row>
    <row r="750" spans="2:15" s="121" customFormat="1" x14ac:dyDescent="0.25">
      <c r="B750" s="36"/>
      <c r="C750" s="97"/>
      <c r="D750" s="36"/>
      <c r="E750" s="6"/>
      <c r="F750" s="6"/>
      <c r="G750" s="6"/>
      <c r="H750" s="6"/>
      <c r="I750" s="6"/>
      <c r="J750" s="6"/>
      <c r="K750" s="6"/>
      <c r="L750" s="117"/>
      <c r="M750" s="120"/>
      <c r="N750" s="120"/>
      <c r="O750" s="120"/>
    </row>
    <row r="751" spans="2:15" s="121" customFormat="1" x14ac:dyDescent="0.25">
      <c r="B751" s="36"/>
      <c r="C751" s="97"/>
      <c r="D751" s="36"/>
      <c r="E751" s="6"/>
      <c r="F751" s="6"/>
      <c r="G751" s="6"/>
      <c r="H751" s="6"/>
      <c r="I751" s="6"/>
      <c r="J751" s="6"/>
      <c r="K751" s="6"/>
      <c r="L751" s="117"/>
      <c r="M751" s="120"/>
      <c r="N751" s="120"/>
      <c r="O751" s="120"/>
    </row>
    <row r="752" spans="2:15" s="121" customFormat="1" x14ac:dyDescent="0.25">
      <c r="B752" s="36"/>
      <c r="C752" s="97"/>
      <c r="D752" s="36"/>
      <c r="E752" s="6"/>
      <c r="F752" s="6"/>
      <c r="G752" s="6"/>
      <c r="H752" s="6"/>
      <c r="I752" s="6"/>
      <c r="J752" s="6"/>
      <c r="K752" s="6"/>
      <c r="L752" s="117"/>
      <c r="M752" s="120"/>
      <c r="N752" s="120"/>
      <c r="O752" s="120"/>
    </row>
    <row r="753" spans="2:16" x14ac:dyDescent="0.25">
      <c r="B753" s="36"/>
      <c r="C753" s="97"/>
      <c r="D753" s="36"/>
      <c r="E753" s="6"/>
      <c r="F753" s="6"/>
      <c r="G753" s="6"/>
      <c r="I753" s="6"/>
      <c r="J753" s="6"/>
      <c r="K753" s="6"/>
    </row>
    <row r="754" spans="2:16" x14ac:dyDescent="0.25">
      <c r="B754" s="36"/>
      <c r="C754" s="97"/>
      <c r="D754" s="36"/>
      <c r="E754" s="6"/>
      <c r="F754" s="6"/>
      <c r="G754" s="6"/>
      <c r="I754" s="6"/>
      <c r="J754" s="6"/>
      <c r="K754" s="6"/>
    </row>
    <row r="755" spans="2:16" x14ac:dyDescent="0.25">
      <c r="B755" s="36"/>
      <c r="C755" s="97"/>
      <c r="D755" s="36"/>
      <c r="E755" s="6"/>
      <c r="F755" s="6"/>
      <c r="G755" s="6"/>
      <c r="I755" s="6"/>
      <c r="J755" s="6"/>
      <c r="K755" s="6"/>
    </row>
    <row r="756" spans="2:16" x14ac:dyDescent="0.25">
      <c r="B756" s="36"/>
      <c r="C756" s="97"/>
      <c r="D756" s="36"/>
      <c r="E756" s="6"/>
      <c r="F756" s="6"/>
      <c r="G756" s="6"/>
      <c r="I756" s="6"/>
      <c r="J756" s="6"/>
      <c r="K756" s="6"/>
    </row>
    <row r="757" spans="2:16" x14ac:dyDescent="0.25">
      <c r="B757" s="36"/>
      <c r="C757" s="97"/>
      <c r="D757" s="36"/>
      <c r="E757" s="6"/>
      <c r="F757" s="6"/>
      <c r="G757" s="6"/>
      <c r="I757" s="6"/>
      <c r="J757" s="6"/>
      <c r="K757" s="6"/>
    </row>
    <row r="758" spans="2:16" s="124" customFormat="1" x14ac:dyDescent="0.25">
      <c r="B758" s="36"/>
      <c r="C758" s="97"/>
      <c r="D758" s="36"/>
      <c r="E758" s="94"/>
      <c r="F758" s="94"/>
      <c r="G758" s="94"/>
      <c r="H758" s="94"/>
      <c r="I758" s="6"/>
      <c r="J758" s="6"/>
      <c r="K758" s="6"/>
      <c r="L758" s="34"/>
      <c r="M758" s="120"/>
      <c r="N758" s="120"/>
      <c r="O758" s="120"/>
    </row>
    <row r="759" spans="2:16" s="124" customFormat="1" x14ac:dyDescent="0.25">
      <c r="B759" s="36"/>
      <c r="C759" s="97"/>
      <c r="D759" s="36"/>
      <c r="E759" s="94"/>
      <c r="F759" s="94"/>
      <c r="G759" s="94"/>
      <c r="H759" s="94"/>
      <c r="I759" s="6"/>
      <c r="J759" s="6"/>
      <c r="K759" s="6"/>
      <c r="L759" s="34"/>
      <c r="M759" s="120"/>
      <c r="N759" s="120"/>
      <c r="O759" s="120"/>
    </row>
    <row r="760" spans="2:16" x14ac:dyDescent="0.25">
      <c r="B760" s="104"/>
      <c r="C760" s="97"/>
      <c r="D760" s="104"/>
      <c r="E760" s="6"/>
      <c r="F760" s="6"/>
      <c r="G760" s="6"/>
      <c r="H760" s="87"/>
      <c r="I760" s="6"/>
      <c r="J760" s="6"/>
      <c r="K760" s="6"/>
    </row>
    <row r="761" spans="2:16" s="124" customFormat="1" x14ac:dyDescent="0.25">
      <c r="B761" s="102"/>
      <c r="C761" s="97"/>
      <c r="D761" s="102"/>
      <c r="E761" s="102"/>
      <c r="F761" s="102"/>
      <c r="G761" s="102"/>
      <c r="H761" s="102"/>
      <c r="I761" s="34"/>
      <c r="J761" s="34"/>
      <c r="K761" s="34"/>
      <c r="L761" s="34"/>
      <c r="M761" s="99"/>
      <c r="N761" s="99"/>
      <c r="O761" s="99"/>
    </row>
    <row r="762" spans="2:16" s="98" customFormat="1" x14ac:dyDescent="0.25">
      <c r="B762" s="25"/>
      <c r="C762" s="69"/>
      <c r="D762" s="25"/>
      <c r="E762" s="7"/>
      <c r="F762" s="7"/>
      <c r="G762" s="7"/>
      <c r="H762" s="7"/>
      <c r="I762" s="7"/>
      <c r="J762" s="7"/>
      <c r="K762" s="7"/>
      <c r="M762" s="99"/>
      <c r="N762" s="99"/>
      <c r="O762" s="99"/>
      <c r="P762" s="100"/>
    </row>
    <row r="763" spans="2:16" s="124" customFormat="1" x14ac:dyDescent="0.25">
      <c r="B763" s="102"/>
      <c r="C763" s="97"/>
      <c r="D763" s="102"/>
      <c r="E763" s="102"/>
      <c r="F763" s="102"/>
      <c r="G763" s="102"/>
      <c r="H763" s="102"/>
      <c r="I763" s="34"/>
      <c r="J763" s="34"/>
      <c r="K763" s="34"/>
      <c r="L763" s="34"/>
      <c r="M763" s="99"/>
      <c r="N763" s="99"/>
      <c r="O763" s="99"/>
    </row>
    <row r="764" spans="2:16" x14ac:dyDescent="0.25">
      <c r="B764" s="96"/>
      <c r="C764" s="97"/>
      <c r="D764" s="96"/>
      <c r="E764" s="6"/>
      <c r="F764" s="6"/>
      <c r="G764" s="6"/>
      <c r="I764" s="6"/>
      <c r="J764" s="6"/>
      <c r="K764" s="6"/>
      <c r="M764" s="99"/>
      <c r="N764" s="99"/>
      <c r="O764" s="99"/>
    </row>
    <row r="765" spans="2:16" x14ac:dyDescent="0.25">
      <c r="B765" s="36"/>
      <c r="C765" s="97"/>
      <c r="D765" s="36"/>
      <c r="E765" s="6"/>
      <c r="F765" s="6"/>
      <c r="G765" s="6"/>
      <c r="I765" s="6"/>
      <c r="J765" s="6"/>
      <c r="K765" s="6"/>
    </row>
    <row r="766" spans="2:16" x14ac:dyDescent="0.25">
      <c r="B766" s="36"/>
      <c r="C766" s="97"/>
      <c r="D766" s="36"/>
      <c r="E766" s="6"/>
      <c r="F766" s="6"/>
      <c r="G766" s="6"/>
      <c r="I766" s="6"/>
      <c r="J766" s="6"/>
      <c r="K766" s="6"/>
    </row>
    <row r="767" spans="2:16" x14ac:dyDescent="0.25">
      <c r="B767" s="36"/>
      <c r="C767" s="97"/>
      <c r="D767" s="36"/>
      <c r="E767" s="6"/>
      <c r="F767" s="6"/>
      <c r="G767" s="6"/>
      <c r="I767" s="6"/>
      <c r="J767" s="6"/>
      <c r="K767" s="6"/>
    </row>
    <row r="768" spans="2:16" x14ac:dyDescent="0.25">
      <c r="B768" s="36"/>
      <c r="C768" s="97"/>
      <c r="D768" s="36"/>
      <c r="E768" s="6"/>
      <c r="F768" s="6"/>
      <c r="G768" s="6"/>
      <c r="I768" s="6"/>
      <c r="J768" s="6"/>
      <c r="K768" s="6"/>
    </row>
    <row r="769" spans="2:15" s="121" customFormat="1" x14ac:dyDescent="0.25">
      <c r="B769" s="36"/>
      <c r="C769" s="97"/>
      <c r="D769" s="36"/>
      <c r="E769" s="6"/>
      <c r="F769" s="6"/>
      <c r="G769" s="6"/>
      <c r="H769" s="6"/>
      <c r="I769" s="6"/>
      <c r="J769" s="6"/>
      <c r="K769" s="6"/>
      <c r="L769" s="117"/>
      <c r="M769" s="120"/>
      <c r="N769" s="120"/>
      <c r="O769" s="120"/>
    </row>
    <row r="770" spans="2:15" s="121" customFormat="1" x14ac:dyDescent="0.25">
      <c r="B770" s="36"/>
      <c r="C770" s="97"/>
      <c r="D770" s="36"/>
      <c r="E770" s="6"/>
      <c r="F770" s="6"/>
      <c r="G770" s="6"/>
      <c r="H770" s="6"/>
      <c r="I770" s="6"/>
      <c r="J770" s="6"/>
      <c r="K770" s="6"/>
      <c r="L770" s="117"/>
      <c r="M770" s="120"/>
      <c r="N770" s="120"/>
      <c r="O770" s="120"/>
    </row>
    <row r="771" spans="2:15" s="121" customFormat="1" x14ac:dyDescent="0.25">
      <c r="B771" s="36"/>
      <c r="C771" s="97"/>
      <c r="D771" s="36"/>
      <c r="E771" s="6"/>
      <c r="F771" s="6"/>
      <c r="G771" s="6"/>
      <c r="H771" s="6"/>
      <c r="I771" s="6"/>
      <c r="J771" s="6"/>
      <c r="K771" s="6"/>
      <c r="L771" s="117"/>
      <c r="M771" s="120"/>
      <c r="N771" s="120"/>
      <c r="O771" s="120"/>
    </row>
    <row r="772" spans="2:15" s="121" customFormat="1" x14ac:dyDescent="0.25">
      <c r="B772" s="36"/>
      <c r="C772" s="97"/>
      <c r="D772" s="36"/>
      <c r="E772" s="6"/>
      <c r="F772" s="6"/>
      <c r="G772" s="6"/>
      <c r="H772" s="6"/>
      <c r="I772" s="6"/>
      <c r="J772" s="6"/>
      <c r="K772" s="6"/>
      <c r="L772" s="117"/>
      <c r="M772" s="120"/>
      <c r="N772" s="120"/>
      <c r="O772" s="120"/>
    </row>
    <row r="773" spans="2:15" s="121" customFormat="1" x14ac:dyDescent="0.25">
      <c r="B773" s="36"/>
      <c r="C773" s="97"/>
      <c r="D773" s="36"/>
      <c r="E773" s="6"/>
      <c r="F773" s="6"/>
      <c r="G773" s="6"/>
      <c r="H773" s="6"/>
      <c r="I773" s="6"/>
      <c r="J773" s="6"/>
      <c r="K773" s="6"/>
      <c r="L773" s="117"/>
      <c r="M773" s="120"/>
      <c r="N773" s="120"/>
      <c r="O773" s="120"/>
    </row>
    <row r="774" spans="2:15" s="121" customFormat="1" x14ac:dyDescent="0.25">
      <c r="B774" s="36"/>
      <c r="C774" s="97"/>
      <c r="D774" s="36"/>
      <c r="E774" s="6"/>
      <c r="F774" s="6"/>
      <c r="G774" s="6"/>
      <c r="H774" s="6"/>
      <c r="I774" s="6"/>
      <c r="J774" s="6"/>
      <c r="K774" s="6"/>
      <c r="L774" s="117"/>
      <c r="M774" s="120"/>
      <c r="N774" s="120"/>
      <c r="O774" s="120"/>
    </row>
    <row r="775" spans="2:15" s="121" customFormat="1" x14ac:dyDescent="0.25">
      <c r="B775" s="36"/>
      <c r="C775" s="97"/>
      <c r="D775" s="36"/>
      <c r="E775" s="6"/>
      <c r="F775" s="6"/>
      <c r="G775" s="6"/>
      <c r="H775" s="6"/>
      <c r="I775" s="6"/>
      <c r="J775" s="6"/>
      <c r="K775" s="6"/>
      <c r="L775" s="117"/>
      <c r="M775" s="120"/>
      <c r="N775" s="120"/>
      <c r="O775" s="120"/>
    </row>
    <row r="776" spans="2:15" s="121" customFormat="1" x14ac:dyDescent="0.25">
      <c r="B776" s="36"/>
      <c r="C776" s="97"/>
      <c r="D776" s="36"/>
      <c r="E776" s="6"/>
      <c r="F776" s="6"/>
      <c r="G776" s="6"/>
      <c r="H776" s="6"/>
      <c r="I776" s="6"/>
      <c r="J776" s="6"/>
      <c r="K776" s="6"/>
      <c r="L776" s="117"/>
      <c r="M776" s="120"/>
      <c r="N776" s="120"/>
      <c r="O776" s="120"/>
    </row>
    <row r="777" spans="2:15" s="121" customFormat="1" x14ac:dyDescent="0.25">
      <c r="B777" s="36"/>
      <c r="C777" s="97"/>
      <c r="D777" s="36"/>
      <c r="E777" s="6"/>
      <c r="F777" s="6"/>
      <c r="G777" s="6"/>
      <c r="H777" s="6"/>
      <c r="I777" s="6"/>
      <c r="J777" s="6"/>
      <c r="K777" s="6"/>
      <c r="L777" s="117"/>
      <c r="M777" s="120"/>
      <c r="N777" s="120"/>
      <c r="O777" s="120"/>
    </row>
    <row r="778" spans="2:15" s="121" customFormat="1" x14ac:dyDescent="0.25">
      <c r="B778" s="36"/>
      <c r="C778" s="97"/>
      <c r="D778" s="36"/>
      <c r="E778" s="6"/>
      <c r="F778" s="6"/>
      <c r="G778" s="6"/>
      <c r="H778" s="6"/>
      <c r="I778" s="6"/>
      <c r="J778" s="6"/>
      <c r="K778" s="6"/>
      <c r="L778" s="117"/>
      <c r="M778" s="120"/>
      <c r="N778" s="120"/>
      <c r="O778" s="120"/>
    </row>
    <row r="779" spans="2:15" s="121" customFormat="1" x14ac:dyDescent="0.25">
      <c r="B779" s="36"/>
      <c r="C779" s="97"/>
      <c r="D779" s="36"/>
      <c r="E779" s="6"/>
      <c r="F779" s="6"/>
      <c r="G779" s="6"/>
      <c r="H779" s="6"/>
      <c r="I779" s="6"/>
      <c r="J779" s="6"/>
      <c r="K779" s="6"/>
      <c r="L779" s="117"/>
      <c r="M779" s="120"/>
      <c r="N779" s="120"/>
      <c r="O779" s="120"/>
    </row>
    <row r="780" spans="2:15" s="121" customFormat="1" x14ac:dyDescent="0.25">
      <c r="B780" s="36"/>
      <c r="C780" s="97"/>
      <c r="D780" s="36"/>
      <c r="E780" s="6"/>
      <c r="F780" s="6"/>
      <c r="G780" s="6"/>
      <c r="H780" s="6"/>
      <c r="I780" s="6"/>
      <c r="J780" s="6"/>
      <c r="K780" s="6"/>
      <c r="L780" s="117"/>
      <c r="M780" s="120"/>
      <c r="N780" s="120"/>
      <c r="O780" s="120"/>
    </row>
    <row r="781" spans="2:15" s="121" customFormat="1" x14ac:dyDescent="0.25">
      <c r="B781" s="36"/>
      <c r="C781" s="97"/>
      <c r="D781" s="36"/>
      <c r="E781" s="6"/>
      <c r="F781" s="6"/>
      <c r="G781" s="6"/>
      <c r="H781" s="6"/>
      <c r="I781" s="6"/>
      <c r="J781" s="6"/>
      <c r="K781" s="6"/>
      <c r="L781" s="117"/>
      <c r="M781" s="120"/>
      <c r="N781" s="120"/>
      <c r="O781" s="120"/>
    </row>
    <row r="782" spans="2:15" s="121" customFormat="1" x14ac:dyDescent="0.25">
      <c r="B782" s="36"/>
      <c r="C782" s="97"/>
      <c r="D782" s="36"/>
      <c r="E782" s="6"/>
      <c r="F782" s="6"/>
      <c r="G782" s="6"/>
      <c r="H782" s="6"/>
      <c r="I782" s="6"/>
      <c r="J782" s="6"/>
      <c r="K782" s="6"/>
      <c r="L782" s="117"/>
      <c r="M782" s="120"/>
      <c r="N782" s="120"/>
      <c r="O782" s="120"/>
    </row>
    <row r="783" spans="2:15" s="121" customFormat="1" x14ac:dyDescent="0.25">
      <c r="B783" s="36"/>
      <c r="C783" s="97"/>
      <c r="D783" s="36"/>
      <c r="E783" s="6"/>
      <c r="F783" s="6"/>
      <c r="G783" s="6"/>
      <c r="H783" s="6"/>
      <c r="I783" s="6"/>
      <c r="J783" s="6"/>
      <c r="K783" s="6"/>
      <c r="L783" s="117"/>
      <c r="M783" s="120"/>
      <c r="N783" s="120"/>
      <c r="O783" s="120"/>
    </row>
    <row r="784" spans="2:15" s="121" customFormat="1" x14ac:dyDescent="0.25">
      <c r="B784" s="36"/>
      <c r="C784" s="97"/>
      <c r="D784" s="36"/>
      <c r="E784" s="6"/>
      <c r="F784" s="6"/>
      <c r="G784" s="6"/>
      <c r="H784" s="6"/>
      <c r="I784" s="6"/>
      <c r="J784" s="6"/>
      <c r="K784" s="6"/>
      <c r="L784" s="117"/>
      <c r="M784" s="120"/>
      <c r="N784" s="120"/>
      <c r="O784" s="120"/>
    </row>
    <row r="785" spans="2:15" s="121" customFormat="1" x14ac:dyDescent="0.25">
      <c r="B785" s="36"/>
      <c r="C785" s="97"/>
      <c r="D785" s="36"/>
      <c r="E785" s="6"/>
      <c r="F785" s="6"/>
      <c r="G785" s="6"/>
      <c r="H785" s="6"/>
      <c r="I785" s="6"/>
      <c r="J785" s="6"/>
      <c r="K785" s="6"/>
      <c r="L785" s="117"/>
      <c r="M785" s="120"/>
      <c r="N785" s="120"/>
      <c r="O785" s="120"/>
    </row>
    <row r="786" spans="2:15" s="121" customFormat="1" x14ac:dyDescent="0.25">
      <c r="B786" s="36"/>
      <c r="C786" s="97"/>
      <c r="D786" s="36"/>
      <c r="E786" s="6"/>
      <c r="F786" s="6"/>
      <c r="G786" s="6"/>
      <c r="H786" s="6"/>
      <c r="I786" s="6"/>
      <c r="J786" s="6"/>
      <c r="K786" s="6"/>
      <c r="L786" s="117"/>
      <c r="M786" s="120"/>
      <c r="N786" s="120"/>
      <c r="O786" s="120"/>
    </row>
    <row r="787" spans="2:15" s="121" customFormat="1" x14ac:dyDescent="0.25">
      <c r="B787" s="36"/>
      <c r="C787" s="97"/>
      <c r="D787" s="36"/>
      <c r="E787" s="6"/>
      <c r="F787" s="6"/>
      <c r="G787" s="6"/>
      <c r="H787" s="6"/>
      <c r="I787" s="6"/>
      <c r="J787" s="6"/>
      <c r="K787" s="6"/>
      <c r="L787" s="117"/>
      <c r="M787" s="120"/>
      <c r="N787" s="120"/>
      <c r="O787" s="120"/>
    </row>
    <row r="788" spans="2:15" s="121" customFormat="1" x14ac:dyDescent="0.25">
      <c r="B788" s="36"/>
      <c r="C788" s="97"/>
      <c r="D788" s="36"/>
      <c r="E788" s="6"/>
      <c r="F788" s="6"/>
      <c r="G788" s="6"/>
      <c r="H788" s="6"/>
      <c r="I788" s="6"/>
      <c r="J788" s="6"/>
      <c r="K788" s="6"/>
      <c r="L788" s="117"/>
      <c r="M788" s="120"/>
      <c r="N788" s="120"/>
      <c r="O788" s="120"/>
    </row>
    <row r="789" spans="2:15" s="121" customFormat="1" x14ac:dyDescent="0.25">
      <c r="B789" s="36"/>
      <c r="C789" s="97"/>
      <c r="D789" s="36"/>
      <c r="E789" s="6"/>
      <c r="F789" s="6"/>
      <c r="G789" s="6"/>
      <c r="H789" s="6"/>
      <c r="I789" s="6"/>
      <c r="J789" s="6"/>
      <c r="K789" s="6"/>
      <c r="L789" s="117"/>
      <c r="M789" s="120"/>
      <c r="N789" s="120"/>
      <c r="O789" s="120"/>
    </row>
    <row r="790" spans="2:15" s="121" customFormat="1" x14ac:dyDescent="0.25">
      <c r="B790" s="36"/>
      <c r="C790" s="97"/>
      <c r="D790" s="36"/>
      <c r="E790" s="6"/>
      <c r="F790" s="6"/>
      <c r="G790" s="6"/>
      <c r="H790" s="6"/>
      <c r="I790" s="6"/>
      <c r="J790" s="6"/>
      <c r="K790" s="6"/>
      <c r="L790" s="117"/>
      <c r="M790" s="120"/>
      <c r="N790" s="120"/>
      <c r="O790" s="120"/>
    </row>
    <row r="791" spans="2:15" s="121" customFormat="1" x14ac:dyDescent="0.25">
      <c r="B791" s="36"/>
      <c r="C791" s="97"/>
      <c r="D791" s="36"/>
      <c r="E791" s="6"/>
      <c r="F791" s="6"/>
      <c r="G791" s="6"/>
      <c r="H791" s="6"/>
      <c r="I791" s="6"/>
      <c r="J791" s="6"/>
      <c r="K791" s="6"/>
      <c r="L791" s="117"/>
      <c r="M791" s="120"/>
      <c r="N791" s="120"/>
      <c r="O791" s="120"/>
    </row>
    <row r="792" spans="2:15" s="121" customFormat="1" x14ac:dyDescent="0.25">
      <c r="B792" s="36"/>
      <c r="C792" s="97"/>
      <c r="D792" s="36"/>
      <c r="E792" s="6"/>
      <c r="F792" s="6"/>
      <c r="G792" s="6"/>
      <c r="H792" s="6"/>
      <c r="I792" s="6"/>
      <c r="J792" s="6"/>
      <c r="K792" s="6"/>
      <c r="L792" s="117"/>
      <c r="M792" s="120"/>
      <c r="N792" s="120"/>
      <c r="O792" s="120"/>
    </row>
    <row r="793" spans="2:15" s="121" customFormat="1" x14ac:dyDescent="0.25">
      <c r="B793" s="36"/>
      <c r="C793" s="97"/>
      <c r="D793" s="36"/>
      <c r="E793" s="6"/>
      <c r="F793" s="6"/>
      <c r="G793" s="6"/>
      <c r="H793" s="6"/>
      <c r="I793" s="6"/>
      <c r="J793" s="6"/>
      <c r="K793" s="6"/>
      <c r="L793" s="117"/>
      <c r="M793" s="120"/>
      <c r="N793" s="120"/>
      <c r="O793" s="120"/>
    </row>
    <row r="794" spans="2:15" s="121" customFormat="1" x14ac:dyDescent="0.25">
      <c r="B794" s="36"/>
      <c r="C794" s="97"/>
      <c r="D794" s="36"/>
      <c r="E794" s="6"/>
      <c r="F794" s="6"/>
      <c r="G794" s="6"/>
      <c r="H794" s="6"/>
      <c r="I794" s="6"/>
      <c r="J794" s="6"/>
      <c r="K794" s="6"/>
      <c r="L794" s="117"/>
      <c r="M794" s="120"/>
      <c r="N794" s="120"/>
      <c r="O794" s="120"/>
    </row>
    <row r="795" spans="2:15" s="121" customFormat="1" x14ac:dyDescent="0.25">
      <c r="B795" s="36"/>
      <c r="C795" s="97"/>
      <c r="D795" s="36"/>
      <c r="E795" s="6"/>
      <c r="F795" s="6"/>
      <c r="G795" s="6"/>
      <c r="H795" s="6"/>
      <c r="I795" s="6"/>
      <c r="J795" s="6"/>
      <c r="K795" s="6"/>
      <c r="L795" s="117"/>
      <c r="M795" s="120"/>
      <c r="N795" s="120"/>
      <c r="O795" s="120"/>
    </row>
    <row r="796" spans="2:15" s="121" customFormat="1" x14ac:dyDescent="0.25">
      <c r="B796" s="36"/>
      <c r="C796" s="97"/>
      <c r="D796" s="36"/>
      <c r="E796" s="6"/>
      <c r="F796" s="6"/>
      <c r="G796" s="6"/>
      <c r="H796" s="6"/>
      <c r="I796" s="6"/>
      <c r="J796" s="6"/>
      <c r="K796" s="6"/>
      <c r="L796" s="117"/>
      <c r="M796" s="120"/>
      <c r="N796" s="120"/>
      <c r="O796" s="120"/>
    </row>
    <row r="797" spans="2:15" s="121" customFormat="1" x14ac:dyDescent="0.25">
      <c r="B797" s="36"/>
      <c r="C797" s="97"/>
      <c r="D797" s="36"/>
      <c r="E797" s="6"/>
      <c r="F797" s="6"/>
      <c r="G797" s="6"/>
      <c r="H797" s="6"/>
      <c r="I797" s="6"/>
      <c r="J797" s="6"/>
      <c r="K797" s="6"/>
      <c r="L797" s="117"/>
      <c r="M797" s="120"/>
      <c r="N797" s="120"/>
      <c r="O797" s="120"/>
    </row>
    <row r="798" spans="2:15" s="121" customFormat="1" x14ac:dyDescent="0.25">
      <c r="B798" s="36"/>
      <c r="C798" s="97"/>
      <c r="D798" s="36"/>
      <c r="E798" s="6"/>
      <c r="F798" s="6"/>
      <c r="G798" s="6"/>
      <c r="H798" s="6"/>
      <c r="I798" s="6"/>
      <c r="J798" s="6"/>
      <c r="K798" s="6"/>
      <c r="L798" s="117"/>
      <c r="M798" s="120"/>
      <c r="N798" s="120"/>
      <c r="O798" s="120"/>
    </row>
    <row r="799" spans="2:15" s="124" customFormat="1" x14ac:dyDescent="0.25">
      <c r="B799" s="36"/>
      <c r="C799" s="97"/>
      <c r="D799" s="36"/>
      <c r="E799" s="94"/>
      <c r="F799" s="94"/>
      <c r="G799" s="94"/>
      <c r="H799" s="94"/>
      <c r="I799" s="6"/>
      <c r="J799" s="6"/>
      <c r="K799" s="6"/>
      <c r="L799" s="34"/>
      <c r="M799" s="120"/>
      <c r="N799" s="120"/>
      <c r="O799" s="120"/>
    </row>
    <row r="800" spans="2:15" s="124" customFormat="1" x14ac:dyDescent="0.25">
      <c r="B800" s="36"/>
      <c r="C800" s="97"/>
      <c r="D800" s="36"/>
      <c r="E800" s="94"/>
      <c r="F800" s="94"/>
      <c r="G800" s="94"/>
      <c r="H800" s="94"/>
      <c r="I800" s="6"/>
      <c r="J800" s="6"/>
      <c r="K800" s="6"/>
      <c r="L800" s="34"/>
      <c r="M800" s="120"/>
      <c r="N800" s="120"/>
      <c r="O800" s="120"/>
    </row>
    <row r="801" spans="2:16" x14ac:dyDescent="0.25">
      <c r="B801" s="104"/>
      <c r="C801" s="97"/>
      <c r="D801" s="104"/>
      <c r="E801" s="6"/>
      <c r="F801" s="6"/>
      <c r="G801" s="6"/>
      <c r="H801" s="87"/>
      <c r="I801" s="6"/>
      <c r="J801" s="6"/>
      <c r="K801" s="6"/>
    </row>
    <row r="802" spans="2:16" s="124" customFormat="1" x14ac:dyDescent="0.25">
      <c r="B802" s="102"/>
      <c r="C802" s="97"/>
      <c r="D802" s="102"/>
      <c r="E802" s="102"/>
      <c r="F802" s="102"/>
      <c r="G802" s="102"/>
      <c r="H802" s="102"/>
      <c r="I802" s="34"/>
      <c r="J802" s="34"/>
      <c r="K802" s="34"/>
      <c r="L802" s="34"/>
      <c r="M802" s="99"/>
      <c r="N802" s="99"/>
      <c r="O802" s="99"/>
    </row>
    <row r="803" spans="2:16" s="98" customFormat="1" x14ac:dyDescent="0.25">
      <c r="B803" s="25"/>
      <c r="C803" s="69"/>
      <c r="D803" s="25"/>
      <c r="E803" s="7"/>
      <c r="F803" s="7"/>
      <c r="G803" s="7"/>
      <c r="H803" s="7"/>
      <c r="I803" s="7"/>
      <c r="J803" s="7"/>
      <c r="K803" s="7"/>
      <c r="M803" s="99"/>
      <c r="N803" s="99"/>
      <c r="O803" s="99"/>
      <c r="P803" s="100"/>
    </row>
    <row r="804" spans="2:16" s="124" customFormat="1" x14ac:dyDescent="0.25">
      <c r="B804" s="102"/>
      <c r="C804" s="97"/>
      <c r="D804" s="102"/>
      <c r="E804" s="102"/>
      <c r="F804" s="102"/>
      <c r="G804" s="102"/>
      <c r="H804" s="102"/>
      <c r="I804" s="34"/>
      <c r="J804" s="34"/>
      <c r="K804" s="34"/>
      <c r="L804" s="34"/>
      <c r="M804" s="99"/>
      <c r="N804" s="99"/>
      <c r="O804" s="99"/>
    </row>
    <row r="805" spans="2:16" x14ac:dyDescent="0.25">
      <c r="B805" s="96"/>
      <c r="C805" s="97"/>
      <c r="D805" s="96"/>
      <c r="E805" s="6"/>
      <c r="F805" s="6"/>
      <c r="G805" s="6"/>
      <c r="I805" s="6"/>
      <c r="J805" s="6"/>
      <c r="K805" s="6"/>
      <c r="M805" s="99"/>
      <c r="N805" s="99"/>
      <c r="O805" s="99"/>
    </row>
    <row r="806" spans="2:16" x14ac:dyDescent="0.25">
      <c r="B806" s="36"/>
      <c r="C806" s="97"/>
      <c r="D806" s="36"/>
      <c r="E806" s="6"/>
      <c r="F806" s="6"/>
      <c r="G806" s="6"/>
      <c r="I806" s="6"/>
      <c r="J806" s="6"/>
      <c r="K806" s="6"/>
    </row>
    <row r="807" spans="2:16" x14ac:dyDescent="0.25">
      <c r="B807" s="36"/>
      <c r="C807" s="97"/>
      <c r="D807" s="36"/>
      <c r="E807" s="6"/>
      <c r="F807" s="6"/>
      <c r="G807" s="6"/>
      <c r="I807" s="6"/>
      <c r="J807" s="6"/>
      <c r="K807" s="6"/>
    </row>
    <row r="808" spans="2:16" x14ac:dyDescent="0.25">
      <c r="B808" s="36"/>
      <c r="C808" s="97"/>
      <c r="D808" s="36"/>
      <c r="E808" s="6"/>
      <c r="F808" s="6"/>
      <c r="G808" s="6"/>
      <c r="I808" s="6"/>
      <c r="J808" s="6"/>
      <c r="K808" s="6"/>
    </row>
    <row r="809" spans="2:16" x14ac:dyDescent="0.25">
      <c r="B809" s="36"/>
      <c r="C809" s="97"/>
      <c r="D809" s="36"/>
      <c r="E809" s="6"/>
      <c r="F809" s="6"/>
      <c r="G809" s="6"/>
      <c r="I809" s="6"/>
      <c r="J809" s="6"/>
      <c r="K809" s="6"/>
    </row>
    <row r="810" spans="2:16" x14ac:dyDescent="0.25">
      <c r="B810" s="36"/>
      <c r="C810" s="97"/>
      <c r="D810" s="36"/>
      <c r="E810" s="6"/>
      <c r="F810" s="6"/>
      <c r="G810" s="6"/>
      <c r="I810" s="6"/>
      <c r="J810" s="6"/>
      <c r="K810" s="6"/>
    </row>
    <row r="811" spans="2:16" x14ac:dyDescent="0.25">
      <c r="B811" s="36"/>
      <c r="C811" s="97"/>
      <c r="D811" s="36"/>
      <c r="E811" s="6"/>
      <c r="F811" s="6"/>
      <c r="G811" s="6"/>
      <c r="I811" s="6"/>
      <c r="J811" s="6"/>
      <c r="K811" s="6"/>
    </row>
    <row r="812" spans="2:16" x14ac:dyDescent="0.25">
      <c r="B812" s="36"/>
      <c r="C812" s="97"/>
      <c r="D812" s="36"/>
      <c r="E812" s="6"/>
      <c r="F812" s="6"/>
      <c r="G812" s="6"/>
      <c r="I812" s="6"/>
      <c r="J812" s="6"/>
      <c r="K812" s="6"/>
    </row>
    <row r="813" spans="2:16" x14ac:dyDescent="0.25">
      <c r="B813" s="36"/>
      <c r="C813" s="97"/>
      <c r="D813" s="36"/>
      <c r="E813" s="6"/>
      <c r="F813" s="6"/>
      <c r="G813" s="6"/>
      <c r="I813" s="6"/>
      <c r="J813" s="6"/>
      <c r="K813" s="6"/>
    </row>
    <row r="814" spans="2:16" x14ac:dyDescent="0.25">
      <c r="B814" s="36"/>
      <c r="C814" s="97"/>
      <c r="D814" s="36"/>
      <c r="E814" s="6"/>
      <c r="F814" s="6"/>
      <c r="G814" s="6"/>
      <c r="I814" s="6"/>
      <c r="J814" s="6"/>
      <c r="K814" s="6"/>
    </row>
    <row r="815" spans="2:16" x14ac:dyDescent="0.25">
      <c r="B815" s="36"/>
      <c r="C815" s="97"/>
      <c r="D815" s="36"/>
      <c r="E815" s="6"/>
      <c r="F815" s="6"/>
      <c r="G815" s="6"/>
      <c r="I815" s="6"/>
      <c r="J815" s="6"/>
      <c r="K815" s="6"/>
    </row>
    <row r="816" spans="2:16" s="124" customFormat="1" x14ac:dyDescent="0.25">
      <c r="B816" s="36"/>
      <c r="C816" s="97"/>
      <c r="D816" s="36"/>
      <c r="E816" s="94"/>
      <c r="F816" s="94"/>
      <c r="G816" s="94"/>
      <c r="H816" s="94"/>
      <c r="I816" s="6"/>
      <c r="J816" s="6"/>
      <c r="K816" s="6"/>
      <c r="L816" s="34"/>
      <c r="M816" s="120"/>
      <c r="N816" s="120"/>
      <c r="O816" s="120"/>
    </row>
    <row r="817" spans="2:16" s="124" customFormat="1" x14ac:dyDescent="0.25">
      <c r="B817" s="36"/>
      <c r="C817" s="97"/>
      <c r="D817" s="36"/>
      <c r="E817" s="94"/>
      <c r="F817" s="94"/>
      <c r="G817" s="94"/>
      <c r="H817" s="94"/>
      <c r="I817" s="6"/>
      <c r="J817" s="6"/>
      <c r="K817" s="6"/>
      <c r="L817" s="34"/>
      <c r="M817" s="120"/>
      <c r="N817" s="120"/>
      <c r="O817" s="120"/>
    </row>
    <row r="818" spans="2:16" x14ac:dyDescent="0.25">
      <c r="B818" s="104"/>
      <c r="C818" s="97"/>
      <c r="D818" s="104"/>
      <c r="E818" s="6"/>
      <c r="F818" s="6"/>
      <c r="G818" s="6"/>
      <c r="H818" s="87"/>
      <c r="I818" s="6"/>
      <c r="J818" s="6"/>
      <c r="K818" s="6"/>
    </row>
    <row r="819" spans="2:16" s="124" customFormat="1" x14ac:dyDescent="0.25">
      <c r="B819" s="36"/>
      <c r="C819" s="97"/>
      <c r="D819" s="36"/>
      <c r="E819" s="102"/>
      <c r="F819" s="102"/>
      <c r="G819" s="102"/>
      <c r="H819" s="102"/>
      <c r="I819" s="34"/>
      <c r="J819" s="34"/>
      <c r="K819" s="34"/>
      <c r="L819" s="34"/>
      <c r="M819" s="99"/>
      <c r="N819" s="99"/>
      <c r="O819" s="99"/>
    </row>
    <row r="820" spans="2:16" s="98" customFormat="1" x14ac:dyDescent="0.25">
      <c r="B820" s="25"/>
      <c r="C820" s="69"/>
      <c r="D820" s="25"/>
      <c r="E820" s="7"/>
      <c r="F820" s="7"/>
      <c r="G820" s="7"/>
      <c r="H820" s="7"/>
      <c r="I820" s="7"/>
      <c r="J820" s="7"/>
      <c r="K820" s="7"/>
      <c r="M820" s="99"/>
      <c r="N820" s="99"/>
      <c r="O820" s="99"/>
      <c r="P820" s="100"/>
    </row>
    <row r="821" spans="2:16" s="124" customFormat="1" x14ac:dyDescent="0.25">
      <c r="B821" s="102"/>
      <c r="C821" s="97"/>
      <c r="D821" s="102"/>
      <c r="E821" s="102"/>
      <c r="F821" s="102"/>
      <c r="G821" s="102"/>
      <c r="H821" s="102"/>
      <c r="I821" s="34"/>
      <c r="J821" s="34"/>
      <c r="K821" s="34"/>
      <c r="L821" s="34"/>
      <c r="M821" s="99"/>
      <c r="N821" s="99"/>
      <c r="O821" s="99"/>
    </row>
    <row r="822" spans="2:16" x14ac:dyDescent="0.25">
      <c r="B822" s="96"/>
      <c r="C822" s="97"/>
      <c r="D822" s="96"/>
      <c r="E822" s="6"/>
      <c r="F822" s="6"/>
      <c r="G822" s="6"/>
      <c r="I822" s="6"/>
      <c r="J822" s="6"/>
      <c r="K822" s="6"/>
      <c r="M822" s="99"/>
      <c r="N822" s="99"/>
      <c r="O822" s="99"/>
    </row>
    <row r="823" spans="2:16" x14ac:dyDescent="0.25">
      <c r="B823" s="36"/>
      <c r="C823" s="97"/>
      <c r="D823" s="36"/>
      <c r="E823" s="6"/>
      <c r="F823" s="6"/>
      <c r="G823" s="6"/>
      <c r="I823" s="6"/>
      <c r="J823" s="6"/>
      <c r="K823" s="6"/>
    </row>
    <row r="824" spans="2:16" x14ac:dyDescent="0.25">
      <c r="B824" s="36"/>
      <c r="C824" s="97"/>
      <c r="D824" s="36"/>
      <c r="E824" s="6"/>
      <c r="F824" s="6"/>
      <c r="G824" s="6"/>
      <c r="I824" s="6"/>
      <c r="J824" s="6"/>
      <c r="K824" s="6"/>
    </row>
    <row r="825" spans="2:16" x14ac:dyDescent="0.25">
      <c r="B825" s="36"/>
      <c r="C825" s="97"/>
      <c r="D825" s="36"/>
      <c r="E825" s="6"/>
      <c r="F825" s="6"/>
      <c r="G825" s="6"/>
      <c r="I825" s="6"/>
      <c r="J825" s="6"/>
      <c r="K825" s="6"/>
    </row>
    <row r="826" spans="2:16" x14ac:dyDescent="0.25">
      <c r="B826" s="36"/>
      <c r="C826" s="97"/>
      <c r="D826" s="36"/>
      <c r="E826" s="6"/>
      <c r="F826" s="6"/>
      <c r="G826" s="6"/>
      <c r="I826" s="6"/>
      <c r="J826" s="6"/>
      <c r="K826" s="6"/>
    </row>
    <row r="827" spans="2:16" x14ac:dyDescent="0.25">
      <c r="B827" s="36"/>
      <c r="C827" s="97"/>
      <c r="D827" s="36"/>
      <c r="E827" s="6"/>
      <c r="F827" s="6"/>
      <c r="G827" s="6"/>
      <c r="I827" s="6"/>
      <c r="J827" s="6"/>
      <c r="K827" s="6"/>
    </row>
    <row r="828" spans="2:16" x14ac:dyDescent="0.25">
      <c r="B828" s="36"/>
      <c r="C828" s="97"/>
      <c r="D828" s="36"/>
      <c r="E828" s="6"/>
      <c r="F828" s="6"/>
      <c r="G828" s="6"/>
      <c r="I828" s="6"/>
      <c r="J828" s="6"/>
      <c r="K828" s="6"/>
    </row>
    <row r="829" spans="2:16" x14ac:dyDescent="0.25">
      <c r="B829" s="36"/>
      <c r="C829" s="97"/>
      <c r="D829" s="36"/>
      <c r="E829" s="6"/>
      <c r="F829" s="6"/>
      <c r="G829" s="6"/>
      <c r="I829" s="6"/>
      <c r="J829" s="6"/>
      <c r="K829" s="6"/>
    </row>
    <row r="830" spans="2:16" x14ac:dyDescent="0.25">
      <c r="B830" s="36"/>
      <c r="C830" s="97"/>
      <c r="D830" s="36"/>
      <c r="E830" s="6"/>
      <c r="F830" s="6"/>
      <c r="G830" s="6"/>
      <c r="I830" s="6"/>
      <c r="J830" s="6"/>
      <c r="K830" s="6"/>
    </row>
    <row r="831" spans="2:16" x14ac:dyDescent="0.25">
      <c r="B831" s="36"/>
      <c r="C831" s="97"/>
      <c r="D831" s="36"/>
      <c r="E831" s="6"/>
      <c r="F831" s="6"/>
      <c r="G831" s="6"/>
      <c r="I831" s="6"/>
      <c r="J831" s="6"/>
      <c r="K831" s="6"/>
    </row>
    <row r="832" spans="2:16" x14ac:dyDescent="0.25">
      <c r="B832" s="36"/>
      <c r="C832" s="97"/>
      <c r="D832" s="36"/>
      <c r="E832" s="6"/>
      <c r="F832" s="6"/>
      <c r="G832" s="6"/>
      <c r="I832" s="6"/>
      <c r="J832" s="6"/>
      <c r="K832" s="6"/>
    </row>
    <row r="833" spans="2:15" s="121" customFormat="1" x14ac:dyDescent="0.25">
      <c r="B833" s="36"/>
      <c r="C833" s="97"/>
      <c r="D833" s="36"/>
      <c r="E833" s="6"/>
      <c r="F833" s="6"/>
      <c r="G833" s="6"/>
      <c r="H833" s="6"/>
      <c r="I833" s="6"/>
      <c r="J833" s="6"/>
      <c r="K833" s="6"/>
      <c r="L833" s="117"/>
      <c r="M833" s="120"/>
      <c r="N833" s="120"/>
      <c r="O833" s="120"/>
    </row>
    <row r="834" spans="2:15" s="121" customFormat="1" x14ac:dyDescent="0.25">
      <c r="B834" s="36"/>
      <c r="C834" s="97"/>
      <c r="D834" s="36"/>
      <c r="E834" s="6"/>
      <c r="F834" s="6"/>
      <c r="G834" s="6"/>
      <c r="H834" s="6"/>
      <c r="I834" s="6"/>
      <c r="J834" s="6"/>
      <c r="K834" s="6"/>
      <c r="L834" s="117"/>
      <c r="M834" s="120"/>
      <c r="N834" s="120"/>
      <c r="O834" s="120"/>
    </row>
    <row r="835" spans="2:15" s="121" customFormat="1" x14ac:dyDescent="0.25">
      <c r="B835" s="36"/>
      <c r="C835" s="97"/>
      <c r="D835" s="36"/>
      <c r="E835" s="6"/>
      <c r="F835" s="6"/>
      <c r="G835" s="6"/>
      <c r="H835" s="6"/>
      <c r="I835" s="6"/>
      <c r="J835" s="6"/>
      <c r="K835" s="6"/>
      <c r="L835" s="117"/>
      <c r="M835" s="120"/>
      <c r="N835" s="120"/>
      <c r="O835" s="120"/>
    </row>
    <row r="836" spans="2:15" s="121" customFormat="1" x14ac:dyDescent="0.25">
      <c r="B836" s="36"/>
      <c r="C836" s="97"/>
      <c r="D836" s="36"/>
      <c r="E836" s="6"/>
      <c r="F836" s="6"/>
      <c r="G836" s="6"/>
      <c r="H836" s="6"/>
      <c r="I836" s="6"/>
      <c r="J836" s="6"/>
      <c r="K836" s="6"/>
      <c r="L836" s="117"/>
      <c r="M836" s="120"/>
      <c r="N836" s="120"/>
      <c r="O836" s="120"/>
    </row>
    <row r="837" spans="2:15" s="121" customFormat="1" x14ac:dyDescent="0.25">
      <c r="B837" s="36"/>
      <c r="C837" s="97"/>
      <c r="D837" s="36"/>
      <c r="E837" s="6"/>
      <c r="F837" s="6"/>
      <c r="G837" s="6"/>
      <c r="H837" s="6"/>
      <c r="I837" s="6"/>
      <c r="J837" s="6"/>
      <c r="K837" s="6"/>
      <c r="L837" s="117"/>
      <c r="M837" s="120"/>
      <c r="N837" s="120"/>
      <c r="O837" s="120"/>
    </row>
    <row r="838" spans="2:15" s="121" customFormat="1" x14ac:dyDescent="0.25">
      <c r="B838" s="36"/>
      <c r="C838" s="97"/>
      <c r="D838" s="36"/>
      <c r="E838" s="6"/>
      <c r="F838" s="6"/>
      <c r="G838" s="6"/>
      <c r="H838" s="6"/>
      <c r="I838" s="6"/>
      <c r="J838" s="6"/>
      <c r="K838" s="6"/>
      <c r="L838" s="117"/>
      <c r="M838" s="120"/>
      <c r="N838" s="120"/>
      <c r="O838" s="120"/>
    </row>
    <row r="839" spans="2:15" s="121" customFormat="1" x14ac:dyDescent="0.25">
      <c r="B839" s="36"/>
      <c r="C839" s="97"/>
      <c r="D839" s="36"/>
      <c r="E839" s="6"/>
      <c r="F839" s="6"/>
      <c r="G839" s="6"/>
      <c r="H839" s="6"/>
      <c r="I839" s="6"/>
      <c r="J839" s="6"/>
      <c r="K839" s="6"/>
      <c r="L839" s="117"/>
      <c r="M839" s="120"/>
      <c r="N839" s="120"/>
      <c r="O839" s="120"/>
    </row>
    <row r="840" spans="2:15" s="121" customFormat="1" x14ac:dyDescent="0.25">
      <c r="B840" s="36"/>
      <c r="C840" s="97"/>
      <c r="D840" s="36"/>
      <c r="E840" s="6"/>
      <c r="F840" s="6"/>
      <c r="G840" s="6"/>
      <c r="H840" s="6"/>
      <c r="I840" s="6"/>
      <c r="J840" s="6"/>
      <c r="K840" s="6"/>
      <c r="L840" s="117"/>
      <c r="M840" s="120"/>
      <c r="N840" s="120"/>
      <c r="O840" s="120"/>
    </row>
    <row r="841" spans="2:15" s="121" customFormat="1" x14ac:dyDescent="0.25">
      <c r="B841" s="36"/>
      <c r="C841" s="97"/>
      <c r="D841" s="36"/>
      <c r="E841" s="6"/>
      <c r="F841" s="6"/>
      <c r="G841" s="6"/>
      <c r="H841" s="6"/>
      <c r="I841" s="6"/>
      <c r="J841" s="6"/>
      <c r="K841" s="6"/>
      <c r="L841" s="117"/>
      <c r="M841" s="120"/>
      <c r="N841" s="120"/>
      <c r="O841" s="120"/>
    </row>
    <row r="842" spans="2:15" s="121" customFormat="1" x14ac:dyDescent="0.25">
      <c r="B842" s="36"/>
      <c r="C842" s="97"/>
      <c r="D842" s="36"/>
      <c r="E842" s="6"/>
      <c r="F842" s="6"/>
      <c r="G842" s="6"/>
      <c r="H842" s="6"/>
      <c r="I842" s="6"/>
      <c r="J842" s="6"/>
      <c r="K842" s="6"/>
      <c r="L842" s="117"/>
      <c r="M842" s="120"/>
      <c r="N842" s="120"/>
      <c r="O842" s="120"/>
    </row>
    <row r="843" spans="2:15" s="121" customFormat="1" x14ac:dyDescent="0.25">
      <c r="B843" s="36"/>
      <c r="C843" s="97"/>
      <c r="D843" s="36"/>
      <c r="E843" s="6"/>
      <c r="F843" s="6"/>
      <c r="G843" s="6"/>
      <c r="H843" s="6"/>
      <c r="I843" s="6"/>
      <c r="J843" s="6"/>
      <c r="K843" s="6"/>
      <c r="L843" s="117"/>
      <c r="M843" s="120"/>
      <c r="N843" s="120"/>
      <c r="O843" s="120"/>
    </row>
    <row r="844" spans="2:15" s="121" customFormat="1" x14ac:dyDescent="0.25">
      <c r="B844" s="36"/>
      <c r="C844" s="97"/>
      <c r="D844" s="36"/>
      <c r="E844" s="6"/>
      <c r="F844" s="6"/>
      <c r="G844" s="6"/>
      <c r="H844" s="6"/>
      <c r="I844" s="6"/>
      <c r="J844" s="6"/>
      <c r="K844" s="6"/>
      <c r="L844" s="117"/>
      <c r="M844" s="120"/>
      <c r="N844" s="120"/>
      <c r="O844" s="120"/>
    </row>
    <row r="845" spans="2:15" s="121" customFormat="1" x14ac:dyDescent="0.25">
      <c r="B845" s="36"/>
      <c r="C845" s="97"/>
      <c r="D845" s="36"/>
      <c r="E845" s="6"/>
      <c r="F845" s="6"/>
      <c r="G845" s="6"/>
      <c r="H845" s="6"/>
      <c r="I845" s="6"/>
      <c r="J845" s="6"/>
      <c r="K845" s="6"/>
      <c r="L845" s="117"/>
      <c r="M845" s="120"/>
      <c r="N845" s="120"/>
      <c r="O845" s="120"/>
    </row>
    <row r="846" spans="2:15" s="121" customFormat="1" x14ac:dyDescent="0.25">
      <c r="B846" s="36"/>
      <c r="C846" s="97"/>
      <c r="D846" s="36"/>
      <c r="E846" s="6"/>
      <c r="F846" s="6"/>
      <c r="G846" s="6"/>
      <c r="H846" s="6"/>
      <c r="I846" s="6"/>
      <c r="J846" s="6"/>
      <c r="K846" s="6"/>
      <c r="L846" s="117"/>
      <c r="M846" s="120"/>
      <c r="N846" s="120"/>
      <c r="O846" s="120"/>
    </row>
    <row r="847" spans="2:15" s="121" customFormat="1" x14ac:dyDescent="0.25">
      <c r="B847" s="36"/>
      <c r="C847" s="97"/>
      <c r="D847" s="36"/>
      <c r="E847" s="6"/>
      <c r="F847" s="6"/>
      <c r="G847" s="6"/>
      <c r="H847" s="6"/>
      <c r="I847" s="6"/>
      <c r="J847" s="6"/>
      <c r="K847" s="6"/>
      <c r="L847" s="117"/>
      <c r="M847" s="120"/>
      <c r="N847" s="120"/>
      <c r="O847" s="120"/>
    </row>
    <row r="848" spans="2:15" s="121" customFormat="1" x14ac:dyDescent="0.25">
      <c r="B848" s="36"/>
      <c r="C848" s="97"/>
      <c r="D848" s="36"/>
      <c r="E848" s="6"/>
      <c r="F848" s="6"/>
      <c r="G848" s="6"/>
      <c r="H848" s="6"/>
      <c r="I848" s="6"/>
      <c r="J848" s="6"/>
      <c r="K848" s="6"/>
      <c r="L848" s="117"/>
      <c r="M848" s="120"/>
      <c r="N848" s="120"/>
      <c r="O848" s="120"/>
    </row>
    <row r="849" spans="2:16" x14ac:dyDescent="0.25">
      <c r="B849" s="36"/>
      <c r="C849" s="97"/>
      <c r="D849" s="36"/>
      <c r="E849" s="6"/>
      <c r="F849" s="6"/>
      <c r="G849" s="6"/>
      <c r="I849" s="6"/>
      <c r="J849" s="6"/>
      <c r="K849" s="6"/>
    </row>
    <row r="850" spans="2:16" x14ac:dyDescent="0.25">
      <c r="B850" s="36"/>
      <c r="C850" s="97"/>
      <c r="D850" s="36"/>
      <c r="E850" s="6"/>
      <c r="F850" s="6"/>
      <c r="G850" s="6"/>
      <c r="I850" s="6"/>
      <c r="J850" s="6"/>
      <c r="K850" s="6"/>
    </row>
    <row r="851" spans="2:16" x14ac:dyDescent="0.25">
      <c r="B851" s="36"/>
      <c r="C851" s="97"/>
      <c r="D851" s="36"/>
      <c r="E851" s="6"/>
      <c r="F851" s="6"/>
      <c r="G851" s="6"/>
      <c r="I851" s="6"/>
      <c r="J851" s="6"/>
      <c r="K851" s="6"/>
    </row>
    <row r="852" spans="2:16" x14ac:dyDescent="0.25">
      <c r="B852" s="104"/>
      <c r="C852" s="97"/>
      <c r="D852" s="104"/>
      <c r="E852" s="6"/>
      <c r="F852" s="6"/>
      <c r="G852" s="6"/>
      <c r="H852" s="87"/>
      <c r="I852" s="6"/>
      <c r="J852" s="6"/>
      <c r="K852" s="6"/>
    </row>
    <row r="853" spans="2:16" s="124" customFormat="1" x14ac:dyDescent="0.25">
      <c r="B853" s="36"/>
      <c r="C853" s="108"/>
      <c r="D853" s="36"/>
      <c r="E853" s="109"/>
      <c r="F853" s="109"/>
      <c r="G853" s="109"/>
      <c r="H853" s="109"/>
      <c r="I853" s="34"/>
      <c r="J853" s="34"/>
      <c r="K853" s="34"/>
      <c r="L853" s="34"/>
      <c r="M853" s="99"/>
      <c r="N853" s="99"/>
      <c r="O853" s="99"/>
    </row>
    <row r="854" spans="2:16" s="98" customFormat="1" x14ac:dyDescent="0.25">
      <c r="B854" s="25"/>
      <c r="C854" s="69"/>
      <c r="D854" s="25"/>
      <c r="E854" s="7"/>
      <c r="F854" s="7"/>
      <c r="G854" s="7"/>
      <c r="H854" s="7"/>
      <c r="I854" s="7"/>
      <c r="J854" s="7"/>
      <c r="K854" s="7"/>
      <c r="M854" s="99"/>
      <c r="N854" s="99"/>
      <c r="O854" s="99"/>
      <c r="P854" s="100"/>
    </row>
    <row r="855" spans="2:16" s="124" customFormat="1" x14ac:dyDescent="0.25">
      <c r="B855" s="36"/>
      <c r="C855" s="108"/>
      <c r="D855" s="36"/>
      <c r="E855" s="109"/>
      <c r="F855" s="109"/>
      <c r="G855" s="109"/>
      <c r="H855" s="109"/>
      <c r="I855" s="34"/>
      <c r="J855" s="34"/>
      <c r="K855" s="34"/>
      <c r="L855" s="34"/>
      <c r="M855" s="99"/>
      <c r="N855" s="99"/>
      <c r="O855" s="99"/>
    </row>
    <row r="856" spans="2:16" x14ac:dyDescent="0.25">
      <c r="B856" s="96"/>
      <c r="C856" s="97"/>
      <c r="D856" s="96"/>
      <c r="E856" s="6"/>
      <c r="F856" s="6"/>
      <c r="G856" s="6"/>
      <c r="I856" s="6"/>
      <c r="J856" s="6"/>
      <c r="K856" s="6"/>
      <c r="M856" s="99"/>
      <c r="N856" s="99"/>
      <c r="O856" s="99"/>
    </row>
    <row r="857" spans="2:16" s="124" customFormat="1" x14ac:dyDescent="0.25">
      <c r="B857" s="36"/>
      <c r="C857" s="97"/>
      <c r="D857" s="36"/>
      <c r="E857" s="94"/>
      <c r="F857" s="94"/>
      <c r="G857" s="94"/>
      <c r="H857" s="94"/>
      <c r="I857" s="6"/>
      <c r="J857" s="6"/>
      <c r="K857" s="6"/>
      <c r="L857" s="34"/>
      <c r="M857" s="120"/>
      <c r="N857" s="120"/>
      <c r="O857" s="120"/>
    </row>
    <row r="858" spans="2:16" s="124" customFormat="1" x14ac:dyDescent="0.25">
      <c r="B858" s="36"/>
      <c r="C858" s="97"/>
      <c r="D858" s="36"/>
      <c r="E858" s="94"/>
      <c r="F858" s="94"/>
      <c r="G858" s="94"/>
      <c r="H858" s="94"/>
      <c r="I858" s="6"/>
      <c r="J858" s="6"/>
      <c r="K858" s="6"/>
      <c r="L858" s="34"/>
      <c r="M858" s="120"/>
      <c r="N858" s="120"/>
      <c r="O858" s="120"/>
    </row>
    <row r="859" spans="2:16" x14ac:dyDescent="0.25">
      <c r="B859" s="104"/>
      <c r="C859" s="97"/>
      <c r="D859" s="104"/>
      <c r="E859" s="6"/>
      <c r="F859" s="6"/>
      <c r="G859" s="6"/>
      <c r="H859" s="87"/>
      <c r="I859" s="6"/>
      <c r="J859" s="6"/>
      <c r="K859" s="6"/>
    </row>
    <row r="860" spans="2:16" s="124" customFormat="1" x14ac:dyDescent="0.25">
      <c r="B860" s="36"/>
      <c r="C860" s="108"/>
      <c r="D860" s="36"/>
      <c r="E860" s="109"/>
      <c r="F860" s="109"/>
      <c r="G860" s="109"/>
      <c r="H860" s="109"/>
      <c r="I860" s="34"/>
      <c r="J860" s="34"/>
      <c r="K860" s="34"/>
      <c r="L860" s="34"/>
      <c r="M860" s="99"/>
      <c r="N860" s="99"/>
      <c r="O860" s="99"/>
    </row>
    <row r="861" spans="2:16" s="98" customFormat="1" x14ac:dyDescent="0.25">
      <c r="B861" s="25"/>
      <c r="C861" s="69"/>
      <c r="D861" s="25"/>
      <c r="E861" s="7"/>
      <c r="F861" s="7"/>
      <c r="G861" s="7"/>
      <c r="H861" s="7"/>
      <c r="I861" s="7"/>
      <c r="J861" s="7"/>
      <c r="K861" s="7"/>
      <c r="M861" s="99"/>
      <c r="N861" s="99"/>
      <c r="O861" s="99"/>
      <c r="P861" s="100"/>
    </row>
    <row r="862" spans="2:16" s="124" customFormat="1" x14ac:dyDescent="0.25">
      <c r="B862" s="36"/>
      <c r="C862" s="108"/>
      <c r="D862" s="36"/>
      <c r="E862" s="109"/>
      <c r="F862" s="109"/>
      <c r="G862" s="109"/>
      <c r="H862" s="109"/>
      <c r="I862" s="34"/>
      <c r="J862" s="34"/>
      <c r="K862" s="34"/>
      <c r="L862" s="34"/>
      <c r="M862" s="99"/>
      <c r="N862" s="99"/>
      <c r="O862" s="99"/>
    </row>
    <row r="863" spans="2:16" x14ac:dyDescent="0.25">
      <c r="B863" s="96"/>
      <c r="C863" s="97"/>
      <c r="D863" s="96"/>
      <c r="E863" s="6"/>
      <c r="F863" s="6"/>
      <c r="G863" s="6"/>
      <c r="I863" s="6"/>
      <c r="J863" s="6"/>
      <c r="K863" s="6"/>
      <c r="M863" s="99"/>
      <c r="N863" s="99"/>
      <c r="O863" s="99"/>
    </row>
    <row r="864" spans="2:16" s="124" customFormat="1" x14ac:dyDescent="0.25">
      <c r="B864" s="36"/>
      <c r="C864" s="97"/>
      <c r="D864" s="36"/>
      <c r="E864" s="94"/>
      <c r="F864" s="94"/>
      <c r="G864" s="94"/>
      <c r="H864" s="94"/>
      <c r="I864" s="6"/>
      <c r="J864" s="6"/>
      <c r="K864" s="6"/>
      <c r="L864" s="34"/>
      <c r="M864" s="120"/>
      <c r="N864" s="120"/>
      <c r="O864" s="120"/>
    </row>
    <row r="865" spans="2:16" s="124" customFormat="1" x14ac:dyDescent="0.25">
      <c r="B865" s="36"/>
      <c r="C865" s="97"/>
      <c r="D865" s="36"/>
      <c r="E865" s="94"/>
      <c r="F865" s="94"/>
      <c r="G865" s="94"/>
      <c r="H865" s="94"/>
      <c r="I865" s="6"/>
      <c r="J865" s="6"/>
      <c r="K865" s="6"/>
      <c r="L865" s="34"/>
      <c r="M865" s="120"/>
      <c r="N865" s="120"/>
      <c r="O865" s="120"/>
    </row>
    <row r="866" spans="2:16" x14ac:dyDescent="0.25">
      <c r="B866" s="104"/>
      <c r="C866" s="97"/>
      <c r="D866" s="104"/>
      <c r="E866" s="6"/>
      <c r="F866" s="6"/>
      <c r="G866" s="6"/>
      <c r="H866" s="87"/>
      <c r="I866" s="6"/>
      <c r="J866" s="6"/>
      <c r="K866" s="6"/>
    </row>
    <row r="867" spans="2:16" x14ac:dyDescent="0.25">
      <c r="B867" s="104"/>
      <c r="C867" s="97"/>
      <c r="D867" s="104"/>
      <c r="E867" s="6"/>
      <c r="F867" s="6"/>
      <c r="G867" s="6"/>
      <c r="I867" s="6"/>
      <c r="J867" s="6"/>
      <c r="K867" s="6"/>
    </row>
    <row r="868" spans="2:16" x14ac:dyDescent="0.25">
      <c r="B868" s="104"/>
      <c r="C868" s="97"/>
      <c r="D868" s="104"/>
      <c r="E868" s="6"/>
      <c r="F868" s="6"/>
      <c r="G868" s="6"/>
      <c r="H868" s="87"/>
      <c r="I868" s="6"/>
      <c r="J868" s="6"/>
      <c r="K868" s="6"/>
    </row>
    <row r="869" spans="2:16" x14ac:dyDescent="0.25">
      <c r="B869" s="104"/>
      <c r="C869" s="97"/>
      <c r="D869" s="104"/>
      <c r="E869" s="6"/>
      <c r="F869" s="6"/>
      <c r="G869" s="6"/>
      <c r="I869" s="6"/>
      <c r="J869" s="6"/>
      <c r="K869" s="6"/>
    </row>
    <row r="870" spans="2:16" s="102" customFormat="1" x14ac:dyDescent="0.25">
      <c r="B870" s="36"/>
      <c r="C870" s="97"/>
      <c r="D870" s="36"/>
      <c r="I870" s="34"/>
      <c r="J870" s="34"/>
      <c r="K870" s="34"/>
      <c r="L870" s="34"/>
      <c r="M870" s="99"/>
      <c r="N870" s="99"/>
      <c r="O870" s="99"/>
    </row>
    <row r="871" spans="2:16" s="98" customFormat="1" x14ac:dyDescent="0.25">
      <c r="B871" s="25"/>
      <c r="C871" s="69"/>
      <c r="D871" s="25"/>
      <c r="E871" s="7"/>
      <c r="F871" s="7"/>
      <c r="G871" s="7"/>
      <c r="H871" s="7"/>
      <c r="I871" s="7"/>
      <c r="J871" s="7"/>
      <c r="K871" s="7"/>
      <c r="M871" s="99"/>
      <c r="N871" s="99"/>
      <c r="O871" s="99"/>
      <c r="P871" s="100"/>
    </row>
    <row r="872" spans="2:16" s="124" customFormat="1" x14ac:dyDescent="0.25">
      <c r="B872" s="107"/>
      <c r="C872" s="97"/>
      <c r="D872" s="107"/>
      <c r="E872" s="102"/>
      <c r="F872" s="102"/>
      <c r="G872" s="102"/>
      <c r="H872" s="102"/>
      <c r="I872" s="93"/>
      <c r="J872" s="93"/>
      <c r="K872" s="93"/>
      <c r="L872" s="93"/>
      <c r="M872" s="99"/>
      <c r="N872" s="99"/>
      <c r="O872" s="99"/>
    </row>
    <row r="873" spans="2:16" s="98" customFormat="1" x14ac:dyDescent="0.25">
      <c r="B873" s="25"/>
      <c r="C873" s="69"/>
      <c r="D873" s="25"/>
      <c r="E873" s="7"/>
      <c r="F873" s="7"/>
      <c r="G873" s="7"/>
      <c r="H873" s="7"/>
      <c r="I873" s="7"/>
      <c r="J873" s="7"/>
      <c r="K873" s="7"/>
      <c r="M873" s="99"/>
      <c r="N873" s="99"/>
      <c r="O873" s="99"/>
      <c r="P873" s="100"/>
    </row>
    <row r="874" spans="2:16" s="102" customFormat="1" x14ac:dyDescent="0.25">
      <c r="C874" s="97"/>
      <c r="I874" s="34"/>
      <c r="J874" s="34"/>
      <c r="K874" s="34"/>
      <c r="L874" s="34"/>
      <c r="M874" s="99"/>
      <c r="N874" s="99"/>
      <c r="O874" s="99"/>
    </row>
    <row r="875" spans="2:16" x14ac:dyDescent="0.25">
      <c r="B875" s="96"/>
      <c r="C875" s="97"/>
      <c r="D875" s="96"/>
      <c r="E875" s="6"/>
      <c r="F875" s="6"/>
      <c r="G875" s="6"/>
      <c r="I875" s="6"/>
      <c r="J875" s="6"/>
      <c r="K875" s="6"/>
      <c r="M875" s="99"/>
      <c r="N875" s="99"/>
      <c r="O875" s="99"/>
    </row>
    <row r="876" spans="2:16" s="124" customFormat="1" x14ac:dyDescent="0.25">
      <c r="B876" s="36"/>
      <c r="C876" s="97"/>
      <c r="D876" s="36"/>
      <c r="E876" s="94"/>
      <c r="F876" s="94"/>
      <c r="G876" s="94"/>
      <c r="H876" s="94"/>
      <c r="I876" s="6"/>
      <c r="J876" s="6"/>
      <c r="K876" s="6"/>
      <c r="L876" s="34"/>
      <c r="M876" s="120"/>
      <c r="N876" s="120"/>
      <c r="O876" s="120"/>
    </row>
    <row r="877" spans="2:16" s="124" customFormat="1" x14ac:dyDescent="0.25">
      <c r="B877" s="36"/>
      <c r="C877" s="97"/>
      <c r="D877" s="36"/>
      <c r="E877" s="94"/>
      <c r="F877" s="94"/>
      <c r="G877" s="94"/>
      <c r="H877" s="94"/>
      <c r="I877" s="6"/>
      <c r="J877" s="6"/>
      <c r="K877" s="6"/>
      <c r="L877" s="34"/>
      <c r="M877" s="120"/>
      <c r="N877" s="120"/>
      <c r="O877" s="120"/>
    </row>
    <row r="878" spans="2:16" x14ac:dyDescent="0.25">
      <c r="B878" s="104"/>
      <c r="C878" s="97"/>
      <c r="D878" s="104"/>
      <c r="E878" s="6"/>
      <c r="F878" s="6"/>
      <c r="G878" s="6"/>
      <c r="H878" s="87"/>
      <c r="I878" s="6"/>
      <c r="J878" s="6"/>
      <c r="K878" s="6"/>
    </row>
    <row r="879" spans="2:16" s="124" customFormat="1" x14ac:dyDescent="0.25">
      <c r="B879" s="107"/>
      <c r="C879" s="97"/>
      <c r="D879" s="107"/>
      <c r="E879" s="102"/>
      <c r="F879" s="102"/>
      <c r="G879" s="102"/>
      <c r="H879" s="102"/>
      <c r="I879" s="93"/>
      <c r="J879" s="93"/>
      <c r="K879" s="93"/>
      <c r="L879" s="93"/>
      <c r="M879" s="99"/>
      <c r="N879" s="99"/>
      <c r="O879" s="99"/>
    </row>
    <row r="880" spans="2:16" s="98" customFormat="1" x14ac:dyDescent="0.25">
      <c r="B880" s="25"/>
      <c r="C880" s="69"/>
      <c r="D880" s="25"/>
      <c r="E880" s="7"/>
      <c r="F880" s="7"/>
      <c r="G880" s="7"/>
      <c r="H880" s="7"/>
      <c r="I880" s="7"/>
      <c r="J880" s="7"/>
      <c r="K880" s="7"/>
      <c r="M880" s="99"/>
      <c r="N880" s="99"/>
      <c r="O880" s="99"/>
      <c r="P880" s="100"/>
    </row>
    <row r="881" spans="2:16" s="102" customFormat="1" x14ac:dyDescent="0.25">
      <c r="C881" s="97"/>
      <c r="I881" s="34"/>
      <c r="J881" s="34"/>
      <c r="K881" s="34"/>
      <c r="L881" s="34"/>
      <c r="M881" s="99"/>
      <c r="N881" s="99"/>
      <c r="O881" s="99"/>
    </row>
    <row r="882" spans="2:16" x14ac:dyDescent="0.25">
      <c r="B882" s="96"/>
      <c r="C882" s="97"/>
      <c r="D882" s="96"/>
      <c r="E882" s="6"/>
      <c r="F882" s="6"/>
      <c r="G882" s="6"/>
      <c r="I882" s="6"/>
      <c r="J882" s="6"/>
      <c r="K882" s="6"/>
      <c r="M882" s="99"/>
      <c r="N882" s="99"/>
      <c r="O882" s="99"/>
    </row>
    <row r="883" spans="2:16" s="124" customFormat="1" x14ac:dyDescent="0.25">
      <c r="B883" s="36"/>
      <c r="C883" s="97"/>
      <c r="D883" s="36"/>
      <c r="E883" s="94"/>
      <c r="F883" s="94"/>
      <c r="G883" s="94"/>
      <c r="H883" s="94"/>
      <c r="I883" s="6"/>
      <c r="J883" s="6"/>
      <c r="K883" s="6"/>
      <c r="L883" s="34"/>
      <c r="M883" s="120"/>
      <c r="N883" s="120"/>
      <c r="O883" s="120"/>
    </row>
    <row r="884" spans="2:16" s="124" customFormat="1" x14ac:dyDescent="0.25">
      <c r="B884" s="36"/>
      <c r="C884" s="97"/>
      <c r="D884" s="36"/>
      <c r="E884" s="94"/>
      <c r="F884" s="94"/>
      <c r="G884" s="94"/>
      <c r="H884" s="94"/>
      <c r="I884" s="6"/>
      <c r="J884" s="6"/>
      <c r="K884" s="6"/>
      <c r="L884" s="34"/>
      <c r="M884" s="120"/>
      <c r="N884" s="120"/>
      <c r="O884" s="120"/>
    </row>
    <row r="885" spans="2:16" s="124" customFormat="1" x14ac:dyDescent="0.25">
      <c r="B885" s="36"/>
      <c r="C885" s="97"/>
      <c r="D885" s="36"/>
      <c r="E885" s="94"/>
      <c r="F885" s="94"/>
      <c r="G885" s="94"/>
      <c r="H885" s="94"/>
      <c r="I885" s="6"/>
      <c r="J885" s="6"/>
      <c r="K885" s="6"/>
      <c r="L885" s="34"/>
      <c r="M885" s="120"/>
      <c r="N885" s="120"/>
      <c r="O885" s="120"/>
    </row>
    <row r="886" spans="2:16" s="124" customFormat="1" x14ac:dyDescent="0.25">
      <c r="B886" s="36"/>
      <c r="C886" s="97"/>
      <c r="D886" s="36"/>
      <c r="E886" s="94"/>
      <c r="F886" s="94"/>
      <c r="G886" s="94"/>
      <c r="H886" s="94"/>
      <c r="I886" s="6"/>
      <c r="J886" s="6"/>
      <c r="K886" s="6"/>
      <c r="L886" s="34"/>
      <c r="M886" s="120"/>
      <c r="N886" s="120"/>
      <c r="O886" s="120"/>
    </row>
    <row r="887" spans="2:16" s="124" customFormat="1" x14ac:dyDescent="0.25">
      <c r="B887" s="36"/>
      <c r="C887" s="97"/>
      <c r="D887" s="36"/>
      <c r="E887" s="94"/>
      <c r="F887" s="94"/>
      <c r="G887" s="94"/>
      <c r="H887" s="94"/>
      <c r="I887" s="6"/>
      <c r="J887" s="6"/>
      <c r="K887" s="6"/>
      <c r="L887" s="34"/>
      <c r="M887" s="120"/>
      <c r="N887" s="120"/>
      <c r="O887" s="120"/>
    </row>
    <row r="888" spans="2:16" s="124" customFormat="1" x14ac:dyDescent="0.25">
      <c r="B888" s="36"/>
      <c r="C888" s="97"/>
      <c r="D888" s="36"/>
      <c r="E888" s="94"/>
      <c r="F888" s="94"/>
      <c r="G888" s="94"/>
      <c r="H888" s="94"/>
      <c r="I888" s="6"/>
      <c r="J888" s="6"/>
      <c r="K888" s="6"/>
      <c r="L888" s="34"/>
      <c r="M888" s="120"/>
      <c r="N888" s="120"/>
      <c r="O888" s="120"/>
    </row>
    <row r="889" spans="2:16" x14ac:dyDescent="0.25">
      <c r="B889" s="104"/>
      <c r="C889" s="97"/>
      <c r="D889" s="104"/>
      <c r="E889" s="6"/>
      <c r="F889" s="6"/>
      <c r="G889" s="6"/>
      <c r="H889" s="87"/>
      <c r="I889" s="6"/>
      <c r="J889" s="6"/>
      <c r="K889" s="6"/>
    </row>
    <row r="890" spans="2:16" s="124" customFormat="1" x14ac:dyDescent="0.25">
      <c r="B890" s="107"/>
      <c r="C890" s="97"/>
      <c r="D890" s="107"/>
      <c r="E890" s="102"/>
      <c r="F890" s="102"/>
      <c r="G890" s="102"/>
      <c r="H890" s="102"/>
      <c r="I890" s="93"/>
      <c r="J890" s="93"/>
      <c r="K890" s="93"/>
      <c r="L890" s="93"/>
      <c r="M890" s="99"/>
      <c r="N890" s="99"/>
      <c r="O890" s="99"/>
    </row>
    <row r="891" spans="2:16" s="98" customFormat="1" x14ac:dyDescent="0.25">
      <c r="B891" s="25"/>
      <c r="C891" s="69"/>
      <c r="D891" s="25"/>
      <c r="E891" s="7"/>
      <c r="F891" s="7"/>
      <c r="G891" s="7"/>
      <c r="H891" s="7"/>
      <c r="I891" s="7"/>
      <c r="J891" s="7"/>
      <c r="K891" s="7"/>
      <c r="M891" s="99"/>
      <c r="N891" s="99"/>
      <c r="O891" s="99"/>
      <c r="P891" s="100"/>
    </row>
    <row r="892" spans="2:16" s="102" customFormat="1" x14ac:dyDescent="0.25">
      <c r="C892" s="97"/>
      <c r="I892" s="34"/>
      <c r="J892" s="34"/>
      <c r="K892" s="34"/>
      <c r="L892" s="34"/>
      <c r="M892" s="99"/>
      <c r="N892" s="99"/>
      <c r="O892" s="99"/>
    </row>
    <row r="893" spans="2:16" x14ac:dyDescent="0.25">
      <c r="B893" s="96"/>
      <c r="C893" s="97"/>
      <c r="D893" s="96"/>
      <c r="E893" s="6"/>
      <c r="F893" s="6"/>
      <c r="G893" s="6"/>
      <c r="I893" s="6"/>
      <c r="J893" s="6"/>
      <c r="K893" s="6"/>
      <c r="M893" s="99"/>
      <c r="N893" s="99"/>
      <c r="O893" s="99"/>
    </row>
    <row r="894" spans="2:16" s="124" customFormat="1" x14ac:dyDescent="0.25">
      <c r="B894" s="36"/>
      <c r="C894" s="97"/>
      <c r="D894" s="36"/>
      <c r="E894" s="94"/>
      <c r="F894" s="94"/>
      <c r="G894" s="94"/>
      <c r="H894" s="94"/>
      <c r="I894" s="6"/>
      <c r="J894" s="6"/>
      <c r="K894" s="6"/>
      <c r="L894" s="34"/>
      <c r="M894" s="120"/>
      <c r="N894" s="120"/>
      <c r="O894" s="120"/>
    </row>
    <row r="895" spans="2:16" s="124" customFormat="1" x14ac:dyDescent="0.25">
      <c r="B895" s="36"/>
      <c r="C895" s="97"/>
      <c r="D895" s="36"/>
      <c r="E895" s="94"/>
      <c r="F895" s="94"/>
      <c r="G895" s="94"/>
      <c r="H895" s="94"/>
      <c r="I895" s="6"/>
      <c r="J895" s="6"/>
      <c r="K895" s="6"/>
      <c r="L895" s="34"/>
      <c r="M895" s="120"/>
      <c r="N895" s="120"/>
      <c r="O895" s="120"/>
    </row>
    <row r="896" spans="2:16" x14ac:dyDescent="0.25">
      <c r="B896" s="104"/>
      <c r="C896" s="97"/>
      <c r="D896" s="104"/>
      <c r="E896" s="6"/>
      <c r="F896" s="6"/>
      <c r="G896" s="6"/>
      <c r="H896" s="87"/>
      <c r="I896" s="6"/>
      <c r="J896" s="6"/>
      <c r="K896" s="6"/>
    </row>
    <row r="897" spans="2:16" s="124" customFormat="1" x14ac:dyDescent="0.25">
      <c r="B897" s="107"/>
      <c r="C897" s="97"/>
      <c r="D897" s="107"/>
      <c r="E897" s="102"/>
      <c r="F897" s="102"/>
      <c r="G897" s="102"/>
      <c r="H897" s="102"/>
      <c r="I897" s="93"/>
      <c r="J897" s="93"/>
      <c r="K897" s="93"/>
      <c r="L897" s="93"/>
      <c r="M897" s="99"/>
      <c r="N897" s="99"/>
      <c r="O897" s="99"/>
    </row>
    <row r="898" spans="2:16" s="98" customFormat="1" x14ac:dyDescent="0.25">
      <c r="B898" s="25"/>
      <c r="C898" s="69"/>
      <c r="D898" s="25"/>
      <c r="E898" s="7"/>
      <c r="F898" s="7"/>
      <c r="G898" s="7"/>
      <c r="H898" s="7"/>
      <c r="I898" s="7"/>
      <c r="J898" s="7"/>
      <c r="K898" s="7"/>
      <c r="M898" s="99"/>
      <c r="N898" s="99"/>
      <c r="O898" s="99"/>
      <c r="P898" s="100"/>
    </row>
    <row r="899" spans="2:16" s="102" customFormat="1" x14ac:dyDescent="0.25">
      <c r="C899" s="97"/>
      <c r="I899" s="34"/>
      <c r="J899" s="34"/>
      <c r="K899" s="34"/>
      <c r="L899" s="34"/>
      <c r="M899" s="99"/>
      <c r="N899" s="99"/>
      <c r="O899" s="99"/>
    </row>
    <row r="900" spans="2:16" x14ac:dyDescent="0.25">
      <c r="B900" s="96"/>
      <c r="C900" s="97"/>
      <c r="D900" s="96"/>
      <c r="E900" s="6"/>
      <c r="F900" s="6"/>
      <c r="G900" s="6"/>
      <c r="I900" s="6"/>
      <c r="J900" s="6"/>
      <c r="K900" s="6"/>
      <c r="M900" s="99"/>
      <c r="N900" s="99"/>
      <c r="O900" s="99"/>
    </row>
    <row r="901" spans="2:16" s="124" customFormat="1" x14ac:dyDescent="0.25">
      <c r="B901" s="36"/>
      <c r="C901" s="97"/>
      <c r="D901" s="36"/>
      <c r="E901" s="94"/>
      <c r="F901" s="94"/>
      <c r="G901" s="94"/>
      <c r="H901" s="94"/>
      <c r="I901" s="6"/>
      <c r="J901" s="6"/>
      <c r="K901" s="6"/>
      <c r="L901" s="34"/>
      <c r="M901" s="120"/>
      <c r="N901" s="120"/>
      <c r="O901" s="120"/>
    </row>
    <row r="902" spans="2:16" s="124" customFormat="1" x14ac:dyDescent="0.25">
      <c r="B902" s="36"/>
      <c r="C902" s="97"/>
      <c r="D902" s="36"/>
      <c r="E902" s="94"/>
      <c r="F902" s="94"/>
      <c r="G902" s="94"/>
      <c r="H902" s="94"/>
      <c r="I902" s="6"/>
      <c r="J902" s="6"/>
      <c r="K902" s="6"/>
      <c r="L902" s="34"/>
      <c r="M902" s="120"/>
      <c r="N902" s="120"/>
      <c r="O902" s="120"/>
    </row>
    <row r="903" spans="2:16" x14ac:dyDescent="0.25">
      <c r="B903" s="104"/>
      <c r="C903" s="97"/>
      <c r="D903" s="104"/>
      <c r="E903" s="6"/>
      <c r="F903" s="6"/>
      <c r="G903" s="6"/>
      <c r="H903" s="87"/>
      <c r="I903" s="6"/>
      <c r="J903" s="6"/>
      <c r="K903" s="6"/>
    </row>
    <row r="904" spans="2:16" s="102" customFormat="1" x14ac:dyDescent="0.25">
      <c r="B904" s="36"/>
      <c r="C904" s="97"/>
      <c r="D904" s="36"/>
      <c r="I904" s="34"/>
      <c r="J904" s="34"/>
      <c r="K904" s="34"/>
      <c r="L904" s="34"/>
      <c r="M904" s="99"/>
      <c r="N904" s="99"/>
      <c r="O904" s="99"/>
    </row>
    <row r="905" spans="2:16" s="98" customFormat="1" x14ac:dyDescent="0.25">
      <c r="B905" s="25"/>
      <c r="C905" s="69"/>
      <c r="D905" s="25"/>
      <c r="E905" s="7"/>
      <c r="F905" s="7"/>
      <c r="G905" s="7"/>
      <c r="H905" s="7"/>
      <c r="I905" s="7"/>
      <c r="J905" s="7"/>
      <c r="K905" s="7"/>
      <c r="M905" s="99"/>
      <c r="N905" s="99"/>
      <c r="O905" s="99"/>
      <c r="P905" s="100"/>
    </row>
    <row r="906" spans="2:16" s="124" customFormat="1" x14ac:dyDescent="0.25">
      <c r="B906" s="102"/>
      <c r="C906" s="97"/>
      <c r="D906" s="102"/>
      <c r="E906" s="102"/>
      <c r="F906" s="102"/>
      <c r="G906" s="102"/>
      <c r="H906" s="102"/>
      <c r="I906" s="34"/>
      <c r="J906" s="34"/>
      <c r="K906" s="34"/>
      <c r="L906" s="34"/>
      <c r="M906" s="99"/>
      <c r="N906" s="99"/>
      <c r="O906" s="99"/>
    </row>
    <row r="907" spans="2:16" x14ac:dyDescent="0.25">
      <c r="B907" s="96"/>
      <c r="C907" s="97"/>
      <c r="D907" s="96"/>
      <c r="E907" s="6"/>
      <c r="F907" s="6"/>
      <c r="G907" s="6"/>
      <c r="I907" s="6"/>
      <c r="J907" s="6"/>
      <c r="K907" s="6"/>
      <c r="M907" s="99"/>
      <c r="N907" s="99"/>
      <c r="O907" s="99"/>
    </row>
    <row r="908" spans="2:16" s="124" customFormat="1" x14ac:dyDescent="0.25">
      <c r="B908" s="36"/>
      <c r="C908" s="97"/>
      <c r="D908" s="36"/>
      <c r="E908" s="94"/>
      <c r="F908" s="94"/>
      <c r="G908" s="94"/>
      <c r="H908" s="94"/>
      <c r="I908" s="6"/>
      <c r="J908" s="6"/>
      <c r="K908" s="6"/>
      <c r="L908" s="34"/>
      <c r="M908" s="120"/>
      <c r="N908" s="120"/>
      <c r="O908" s="120"/>
    </row>
    <row r="909" spans="2:16" s="124" customFormat="1" x14ac:dyDescent="0.25">
      <c r="B909" s="36"/>
      <c r="C909" s="97"/>
      <c r="D909" s="36"/>
      <c r="E909" s="94"/>
      <c r="F909" s="94"/>
      <c r="G909" s="94"/>
      <c r="H909" s="94"/>
      <c r="I909" s="6"/>
      <c r="J909" s="6"/>
      <c r="K909" s="6"/>
      <c r="L909" s="34"/>
      <c r="M909" s="120"/>
      <c r="N909" s="120"/>
      <c r="O909" s="120"/>
    </row>
    <row r="910" spans="2:16" s="124" customFormat="1" x14ac:dyDescent="0.25">
      <c r="B910" s="36"/>
      <c r="C910" s="97"/>
      <c r="D910" s="36"/>
      <c r="E910" s="94"/>
      <c r="F910" s="94"/>
      <c r="G910" s="94"/>
      <c r="H910" s="94"/>
      <c r="I910" s="6"/>
      <c r="J910" s="6"/>
      <c r="K910" s="6"/>
      <c r="L910" s="34"/>
      <c r="M910" s="120"/>
      <c r="N910" s="120"/>
      <c r="O910" s="120"/>
    </row>
    <row r="911" spans="2:16" s="124" customFormat="1" x14ac:dyDescent="0.25">
      <c r="B911" s="36"/>
      <c r="C911" s="97"/>
      <c r="D911" s="36"/>
      <c r="E911" s="94"/>
      <c r="F911" s="94"/>
      <c r="G911" s="94"/>
      <c r="H911" s="94"/>
      <c r="I911" s="6"/>
      <c r="J911" s="6"/>
      <c r="K911" s="6"/>
      <c r="L911" s="34"/>
      <c r="M911" s="120"/>
      <c r="N911" s="120"/>
      <c r="O911" s="120"/>
    </row>
    <row r="912" spans="2:16" s="124" customFormat="1" x14ac:dyDescent="0.25">
      <c r="B912" s="36"/>
      <c r="C912" s="97"/>
      <c r="D912" s="36"/>
      <c r="E912" s="94"/>
      <c r="F912" s="94"/>
      <c r="G912" s="94"/>
      <c r="H912" s="94"/>
      <c r="I912" s="6"/>
      <c r="J912" s="6"/>
      <c r="K912" s="6"/>
      <c r="L912" s="34"/>
      <c r="M912" s="120"/>
      <c r="N912" s="120"/>
      <c r="O912" s="120"/>
    </row>
    <row r="913" spans="2:16" s="124" customFormat="1" x14ac:dyDescent="0.25">
      <c r="B913" s="36"/>
      <c r="C913" s="97"/>
      <c r="D913" s="36"/>
      <c r="E913" s="94"/>
      <c r="F913" s="94"/>
      <c r="G913" s="94"/>
      <c r="H913" s="94"/>
      <c r="I913" s="6"/>
      <c r="J913" s="6"/>
      <c r="K913" s="6"/>
      <c r="L913" s="34"/>
      <c r="M913" s="120"/>
      <c r="N913" s="120"/>
      <c r="O913" s="120"/>
    </row>
    <row r="914" spans="2:16" s="124" customFormat="1" x14ac:dyDescent="0.25">
      <c r="B914" s="36"/>
      <c r="C914" s="97"/>
      <c r="D914" s="36"/>
      <c r="E914" s="94"/>
      <c r="F914" s="94"/>
      <c r="G914" s="94"/>
      <c r="H914" s="94"/>
      <c r="I914" s="6"/>
      <c r="J914" s="6"/>
      <c r="K914" s="6"/>
      <c r="L914" s="34"/>
      <c r="M914" s="120"/>
      <c r="N914" s="120"/>
      <c r="O914" s="120"/>
    </row>
    <row r="915" spans="2:16" x14ac:dyDescent="0.25">
      <c r="B915" s="104"/>
      <c r="C915" s="97"/>
      <c r="D915" s="104"/>
      <c r="E915" s="6"/>
      <c r="F915" s="6"/>
      <c r="G915" s="6"/>
      <c r="H915" s="87"/>
      <c r="I915" s="6"/>
      <c r="J915" s="6"/>
      <c r="K915" s="6"/>
    </row>
    <row r="916" spans="2:16" s="124" customFormat="1" x14ac:dyDescent="0.25">
      <c r="B916" s="107"/>
      <c r="C916" s="97"/>
      <c r="D916" s="107"/>
      <c r="E916" s="102"/>
      <c r="F916" s="102"/>
      <c r="G916" s="102"/>
      <c r="H916" s="102"/>
      <c r="I916" s="93"/>
      <c r="J916" s="93"/>
      <c r="K916" s="93"/>
      <c r="L916" s="93"/>
      <c r="M916" s="99"/>
      <c r="N916" s="99"/>
      <c r="O916" s="99"/>
    </row>
    <row r="917" spans="2:16" s="98" customFormat="1" x14ac:dyDescent="0.25">
      <c r="B917" s="25"/>
      <c r="C917" s="69"/>
      <c r="D917" s="25"/>
      <c r="E917" s="7"/>
      <c r="F917" s="7"/>
      <c r="G917" s="7"/>
      <c r="H917" s="7"/>
      <c r="I917" s="7"/>
      <c r="J917" s="7"/>
      <c r="K917" s="7"/>
      <c r="M917" s="99"/>
      <c r="N917" s="99"/>
      <c r="O917" s="99"/>
      <c r="P917" s="100"/>
    </row>
    <row r="918" spans="2:16" s="102" customFormat="1" x14ac:dyDescent="0.25">
      <c r="C918" s="97"/>
      <c r="I918" s="34"/>
      <c r="J918" s="34"/>
      <c r="K918" s="34"/>
      <c r="L918" s="34"/>
      <c r="M918" s="99"/>
      <c r="N918" s="99"/>
      <c r="O918" s="99"/>
    </row>
    <row r="919" spans="2:16" x14ac:dyDescent="0.25">
      <c r="B919" s="96"/>
      <c r="C919" s="97"/>
      <c r="D919" s="96"/>
      <c r="E919" s="6"/>
      <c r="F919" s="6"/>
      <c r="G919" s="6"/>
      <c r="I919" s="6"/>
      <c r="J919" s="6"/>
      <c r="K919" s="6"/>
      <c r="M919" s="99"/>
      <c r="N919" s="99"/>
      <c r="O919" s="99"/>
    </row>
    <row r="920" spans="2:16" s="124" customFormat="1" x14ac:dyDescent="0.25">
      <c r="B920" s="36"/>
      <c r="C920" s="97"/>
      <c r="D920" s="36"/>
      <c r="E920" s="94"/>
      <c r="F920" s="94"/>
      <c r="G920" s="94"/>
      <c r="H920" s="94"/>
      <c r="I920" s="6"/>
      <c r="J920" s="6"/>
      <c r="K920" s="6"/>
      <c r="L920" s="34"/>
      <c r="M920" s="120"/>
      <c r="N920" s="120"/>
      <c r="O920" s="120"/>
    </row>
    <row r="921" spans="2:16" s="124" customFormat="1" x14ac:dyDescent="0.25">
      <c r="B921" s="36"/>
      <c r="C921" s="97"/>
      <c r="D921" s="36"/>
      <c r="E921" s="94"/>
      <c r="F921" s="94"/>
      <c r="G921" s="94"/>
      <c r="H921" s="94"/>
      <c r="I921" s="6"/>
      <c r="J921" s="6"/>
      <c r="K921" s="6"/>
      <c r="L921" s="34"/>
      <c r="M921" s="120"/>
      <c r="N921" s="120"/>
      <c r="O921" s="120"/>
    </row>
    <row r="922" spans="2:16" x14ac:dyDescent="0.25">
      <c r="B922" s="104"/>
      <c r="C922" s="97"/>
      <c r="D922" s="104"/>
      <c r="E922" s="6"/>
      <c r="F922" s="6"/>
      <c r="G922" s="6"/>
      <c r="H922" s="87"/>
      <c r="I922" s="6"/>
      <c r="J922" s="6"/>
      <c r="K922" s="6"/>
    </row>
    <row r="923" spans="2:16" s="124" customFormat="1" x14ac:dyDescent="0.25">
      <c r="B923" s="107"/>
      <c r="C923" s="97"/>
      <c r="D923" s="107"/>
      <c r="E923" s="102"/>
      <c r="F923" s="102"/>
      <c r="G923" s="102"/>
      <c r="H923" s="102"/>
      <c r="I923" s="93"/>
      <c r="J923" s="93"/>
      <c r="K923" s="93"/>
      <c r="L923" s="93"/>
      <c r="M923" s="99"/>
      <c r="N923" s="99"/>
      <c r="O923" s="99"/>
    </row>
    <row r="924" spans="2:16" s="98" customFormat="1" x14ac:dyDescent="0.25">
      <c r="B924" s="25"/>
      <c r="C924" s="69"/>
      <c r="D924" s="25"/>
      <c r="E924" s="7"/>
      <c r="F924" s="7"/>
      <c r="G924" s="7"/>
      <c r="H924" s="7"/>
      <c r="I924" s="7"/>
      <c r="J924" s="7"/>
      <c r="K924" s="7"/>
      <c r="M924" s="99"/>
      <c r="N924" s="99"/>
      <c r="O924" s="99"/>
      <c r="P924" s="100"/>
    </row>
    <row r="925" spans="2:16" s="102" customFormat="1" x14ac:dyDescent="0.25">
      <c r="C925" s="97"/>
      <c r="I925" s="34"/>
      <c r="J925" s="34"/>
      <c r="K925" s="34"/>
      <c r="L925" s="34"/>
      <c r="M925" s="99"/>
      <c r="N925" s="99"/>
      <c r="O925" s="99"/>
    </row>
    <row r="926" spans="2:16" x14ac:dyDescent="0.25">
      <c r="B926" s="96"/>
      <c r="C926" s="97"/>
      <c r="D926" s="96"/>
      <c r="E926" s="6"/>
      <c r="F926" s="6"/>
      <c r="G926" s="6"/>
      <c r="I926" s="6"/>
      <c r="J926" s="6"/>
      <c r="K926" s="6"/>
      <c r="M926" s="99"/>
      <c r="N926" s="99"/>
      <c r="O926" s="99"/>
    </row>
    <row r="927" spans="2:16" s="124" customFormat="1" x14ac:dyDescent="0.25">
      <c r="B927" s="36"/>
      <c r="C927" s="97"/>
      <c r="D927" s="36"/>
      <c r="E927" s="94"/>
      <c r="F927" s="94"/>
      <c r="G927" s="94"/>
      <c r="H927" s="94"/>
      <c r="I927" s="6"/>
      <c r="J927" s="6"/>
      <c r="K927" s="6"/>
      <c r="L927" s="34"/>
      <c r="M927" s="120"/>
      <c r="N927" s="120"/>
      <c r="O927" s="120"/>
    </row>
    <row r="928" spans="2:16" s="124" customFormat="1" x14ac:dyDescent="0.25">
      <c r="B928" s="36"/>
      <c r="C928" s="97"/>
      <c r="D928" s="36"/>
      <c r="E928" s="94"/>
      <c r="F928" s="94"/>
      <c r="G928" s="94"/>
      <c r="H928" s="94"/>
      <c r="I928" s="6"/>
      <c r="J928" s="6"/>
      <c r="K928" s="6"/>
      <c r="L928" s="34"/>
      <c r="M928" s="120"/>
      <c r="N928" s="120"/>
      <c r="O928" s="120"/>
    </row>
    <row r="929" spans="2:16" x14ac:dyDescent="0.25">
      <c r="B929" s="104"/>
      <c r="C929" s="97"/>
      <c r="D929" s="104"/>
      <c r="E929" s="6"/>
      <c r="F929" s="6"/>
      <c r="G929" s="6"/>
      <c r="H929" s="87"/>
      <c r="I929" s="6"/>
      <c r="J929" s="6"/>
      <c r="K929" s="6"/>
    </row>
    <row r="930" spans="2:16" s="124" customFormat="1" x14ac:dyDescent="0.25">
      <c r="B930" s="102"/>
      <c r="C930" s="97"/>
      <c r="D930" s="102"/>
      <c r="E930" s="102"/>
      <c r="F930" s="102"/>
      <c r="G930" s="102"/>
      <c r="H930" s="102"/>
      <c r="I930" s="34"/>
      <c r="J930" s="34"/>
      <c r="K930" s="34"/>
      <c r="L930" s="34"/>
      <c r="M930" s="99"/>
      <c r="N930" s="99"/>
      <c r="O930" s="99"/>
    </row>
    <row r="931" spans="2:16" s="98" customFormat="1" x14ac:dyDescent="0.25">
      <c r="B931" s="25"/>
      <c r="C931" s="69"/>
      <c r="D931" s="25"/>
      <c r="E931" s="7"/>
      <c r="F931" s="7"/>
      <c r="G931" s="7"/>
      <c r="H931" s="7"/>
      <c r="I931" s="7"/>
      <c r="J931" s="7"/>
      <c r="K931" s="7"/>
      <c r="M931" s="99"/>
      <c r="N931" s="99"/>
      <c r="O931" s="99"/>
      <c r="P931" s="100"/>
    </row>
    <row r="932" spans="2:16" s="124" customFormat="1" x14ac:dyDescent="0.25">
      <c r="B932" s="102"/>
      <c r="C932" s="97"/>
      <c r="D932" s="102"/>
      <c r="E932" s="102"/>
      <c r="F932" s="102"/>
      <c r="G932" s="102"/>
      <c r="H932" s="102"/>
      <c r="I932" s="34"/>
      <c r="J932" s="34"/>
      <c r="K932" s="34"/>
      <c r="L932" s="34"/>
      <c r="M932" s="99"/>
      <c r="N932" s="99"/>
      <c r="O932" s="99"/>
    </row>
    <row r="933" spans="2:16" x14ac:dyDescent="0.25">
      <c r="B933" s="96"/>
      <c r="C933" s="97"/>
      <c r="D933" s="96"/>
      <c r="E933" s="6"/>
      <c r="F933" s="6"/>
      <c r="G933" s="6"/>
      <c r="I933" s="6"/>
      <c r="J933" s="6"/>
      <c r="K933" s="6"/>
      <c r="M933" s="99"/>
      <c r="N933" s="99"/>
      <c r="O933" s="99"/>
    </row>
    <row r="934" spans="2:16" s="124" customFormat="1" x14ac:dyDescent="0.25">
      <c r="B934" s="36"/>
      <c r="C934" s="97"/>
      <c r="D934" s="36"/>
      <c r="E934" s="94"/>
      <c r="F934" s="94"/>
      <c r="G934" s="94"/>
      <c r="H934" s="94"/>
      <c r="I934" s="6"/>
      <c r="J934" s="6"/>
      <c r="K934" s="6"/>
      <c r="L934" s="34"/>
      <c r="M934" s="120"/>
      <c r="N934" s="120"/>
      <c r="O934" s="120"/>
    </row>
    <row r="935" spans="2:16" s="124" customFormat="1" x14ac:dyDescent="0.25">
      <c r="B935" s="36"/>
      <c r="C935" s="97"/>
      <c r="D935" s="36"/>
      <c r="E935" s="94"/>
      <c r="F935" s="94"/>
      <c r="G935" s="94"/>
      <c r="H935" s="94"/>
      <c r="I935" s="6"/>
      <c r="J935" s="6"/>
      <c r="K935" s="6"/>
      <c r="L935" s="34"/>
      <c r="M935" s="120"/>
      <c r="N935" s="120"/>
      <c r="O935" s="120"/>
    </row>
    <row r="936" spans="2:16" s="124" customFormat="1" x14ac:dyDescent="0.25">
      <c r="B936" s="36"/>
      <c r="C936" s="97"/>
      <c r="D936" s="36"/>
      <c r="E936" s="94"/>
      <c r="F936" s="94"/>
      <c r="G936" s="94"/>
      <c r="H936" s="94"/>
      <c r="I936" s="6"/>
      <c r="J936" s="6"/>
      <c r="K936" s="6"/>
      <c r="L936" s="34"/>
      <c r="M936" s="120"/>
      <c r="N936" s="120"/>
      <c r="O936" s="120"/>
    </row>
    <row r="937" spans="2:16" s="124" customFormat="1" x14ac:dyDescent="0.25">
      <c r="B937" s="36"/>
      <c r="C937" s="97"/>
      <c r="D937" s="36"/>
      <c r="E937" s="94"/>
      <c r="F937" s="94"/>
      <c r="G937" s="94"/>
      <c r="H937" s="94"/>
      <c r="I937" s="6"/>
      <c r="J937" s="6"/>
      <c r="K937" s="6"/>
      <c r="L937" s="34"/>
      <c r="M937" s="120"/>
      <c r="N937" s="120"/>
      <c r="O937" s="120"/>
    </row>
    <row r="938" spans="2:16" s="124" customFormat="1" x14ac:dyDescent="0.25">
      <c r="B938" s="36"/>
      <c r="C938" s="97"/>
      <c r="D938" s="36"/>
      <c r="E938" s="94"/>
      <c r="F938" s="94"/>
      <c r="G938" s="94"/>
      <c r="H938" s="94"/>
      <c r="I938" s="6"/>
      <c r="J938" s="6"/>
      <c r="K938" s="6"/>
      <c r="L938" s="34"/>
      <c r="M938" s="120"/>
      <c r="N938" s="120"/>
      <c r="O938" s="120"/>
    </row>
    <row r="939" spans="2:16" s="124" customFormat="1" x14ac:dyDescent="0.25">
      <c r="B939" s="36"/>
      <c r="C939" s="97"/>
      <c r="D939" s="36"/>
      <c r="E939" s="94"/>
      <c r="F939" s="94"/>
      <c r="G939" s="94"/>
      <c r="H939" s="94"/>
      <c r="I939" s="6"/>
      <c r="J939" s="6"/>
      <c r="K939" s="6"/>
      <c r="L939" s="34"/>
      <c r="M939" s="120"/>
      <c r="N939" s="120"/>
      <c r="O939" s="120"/>
    </row>
    <row r="940" spans="2:16" s="124" customFormat="1" x14ac:dyDescent="0.25">
      <c r="B940" s="36"/>
      <c r="C940" s="97"/>
      <c r="D940" s="36"/>
      <c r="E940" s="94"/>
      <c r="F940" s="94"/>
      <c r="G940" s="94"/>
      <c r="H940" s="94"/>
      <c r="I940" s="6"/>
      <c r="J940" s="6"/>
      <c r="K940" s="6"/>
      <c r="L940" s="34"/>
      <c r="M940" s="120"/>
      <c r="N940" s="120"/>
      <c r="O940" s="120"/>
    </row>
    <row r="941" spans="2:16" s="124" customFormat="1" x14ac:dyDescent="0.25">
      <c r="B941" s="36"/>
      <c r="C941" s="97"/>
      <c r="D941" s="36"/>
      <c r="E941" s="94"/>
      <c r="F941" s="94"/>
      <c r="G941" s="94"/>
      <c r="H941" s="94"/>
      <c r="I941" s="6"/>
      <c r="J941" s="6"/>
      <c r="K941" s="6"/>
      <c r="L941" s="34"/>
      <c r="M941" s="120"/>
      <c r="N941" s="120"/>
      <c r="O941" s="120"/>
    </row>
    <row r="942" spans="2:16" s="124" customFormat="1" x14ac:dyDescent="0.25">
      <c r="B942" s="36"/>
      <c r="C942" s="97"/>
      <c r="D942" s="36"/>
      <c r="E942" s="94"/>
      <c r="F942" s="94"/>
      <c r="G942" s="94"/>
      <c r="H942" s="94"/>
      <c r="I942" s="6"/>
      <c r="J942" s="6"/>
      <c r="K942" s="6"/>
      <c r="L942" s="34"/>
      <c r="M942" s="120"/>
      <c r="N942" s="120"/>
      <c r="O942" s="120"/>
    </row>
    <row r="943" spans="2:16" s="124" customFormat="1" x14ac:dyDescent="0.25">
      <c r="B943" s="36"/>
      <c r="C943" s="97"/>
      <c r="D943" s="36"/>
      <c r="E943" s="94"/>
      <c r="F943" s="94"/>
      <c r="G943" s="94"/>
      <c r="H943" s="94"/>
      <c r="I943" s="6"/>
      <c r="J943" s="6"/>
      <c r="K943" s="6"/>
      <c r="L943" s="34"/>
      <c r="M943" s="120"/>
      <c r="N943" s="120"/>
      <c r="O943" s="120"/>
    </row>
    <row r="944" spans="2:16" s="124" customFormat="1" x14ac:dyDescent="0.25">
      <c r="B944" s="36"/>
      <c r="C944" s="97"/>
      <c r="D944" s="36"/>
      <c r="E944" s="94"/>
      <c r="F944" s="94"/>
      <c r="G944" s="94"/>
      <c r="H944" s="94"/>
      <c r="I944" s="6"/>
      <c r="J944" s="6"/>
      <c r="K944" s="6"/>
      <c r="L944" s="34"/>
      <c r="M944" s="120"/>
      <c r="N944" s="120"/>
      <c r="O944" s="120"/>
    </row>
    <row r="945" spans="2:16" s="124" customFormat="1" x14ac:dyDescent="0.25">
      <c r="B945" s="36"/>
      <c r="C945" s="97"/>
      <c r="D945" s="36"/>
      <c r="E945" s="94"/>
      <c r="F945" s="94"/>
      <c r="G945" s="94"/>
      <c r="H945" s="94"/>
      <c r="I945" s="6"/>
      <c r="J945" s="6"/>
      <c r="K945" s="6"/>
      <c r="L945" s="34"/>
      <c r="M945" s="120"/>
      <c r="N945" s="120"/>
      <c r="O945" s="120"/>
    </row>
    <row r="946" spans="2:16" s="124" customFormat="1" x14ac:dyDescent="0.25">
      <c r="B946" s="36"/>
      <c r="C946" s="97"/>
      <c r="D946" s="36"/>
      <c r="E946" s="94"/>
      <c r="F946" s="94"/>
      <c r="G946" s="94"/>
      <c r="H946" s="94"/>
      <c r="I946" s="6"/>
      <c r="J946" s="6"/>
      <c r="K946" s="6"/>
      <c r="L946" s="34"/>
      <c r="M946" s="120"/>
      <c r="N946" s="120"/>
      <c r="O946" s="120"/>
    </row>
    <row r="947" spans="2:16" s="124" customFormat="1" x14ac:dyDescent="0.25">
      <c r="B947" s="36"/>
      <c r="C947" s="97"/>
      <c r="D947" s="36"/>
      <c r="E947" s="94"/>
      <c r="F947" s="94"/>
      <c r="G947" s="94"/>
      <c r="H947" s="94"/>
      <c r="I947" s="6"/>
      <c r="J947" s="6"/>
      <c r="K947" s="6"/>
      <c r="L947" s="34"/>
      <c r="M947" s="120"/>
      <c r="N947" s="120"/>
      <c r="O947" s="120"/>
    </row>
    <row r="948" spans="2:16" x14ac:dyDescent="0.25">
      <c r="B948" s="104"/>
      <c r="C948" s="97"/>
      <c r="D948" s="104"/>
      <c r="E948" s="6"/>
      <c r="F948" s="6"/>
      <c r="G948" s="6"/>
      <c r="H948" s="87"/>
      <c r="I948" s="6"/>
      <c r="J948" s="6"/>
      <c r="K948" s="6"/>
    </row>
    <row r="949" spans="2:16" x14ac:dyDescent="0.25">
      <c r="B949" s="104"/>
      <c r="C949" s="97"/>
      <c r="D949" s="104"/>
      <c r="E949" s="6"/>
      <c r="F949" s="6"/>
      <c r="G949" s="6"/>
      <c r="I949" s="6"/>
      <c r="J949" s="6"/>
      <c r="K949" s="6"/>
    </row>
    <row r="950" spans="2:16" x14ac:dyDescent="0.25">
      <c r="B950" s="104"/>
      <c r="C950" s="97"/>
      <c r="D950" s="104"/>
      <c r="E950" s="6"/>
      <c r="F950" s="6"/>
      <c r="G950" s="6"/>
      <c r="H950" s="87"/>
      <c r="I950" s="6"/>
      <c r="J950" s="6"/>
      <c r="K950" s="6"/>
    </row>
    <row r="951" spans="2:16" x14ac:dyDescent="0.25">
      <c r="B951" s="104"/>
      <c r="C951" s="97"/>
      <c r="D951" s="104"/>
      <c r="E951" s="6"/>
      <c r="F951" s="6"/>
      <c r="G951" s="6"/>
      <c r="I951" s="6"/>
      <c r="J951" s="6"/>
      <c r="K951" s="6"/>
    </row>
    <row r="952" spans="2:16" s="124" customFormat="1" x14ac:dyDescent="0.25">
      <c r="B952" s="102"/>
      <c r="C952" s="97"/>
      <c r="D952" s="102"/>
      <c r="E952" s="102"/>
      <c r="F952" s="102"/>
      <c r="G952" s="102"/>
      <c r="H952" s="102"/>
      <c r="I952" s="34"/>
      <c r="J952" s="34"/>
      <c r="K952" s="34"/>
      <c r="L952" s="34"/>
      <c r="M952" s="99"/>
      <c r="N952" s="99"/>
      <c r="O952" s="99"/>
    </row>
    <row r="953" spans="2:16" s="98" customFormat="1" x14ac:dyDescent="0.25">
      <c r="B953" s="25"/>
      <c r="C953" s="69"/>
      <c r="D953" s="25"/>
      <c r="E953" s="7"/>
      <c r="F953" s="7"/>
      <c r="G953" s="7"/>
      <c r="H953" s="7"/>
      <c r="I953" s="7"/>
      <c r="J953" s="7"/>
      <c r="K953" s="7"/>
      <c r="M953" s="99"/>
      <c r="N953" s="99"/>
      <c r="O953" s="99"/>
      <c r="P953" s="100"/>
    </row>
    <row r="954" spans="2:16" s="124" customFormat="1" x14ac:dyDescent="0.25">
      <c r="B954" s="102"/>
      <c r="C954" s="97"/>
      <c r="D954" s="102"/>
      <c r="E954" s="102"/>
      <c r="F954" s="102"/>
      <c r="G954" s="102"/>
      <c r="H954" s="102"/>
      <c r="I954" s="34"/>
      <c r="J954" s="34"/>
      <c r="K954" s="34"/>
      <c r="L954" s="34"/>
      <c r="M954" s="99"/>
      <c r="N954" s="99"/>
      <c r="O954" s="99"/>
    </row>
    <row r="955" spans="2:16" x14ac:dyDescent="0.25">
      <c r="B955" s="96"/>
      <c r="C955" s="97"/>
      <c r="D955" s="96"/>
      <c r="E955" s="6"/>
      <c r="F955" s="6"/>
      <c r="G955" s="6"/>
      <c r="I955" s="6"/>
      <c r="J955" s="6"/>
      <c r="K955" s="6"/>
      <c r="M955" s="99"/>
      <c r="N955" s="99"/>
      <c r="O955" s="99"/>
    </row>
    <row r="956" spans="2:16" s="124" customFormat="1" x14ac:dyDescent="0.25">
      <c r="B956" s="36"/>
      <c r="C956" s="97"/>
      <c r="D956" s="36"/>
      <c r="E956" s="94"/>
      <c r="F956" s="94"/>
      <c r="G956" s="94"/>
      <c r="H956" s="94"/>
      <c r="I956" s="94"/>
      <c r="J956" s="94"/>
      <c r="K956" s="94"/>
      <c r="L956" s="34"/>
      <c r="M956" s="120"/>
      <c r="N956" s="120"/>
      <c r="O956" s="120"/>
    </row>
    <row r="957" spans="2:16" x14ac:dyDescent="0.25">
      <c r="B957" s="104"/>
      <c r="C957" s="97"/>
      <c r="D957" s="104"/>
      <c r="E957" s="6"/>
      <c r="F957" s="6"/>
      <c r="G957" s="6"/>
      <c r="I957" s="6"/>
      <c r="J957" s="6"/>
      <c r="K957" s="6"/>
    </row>
    <row r="958" spans="2:16" x14ac:dyDescent="0.25">
      <c r="B958" s="104"/>
      <c r="C958" s="97"/>
      <c r="D958" s="104"/>
      <c r="E958" s="6"/>
      <c r="F958" s="6"/>
      <c r="G958" s="6"/>
      <c r="H958" s="87"/>
      <c r="I958" s="6"/>
      <c r="J958" s="6"/>
      <c r="K958" s="6"/>
    </row>
    <row r="959" spans="2:16" x14ac:dyDescent="0.25">
      <c r="B959" s="104"/>
      <c r="C959" s="97"/>
      <c r="D959" s="104"/>
      <c r="E959" s="6"/>
      <c r="F959" s="6"/>
      <c r="G959" s="6"/>
      <c r="I959" s="6"/>
      <c r="J959" s="6"/>
      <c r="K959" s="6"/>
    </row>
    <row r="960" spans="2:16" x14ac:dyDescent="0.25">
      <c r="B960" s="104"/>
      <c r="C960" s="97"/>
      <c r="D960" s="104"/>
      <c r="E960" s="6"/>
      <c r="F960" s="6"/>
      <c r="G960" s="6"/>
      <c r="I960" s="6"/>
      <c r="J960" s="6"/>
      <c r="K960" s="6"/>
    </row>
    <row r="961" spans="2:16" x14ac:dyDescent="0.25">
      <c r="B961" s="104"/>
      <c r="C961" s="97"/>
      <c r="D961" s="104"/>
      <c r="E961" s="6"/>
      <c r="F961" s="6"/>
      <c r="G961" s="6"/>
      <c r="I961" s="6"/>
      <c r="J961" s="6"/>
      <c r="K961" s="6"/>
    </row>
    <row r="964" spans="2:16" s="98" customFormat="1" x14ac:dyDescent="0.25">
      <c r="B964" s="25"/>
      <c r="C964" s="69"/>
      <c r="D964" s="25"/>
      <c r="E964" s="7"/>
      <c r="F964" s="7"/>
      <c r="G964" s="7"/>
      <c r="H964" s="7"/>
      <c r="I964" s="110"/>
      <c r="J964" s="110"/>
      <c r="K964" s="110"/>
      <c r="M964" s="99"/>
      <c r="N964" s="99"/>
      <c r="O964" s="99"/>
      <c r="P964" s="100"/>
    </row>
    <row r="965" spans="2:16" s="98" customFormat="1" x14ac:dyDescent="0.25">
      <c r="B965" s="25"/>
      <c r="C965" s="69"/>
      <c r="D965" s="25"/>
      <c r="E965" s="7"/>
      <c r="F965" s="7"/>
      <c r="G965" s="7"/>
      <c r="H965" s="7"/>
      <c r="I965" s="110"/>
      <c r="J965" s="110"/>
      <c r="K965" s="110"/>
      <c r="M965" s="99"/>
      <c r="N965" s="99"/>
      <c r="O965" s="99"/>
      <c r="P965" s="100"/>
    </row>
    <row r="966" spans="2:16" s="98" customFormat="1" x14ac:dyDescent="0.25">
      <c r="B966" s="25"/>
      <c r="C966" s="69"/>
      <c r="D966" s="25"/>
      <c r="E966" s="7"/>
      <c r="F966" s="7"/>
      <c r="G966" s="7"/>
      <c r="H966" s="7"/>
      <c r="I966" s="110"/>
      <c r="J966" s="110"/>
      <c r="K966" s="110"/>
      <c r="M966" s="99"/>
      <c r="N966" s="99"/>
      <c r="O966" s="99"/>
      <c r="P966" s="100"/>
    </row>
    <row r="967" spans="2:16" s="98" customFormat="1" x14ac:dyDescent="0.25">
      <c r="B967" s="25"/>
      <c r="C967" s="69"/>
      <c r="D967" s="25"/>
      <c r="E967" s="7"/>
      <c r="F967" s="7"/>
      <c r="G967" s="7"/>
      <c r="H967" s="7"/>
      <c r="I967" s="110"/>
      <c r="J967" s="110"/>
      <c r="K967" s="110"/>
      <c r="M967" s="99"/>
      <c r="N967" s="99"/>
      <c r="O967" s="99"/>
      <c r="P967" s="100"/>
    </row>
    <row r="968" spans="2:16" s="98" customFormat="1" x14ac:dyDescent="0.25">
      <c r="B968" s="25"/>
      <c r="C968" s="69"/>
      <c r="D968" s="25"/>
      <c r="E968" s="7"/>
      <c r="F968" s="7"/>
      <c r="G968" s="7"/>
      <c r="H968" s="7"/>
      <c r="I968" s="110"/>
      <c r="J968" s="110"/>
      <c r="K968" s="110"/>
      <c r="M968" s="99"/>
      <c r="N968" s="99"/>
      <c r="O968" s="99"/>
      <c r="P968" s="100"/>
    </row>
    <row r="969" spans="2:16" s="98" customFormat="1" x14ac:dyDescent="0.25">
      <c r="B969" s="25"/>
      <c r="C969" s="69"/>
      <c r="D969" s="25"/>
      <c r="E969" s="7"/>
      <c r="F969" s="7"/>
      <c r="G969" s="7"/>
      <c r="H969" s="7"/>
      <c r="I969" s="110"/>
      <c r="J969" s="110"/>
      <c r="K969" s="110"/>
      <c r="M969" s="99"/>
      <c r="N969" s="99"/>
      <c r="O969" s="99"/>
      <c r="P969" s="100"/>
    </row>
    <row r="970" spans="2:16" s="98" customFormat="1" x14ac:dyDescent="0.25">
      <c r="B970" s="25"/>
      <c r="C970" s="69"/>
      <c r="D970" s="25"/>
      <c r="E970" s="7"/>
      <c r="F970" s="7"/>
      <c r="G970" s="7"/>
      <c r="H970" s="7"/>
      <c r="I970" s="110"/>
      <c r="J970" s="110"/>
      <c r="K970" s="110"/>
      <c r="M970" s="99"/>
      <c r="N970" s="99"/>
      <c r="O970" s="99"/>
      <c r="P970" s="100"/>
    </row>
    <row r="971" spans="2:16" s="98" customFormat="1" x14ac:dyDescent="0.25">
      <c r="B971" s="25"/>
      <c r="C971" s="69"/>
      <c r="D971" s="25"/>
      <c r="E971" s="7"/>
      <c r="F971" s="7"/>
      <c r="G971" s="7"/>
      <c r="H971" s="7"/>
      <c r="I971" s="110"/>
      <c r="J971" s="110"/>
      <c r="K971" s="110"/>
      <c r="M971" s="99"/>
      <c r="N971" s="99"/>
      <c r="O971" s="99"/>
      <c r="P971" s="100"/>
    </row>
    <row r="972" spans="2:16" s="98" customFormat="1" x14ac:dyDescent="0.25">
      <c r="B972" s="25"/>
      <c r="C972" s="69"/>
      <c r="D972" s="25"/>
      <c r="E972" s="7"/>
      <c r="F972" s="7"/>
      <c r="G972" s="7"/>
      <c r="H972" s="7"/>
      <c r="I972" s="111"/>
      <c r="J972" s="111"/>
      <c r="K972" s="111"/>
      <c r="M972" s="99"/>
      <c r="N972" s="99"/>
      <c r="O972" s="99"/>
      <c r="P972" s="100"/>
    </row>
    <row r="973" spans="2:16" x14ac:dyDescent="0.25">
      <c r="C973" s="69"/>
      <c r="D973" s="69"/>
      <c r="E973" s="69"/>
      <c r="F973" s="69"/>
      <c r="G973" s="69"/>
      <c r="H973" s="69"/>
      <c r="I973" s="110"/>
      <c r="J973" s="110"/>
      <c r="K973" s="110"/>
    </row>
    <row r="974" spans="2:16" x14ac:dyDescent="0.25">
      <c r="C974" s="69"/>
      <c r="D974" s="69"/>
      <c r="E974" s="69"/>
      <c r="F974" s="69"/>
      <c r="G974" s="69"/>
      <c r="H974" s="69"/>
      <c r="I974" s="110"/>
      <c r="J974" s="110"/>
      <c r="K974" s="110"/>
    </row>
    <row r="975" spans="2:16" x14ac:dyDescent="0.25">
      <c r="C975" s="69"/>
      <c r="D975" s="69"/>
      <c r="E975" s="69"/>
      <c r="F975" s="69"/>
      <c r="G975" s="69"/>
      <c r="H975" s="69"/>
      <c r="I975" s="110"/>
      <c r="J975" s="110"/>
      <c r="K975" s="110"/>
    </row>
  </sheetData>
  <pageMargins left="0.7" right="0.7" top="1.1770833333333333" bottom="0.79166666666666663" header="0.40625" footer="0.3"/>
  <pageSetup paperSize="9" orientation="portrait" r:id="rId1"/>
  <headerFooter>
    <oddHeader xml:space="preserve">&amp;L&amp;"Arial Narrow,Navadno"&amp;12            3/1.4.2.1 &amp;C&amp;"Arial Narrow,Navadno"&amp;12PROJEKTANTSKI POPIS DEL S PREDIZMERAMI
- faza 1 -
</oddHeader>
    <oddFooter>&amp;R&amp;"Arial Narrow,Navadno"&amp;10stran 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45"/>
  <sheetViews>
    <sheetView showGridLines="0" view="pageBreakPreview" zoomScaleNormal="100" zoomScaleSheetLayoutView="100" workbookViewId="0">
      <selection activeCell="Q8" sqref="Q8"/>
    </sheetView>
  </sheetViews>
  <sheetFormatPr defaultRowHeight="12.75" x14ac:dyDescent="0.2"/>
  <cols>
    <col min="1" max="1" width="5.140625" style="165" customWidth="1"/>
    <col min="2" max="2" width="6" style="156" customWidth="1"/>
    <col min="3" max="3" width="3.140625" style="156" customWidth="1"/>
    <col min="4" max="4" width="2" style="156" customWidth="1"/>
    <col min="5" max="5" width="7.140625" style="156" customWidth="1"/>
    <col min="6" max="6" width="3.140625" style="156" customWidth="1"/>
    <col min="7" max="7" width="2.140625" style="156" customWidth="1"/>
    <col min="8" max="8" width="7" style="156" customWidth="1"/>
    <col min="9" max="9" width="5.5703125" style="156" customWidth="1"/>
    <col min="10" max="10" width="2" style="156" customWidth="1"/>
    <col min="11" max="11" width="3.7109375" style="156" customWidth="1"/>
    <col min="12" max="12" width="2.140625" style="156" customWidth="1"/>
    <col min="13" max="13" width="8" style="156" customWidth="1"/>
    <col min="14" max="14" width="3.85546875" style="156" customWidth="1"/>
    <col min="15" max="15" width="1" style="156" customWidth="1"/>
    <col min="16" max="16" width="2.28515625" style="156" customWidth="1"/>
    <col min="17" max="17" width="11" style="156" customWidth="1"/>
    <col min="18" max="18" width="3" style="162" customWidth="1"/>
    <col min="19" max="19" width="2.42578125" style="156" customWidth="1"/>
    <col min="20" max="20" width="12.28515625" style="156" customWidth="1"/>
    <col min="21" max="21" width="3" style="156" customWidth="1"/>
    <col min="22" max="22" width="1.140625" style="156" customWidth="1"/>
    <col min="23" max="25" width="9.140625" style="156"/>
    <col min="26" max="26" width="10.140625" style="156" bestFit="1" customWidth="1"/>
    <col min="27" max="16384" width="9.140625" style="156"/>
  </cols>
  <sheetData>
    <row r="1" spans="1:29" ht="15" x14ac:dyDescent="0.25">
      <c r="A1" s="155" t="s">
        <v>240</v>
      </c>
      <c r="I1" s="157"/>
      <c r="J1" s="157"/>
      <c r="K1" s="158"/>
      <c r="L1" s="159"/>
      <c r="M1" s="160"/>
      <c r="N1" s="161"/>
      <c r="O1" s="160"/>
      <c r="P1" s="160"/>
      <c r="Q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</row>
    <row r="2" spans="1:29" ht="15" x14ac:dyDescent="0.25">
      <c r="A2" s="155" t="s">
        <v>241</v>
      </c>
      <c r="B2" s="157"/>
      <c r="C2" s="157"/>
      <c r="D2" s="157"/>
      <c r="E2" s="157"/>
      <c r="F2" s="157"/>
      <c r="G2" s="157"/>
      <c r="H2" s="157"/>
      <c r="I2" s="163"/>
      <c r="J2" s="163"/>
      <c r="K2" s="164"/>
      <c r="L2" s="160"/>
      <c r="M2" s="160"/>
      <c r="N2" s="161"/>
      <c r="O2" s="160"/>
      <c r="P2" s="160"/>
      <c r="Q2" s="160"/>
      <c r="S2" s="160"/>
      <c r="T2" s="160"/>
      <c r="U2" s="160"/>
      <c r="V2" s="160"/>
      <c r="W2" s="160"/>
      <c r="X2" s="160"/>
      <c r="Y2" s="160"/>
      <c r="Z2" s="160"/>
      <c r="AA2" s="160"/>
      <c r="AB2" s="160"/>
      <c r="AC2" s="160"/>
    </row>
    <row r="3" spans="1:29" x14ac:dyDescent="0.2">
      <c r="B3" s="163"/>
      <c r="C3" s="166"/>
      <c r="D3" s="166"/>
      <c r="E3" s="163"/>
      <c r="F3" s="166"/>
      <c r="G3" s="166"/>
      <c r="H3" s="163"/>
      <c r="I3" s="166"/>
      <c r="J3" s="166"/>
      <c r="K3" s="167"/>
      <c r="L3" s="161"/>
      <c r="M3" s="163"/>
      <c r="N3" s="168"/>
      <c r="O3" s="160"/>
      <c r="P3" s="160"/>
      <c r="Q3" s="160"/>
      <c r="S3" s="160"/>
      <c r="T3" s="160"/>
      <c r="U3" s="160"/>
      <c r="V3" s="160"/>
      <c r="W3" s="160"/>
      <c r="X3" s="160"/>
      <c r="Y3" s="160"/>
      <c r="Z3" s="160"/>
      <c r="AA3" s="160"/>
      <c r="AB3" s="160"/>
      <c r="AC3" s="160"/>
    </row>
    <row r="4" spans="1:29" x14ac:dyDescent="0.2">
      <c r="B4" s="169" t="s">
        <v>242</v>
      </c>
      <c r="C4" s="170"/>
      <c r="D4" s="170"/>
      <c r="E4" s="170"/>
      <c r="F4" s="170"/>
      <c r="G4" s="170"/>
      <c r="H4" s="170"/>
      <c r="I4" s="171"/>
      <c r="J4" s="171"/>
      <c r="K4" s="172"/>
      <c r="L4" s="173"/>
      <c r="M4" s="173"/>
      <c r="N4" s="161"/>
      <c r="O4" s="160"/>
      <c r="P4" s="160"/>
      <c r="Q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</row>
    <row r="5" spans="1:29" x14ac:dyDescent="0.2">
      <c r="B5" s="163"/>
      <c r="C5" s="163"/>
      <c r="D5" s="163"/>
      <c r="E5" s="163"/>
      <c r="F5" s="163"/>
      <c r="G5" s="163"/>
      <c r="H5" s="163"/>
      <c r="I5" s="163"/>
      <c r="J5" s="163"/>
      <c r="K5" s="164"/>
      <c r="L5" s="160"/>
      <c r="M5" s="160"/>
      <c r="N5" s="161"/>
      <c r="O5" s="160"/>
      <c r="P5" s="160"/>
      <c r="Q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</row>
    <row r="6" spans="1:29" x14ac:dyDescent="0.2">
      <c r="A6" s="165" t="s">
        <v>243</v>
      </c>
      <c r="B6" s="163" t="s">
        <v>244</v>
      </c>
      <c r="C6" s="163"/>
      <c r="D6" s="163"/>
      <c r="E6" s="163"/>
      <c r="F6" s="163"/>
      <c r="G6" s="163"/>
      <c r="H6" s="163"/>
      <c r="I6" s="163"/>
      <c r="J6" s="163"/>
      <c r="K6" s="164"/>
      <c r="L6" s="160"/>
      <c r="M6" s="160"/>
      <c r="N6" s="161"/>
      <c r="O6" s="160"/>
      <c r="P6" s="160"/>
      <c r="Q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</row>
    <row r="7" spans="1:29" x14ac:dyDescent="0.2">
      <c r="B7" s="163"/>
      <c r="C7" s="163"/>
      <c r="D7" s="163"/>
      <c r="E7" s="163"/>
      <c r="F7" s="163"/>
      <c r="G7" s="163"/>
      <c r="H7" s="163"/>
      <c r="I7" s="163"/>
      <c r="J7" s="163"/>
      <c r="K7" s="164"/>
      <c r="L7" s="160"/>
      <c r="M7" s="160"/>
      <c r="N7" s="161"/>
      <c r="O7" s="160"/>
      <c r="P7" s="160"/>
      <c r="Q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</row>
    <row r="8" spans="1:29" x14ac:dyDescent="0.2">
      <c r="A8" s="174"/>
      <c r="B8" s="175"/>
      <c r="C8" s="175"/>
      <c r="D8" s="175"/>
      <c r="E8" s="175"/>
      <c r="F8" s="175"/>
      <c r="G8" s="175"/>
      <c r="H8" s="175"/>
      <c r="I8" s="175"/>
      <c r="J8" s="175"/>
      <c r="K8" s="176"/>
      <c r="L8" s="177"/>
      <c r="M8" s="178">
        <v>400</v>
      </c>
      <c r="N8" s="179" t="s">
        <v>245</v>
      </c>
      <c r="O8" s="177"/>
      <c r="P8" s="177" t="s">
        <v>246</v>
      </c>
      <c r="Q8" s="180"/>
      <c r="R8" s="181" t="s">
        <v>247</v>
      </c>
      <c r="S8" s="182" t="s">
        <v>248</v>
      </c>
      <c r="T8" s="177">
        <f>M8*Q8</f>
        <v>0</v>
      </c>
      <c r="U8" s="177" t="s">
        <v>247</v>
      </c>
      <c r="V8" s="160"/>
      <c r="W8" s="160"/>
      <c r="X8" s="160"/>
      <c r="Y8" s="160"/>
      <c r="Z8" s="160"/>
      <c r="AA8" s="160"/>
      <c r="AB8" s="160"/>
      <c r="AC8" s="160"/>
    </row>
    <row r="9" spans="1:29" x14ac:dyDescent="0.2">
      <c r="B9" s="157"/>
      <c r="C9" s="157"/>
      <c r="D9" s="157"/>
      <c r="E9" s="157"/>
      <c r="F9" s="157"/>
      <c r="G9" s="157"/>
      <c r="H9" s="157"/>
      <c r="I9" s="157"/>
      <c r="J9" s="157"/>
      <c r="K9" s="158"/>
      <c r="L9" s="159"/>
      <c r="M9" s="183"/>
      <c r="N9" s="184"/>
      <c r="O9" s="160"/>
      <c r="P9" s="160"/>
      <c r="Q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</row>
    <row r="10" spans="1:29" x14ac:dyDescent="0.2">
      <c r="A10" s="165" t="s">
        <v>249</v>
      </c>
      <c r="B10" s="163" t="s">
        <v>250</v>
      </c>
      <c r="C10" s="163"/>
      <c r="D10" s="163"/>
      <c r="E10" s="163"/>
      <c r="F10" s="163"/>
      <c r="G10" s="163"/>
      <c r="H10" s="163"/>
      <c r="I10" s="163"/>
      <c r="J10" s="163"/>
      <c r="K10" s="164"/>
      <c r="L10" s="160"/>
      <c r="M10" s="160"/>
      <c r="N10" s="161"/>
      <c r="O10" s="160"/>
      <c r="P10" s="160"/>
      <c r="Q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</row>
    <row r="11" spans="1:29" x14ac:dyDescent="0.2">
      <c r="B11" s="185" t="s">
        <v>251</v>
      </c>
      <c r="C11" s="163"/>
      <c r="D11" s="163"/>
      <c r="E11" s="163"/>
      <c r="F11" s="163"/>
      <c r="G11" s="163"/>
      <c r="H11" s="163"/>
      <c r="I11" s="163"/>
      <c r="J11" s="163"/>
      <c r="K11" s="164"/>
      <c r="L11" s="160"/>
      <c r="M11" s="160"/>
      <c r="N11" s="161"/>
      <c r="O11" s="160"/>
      <c r="P11" s="160"/>
      <c r="Q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</row>
    <row r="12" spans="1:29" x14ac:dyDescent="0.2">
      <c r="B12" s="163"/>
      <c r="C12" s="163"/>
      <c r="D12" s="163"/>
      <c r="E12" s="163"/>
      <c r="F12" s="163"/>
      <c r="G12" s="163"/>
      <c r="H12" s="163"/>
      <c r="I12" s="163"/>
      <c r="J12" s="163"/>
      <c r="K12" s="164"/>
      <c r="L12" s="160"/>
      <c r="M12" s="160"/>
      <c r="N12" s="161"/>
      <c r="O12" s="160"/>
      <c r="P12" s="160"/>
      <c r="Q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</row>
    <row r="13" spans="1:29" x14ac:dyDescent="0.2">
      <c r="A13" s="174"/>
      <c r="B13" s="175"/>
      <c r="C13" s="175"/>
      <c r="D13" s="175"/>
      <c r="E13" s="175"/>
      <c r="F13" s="175"/>
      <c r="G13" s="175"/>
      <c r="H13" s="175"/>
      <c r="I13" s="175"/>
      <c r="J13" s="175"/>
      <c r="K13" s="176"/>
      <c r="L13" s="177"/>
      <c r="M13" s="178">
        <v>15</v>
      </c>
      <c r="N13" s="179" t="s">
        <v>147</v>
      </c>
      <c r="O13" s="177"/>
      <c r="P13" s="177" t="s">
        <v>246</v>
      </c>
      <c r="Q13" s="180"/>
      <c r="R13" s="181" t="s">
        <v>247</v>
      </c>
      <c r="S13" s="182" t="s">
        <v>248</v>
      </c>
      <c r="T13" s="177">
        <f>M13*Q13</f>
        <v>0</v>
      </c>
      <c r="U13" s="177" t="s">
        <v>247</v>
      </c>
      <c r="V13" s="160"/>
      <c r="W13" s="160"/>
      <c r="X13" s="160"/>
      <c r="Y13" s="160"/>
      <c r="Z13" s="160"/>
      <c r="AA13" s="160"/>
      <c r="AB13" s="160"/>
      <c r="AC13" s="160"/>
    </row>
    <row r="14" spans="1:29" x14ac:dyDescent="0.2">
      <c r="B14" s="157"/>
      <c r="C14" s="157"/>
      <c r="D14" s="157"/>
      <c r="E14" s="157"/>
      <c r="F14" s="157"/>
      <c r="G14" s="157"/>
      <c r="H14" s="157"/>
      <c r="I14" s="157"/>
      <c r="J14" s="157"/>
      <c r="K14" s="158"/>
      <c r="L14" s="159"/>
      <c r="M14" s="183"/>
      <c r="N14" s="184"/>
      <c r="O14" s="160"/>
      <c r="P14" s="160"/>
      <c r="Q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</row>
    <row r="15" spans="1:29" x14ac:dyDescent="0.2">
      <c r="A15" s="165" t="s">
        <v>252</v>
      </c>
      <c r="B15" s="163" t="s">
        <v>253</v>
      </c>
      <c r="C15" s="163"/>
      <c r="D15" s="163"/>
      <c r="E15" s="163"/>
      <c r="F15" s="163"/>
      <c r="G15" s="163"/>
      <c r="H15" s="163"/>
      <c r="I15" s="163"/>
      <c r="J15" s="163"/>
      <c r="K15" s="164"/>
      <c r="L15" s="160"/>
      <c r="M15" s="160"/>
      <c r="N15" s="161"/>
      <c r="O15" s="160"/>
      <c r="P15" s="160"/>
      <c r="Q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</row>
    <row r="16" spans="1:29" x14ac:dyDescent="0.2">
      <c r="B16" s="185" t="s">
        <v>251</v>
      </c>
      <c r="C16" s="163"/>
      <c r="D16" s="163"/>
      <c r="E16" s="163"/>
      <c r="F16" s="163"/>
      <c r="G16" s="163"/>
      <c r="H16" s="163"/>
      <c r="I16" s="163"/>
      <c r="J16" s="163"/>
      <c r="K16" s="164"/>
      <c r="L16" s="160"/>
      <c r="M16" s="160"/>
      <c r="N16" s="161"/>
      <c r="O16" s="160"/>
      <c r="P16" s="160"/>
      <c r="Q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</row>
    <row r="17" spans="1:29" x14ac:dyDescent="0.2">
      <c r="B17" s="163"/>
      <c r="C17" s="163"/>
      <c r="D17" s="163"/>
      <c r="E17" s="163"/>
      <c r="F17" s="163"/>
      <c r="G17" s="163"/>
      <c r="H17" s="163"/>
      <c r="I17" s="163"/>
      <c r="J17" s="163"/>
      <c r="K17" s="164"/>
      <c r="L17" s="160"/>
      <c r="M17" s="160"/>
      <c r="N17" s="161"/>
      <c r="O17" s="160"/>
      <c r="P17" s="160"/>
      <c r="Q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</row>
    <row r="18" spans="1:29" x14ac:dyDescent="0.2">
      <c r="A18" s="174"/>
      <c r="B18" s="175"/>
      <c r="C18" s="175"/>
      <c r="D18" s="175"/>
      <c r="E18" s="175"/>
      <c r="F18" s="175"/>
      <c r="G18" s="175"/>
      <c r="H18" s="175"/>
      <c r="I18" s="175"/>
      <c r="J18" s="175"/>
      <c r="K18" s="176"/>
      <c r="L18" s="177"/>
      <c r="M18" s="178">
        <v>10</v>
      </c>
      <c r="N18" s="179" t="s">
        <v>147</v>
      </c>
      <c r="O18" s="177"/>
      <c r="P18" s="177" t="s">
        <v>246</v>
      </c>
      <c r="Q18" s="180"/>
      <c r="R18" s="181" t="s">
        <v>247</v>
      </c>
      <c r="S18" s="182" t="s">
        <v>248</v>
      </c>
      <c r="T18" s="177">
        <f>M18*Q18</f>
        <v>0</v>
      </c>
      <c r="U18" s="177" t="s">
        <v>247</v>
      </c>
      <c r="V18" s="160"/>
      <c r="W18" s="160"/>
      <c r="X18" s="160"/>
      <c r="Y18" s="160"/>
      <c r="Z18" s="160"/>
      <c r="AA18" s="160"/>
      <c r="AB18" s="160"/>
      <c r="AC18" s="160"/>
    </row>
    <row r="19" spans="1:29" x14ac:dyDescent="0.2">
      <c r="B19" s="157"/>
      <c r="C19" s="157"/>
      <c r="D19" s="157"/>
      <c r="E19" s="157"/>
      <c r="F19" s="157"/>
      <c r="G19" s="157"/>
      <c r="H19" s="157"/>
      <c r="I19" s="157"/>
      <c r="J19" s="157"/>
      <c r="K19" s="158"/>
      <c r="L19" s="159"/>
      <c r="M19" s="183"/>
      <c r="N19" s="184"/>
      <c r="O19" s="160"/>
      <c r="P19" s="160"/>
      <c r="Q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</row>
    <row r="20" spans="1:29" x14ac:dyDescent="0.2">
      <c r="A20" s="165" t="s">
        <v>254</v>
      </c>
      <c r="B20" s="163" t="s">
        <v>255</v>
      </c>
      <c r="C20" s="163"/>
      <c r="D20" s="163"/>
      <c r="E20" s="163"/>
      <c r="F20" s="163"/>
      <c r="G20" s="163"/>
      <c r="H20" s="163"/>
      <c r="I20" s="163"/>
      <c r="J20" s="163"/>
      <c r="K20" s="164"/>
      <c r="L20" s="160"/>
      <c r="M20" s="160"/>
      <c r="N20" s="161"/>
      <c r="O20" s="160"/>
      <c r="P20" s="160"/>
      <c r="Q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</row>
    <row r="21" spans="1:29" x14ac:dyDescent="0.2">
      <c r="B21" s="163"/>
      <c r="C21" s="163"/>
      <c r="D21" s="163"/>
      <c r="E21" s="163"/>
      <c r="F21" s="163"/>
      <c r="G21" s="163"/>
      <c r="H21" s="163"/>
      <c r="I21" s="163"/>
      <c r="J21" s="163"/>
      <c r="K21" s="164"/>
      <c r="L21" s="160"/>
      <c r="M21" s="186"/>
      <c r="N21" s="161"/>
      <c r="O21" s="160"/>
      <c r="P21" s="160"/>
      <c r="Q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</row>
    <row r="22" spans="1:29" x14ac:dyDescent="0.2">
      <c r="A22" s="174"/>
      <c r="B22" s="175"/>
      <c r="C22" s="175"/>
      <c r="D22" s="175"/>
      <c r="E22" s="175"/>
      <c r="F22" s="175"/>
      <c r="G22" s="175"/>
      <c r="H22" s="175"/>
      <c r="I22" s="175"/>
      <c r="J22" s="175"/>
      <c r="K22" s="176"/>
      <c r="L22" s="177"/>
      <c r="M22" s="178">
        <v>47</v>
      </c>
      <c r="N22" s="179" t="s">
        <v>256</v>
      </c>
      <c r="O22" s="177"/>
      <c r="P22" s="177" t="s">
        <v>246</v>
      </c>
      <c r="Q22" s="180"/>
      <c r="R22" s="181" t="s">
        <v>247</v>
      </c>
      <c r="S22" s="182" t="s">
        <v>248</v>
      </c>
      <c r="T22" s="177">
        <f>M22*Q22</f>
        <v>0</v>
      </c>
      <c r="U22" s="177" t="s">
        <v>247</v>
      </c>
      <c r="V22" s="160"/>
      <c r="W22" s="160"/>
      <c r="X22" s="160"/>
      <c r="Y22" s="160"/>
      <c r="Z22" s="160"/>
      <c r="AA22" s="160"/>
      <c r="AB22" s="160"/>
      <c r="AC22" s="160"/>
    </row>
    <row r="23" spans="1:29" x14ac:dyDescent="0.2">
      <c r="B23" s="163"/>
      <c r="C23" s="163"/>
      <c r="D23" s="163"/>
      <c r="E23" s="163"/>
      <c r="F23" s="163"/>
      <c r="G23" s="163"/>
      <c r="H23" s="163"/>
      <c r="I23" s="163"/>
      <c r="J23" s="163"/>
      <c r="K23" s="164"/>
      <c r="L23" s="160"/>
      <c r="M23" s="160"/>
      <c r="N23" s="161"/>
      <c r="O23" s="160"/>
      <c r="P23" s="160"/>
      <c r="Q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</row>
    <row r="24" spans="1:29" x14ac:dyDescent="0.2">
      <c r="A24" s="165" t="s">
        <v>257</v>
      </c>
      <c r="B24" s="163" t="s">
        <v>258</v>
      </c>
      <c r="C24" s="163"/>
      <c r="D24" s="163"/>
      <c r="E24" s="163"/>
      <c r="F24" s="163"/>
      <c r="G24" s="163"/>
      <c r="H24" s="163"/>
      <c r="I24" s="163"/>
      <c r="J24" s="163"/>
      <c r="K24" s="164"/>
      <c r="L24" s="160"/>
      <c r="M24" s="160"/>
      <c r="N24" s="161"/>
      <c r="O24" s="160"/>
      <c r="P24" s="160"/>
      <c r="Q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</row>
    <row r="25" spans="1:29" x14ac:dyDescent="0.2">
      <c r="B25" s="163" t="s">
        <v>259</v>
      </c>
      <c r="C25" s="163"/>
      <c r="D25" s="163"/>
      <c r="E25" s="163"/>
      <c r="F25" s="163"/>
      <c r="G25" s="163"/>
      <c r="H25" s="163"/>
      <c r="I25" s="163"/>
      <c r="J25" s="163"/>
      <c r="K25" s="164"/>
      <c r="L25" s="160"/>
      <c r="M25" s="187">
        <v>6</v>
      </c>
      <c r="N25" s="188" t="s">
        <v>71</v>
      </c>
      <c r="O25" s="160"/>
      <c r="P25" s="160"/>
      <c r="Q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</row>
    <row r="26" spans="1:29" x14ac:dyDescent="0.2">
      <c r="A26" s="174"/>
      <c r="B26" s="175"/>
      <c r="C26" s="175"/>
      <c r="D26" s="175"/>
      <c r="E26" s="175"/>
      <c r="F26" s="175"/>
      <c r="G26" s="175"/>
      <c r="H26" s="175"/>
      <c r="I26" s="175"/>
      <c r="J26" s="175"/>
      <c r="K26" s="176"/>
      <c r="L26" s="177"/>
      <c r="M26" s="178">
        <f>SUM(M25)</f>
        <v>6</v>
      </c>
      <c r="N26" s="179" t="s">
        <v>71</v>
      </c>
      <c r="O26" s="177"/>
      <c r="P26" s="177" t="s">
        <v>246</v>
      </c>
      <c r="Q26" s="180"/>
      <c r="R26" s="181" t="s">
        <v>247</v>
      </c>
      <c r="S26" s="182" t="s">
        <v>248</v>
      </c>
      <c r="T26" s="177">
        <f>M26*Q26</f>
        <v>0</v>
      </c>
      <c r="U26" s="177" t="s">
        <v>247</v>
      </c>
      <c r="V26" s="160"/>
      <c r="W26" s="160"/>
      <c r="X26" s="160"/>
      <c r="Y26" s="160"/>
      <c r="Z26" s="160"/>
      <c r="AA26" s="160"/>
      <c r="AB26" s="160"/>
      <c r="AC26" s="160"/>
    </row>
    <row r="27" spans="1:29" x14ac:dyDescent="0.2">
      <c r="B27" s="163"/>
      <c r="C27" s="163"/>
      <c r="D27" s="163"/>
      <c r="E27" s="163"/>
      <c r="F27" s="163"/>
      <c r="G27" s="163"/>
      <c r="H27" s="163"/>
      <c r="I27" s="163"/>
      <c r="J27" s="163"/>
      <c r="K27" s="164"/>
      <c r="L27" s="160"/>
      <c r="M27" s="160"/>
      <c r="N27" s="161"/>
      <c r="O27" s="160"/>
      <c r="P27" s="160"/>
      <c r="Q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</row>
    <row r="28" spans="1:29" x14ac:dyDescent="0.2">
      <c r="A28" s="165" t="s">
        <v>260</v>
      </c>
      <c r="B28" s="163" t="s">
        <v>261</v>
      </c>
      <c r="C28" s="163"/>
      <c r="D28" s="163"/>
      <c r="E28" s="163"/>
      <c r="F28" s="163"/>
      <c r="G28" s="163"/>
      <c r="H28" s="189"/>
      <c r="I28" s="163"/>
      <c r="J28" s="163"/>
      <c r="K28" s="164"/>
      <c r="L28" s="160"/>
      <c r="M28" s="160"/>
      <c r="N28" s="161"/>
      <c r="O28" s="160"/>
      <c r="P28" s="160"/>
      <c r="Q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</row>
    <row r="29" spans="1:29" x14ac:dyDescent="0.2">
      <c r="B29" s="163"/>
      <c r="C29" s="163"/>
      <c r="D29" s="163"/>
      <c r="E29" s="163"/>
      <c r="F29" s="163"/>
      <c r="G29" s="163"/>
      <c r="H29" s="163"/>
      <c r="I29" s="163"/>
      <c r="J29" s="163"/>
      <c r="K29" s="164"/>
      <c r="L29" s="160"/>
      <c r="M29" s="160"/>
      <c r="N29" s="161"/>
      <c r="O29" s="160"/>
      <c r="P29" s="160"/>
      <c r="Q29" s="160"/>
      <c r="S29" s="160"/>
      <c r="T29" s="160"/>
      <c r="U29" s="160"/>
      <c r="V29" s="160"/>
      <c r="W29" s="160"/>
      <c r="X29" s="159"/>
      <c r="Y29" s="159"/>
      <c r="Z29" s="159"/>
      <c r="AA29" s="160"/>
      <c r="AB29" s="160"/>
      <c r="AC29" s="160"/>
    </row>
    <row r="30" spans="1:29" x14ac:dyDescent="0.2">
      <c r="B30" s="190">
        <v>36</v>
      </c>
      <c r="C30" s="166" t="s">
        <v>256</v>
      </c>
      <c r="D30" s="166" t="s">
        <v>246</v>
      </c>
      <c r="E30" s="191">
        <v>1</v>
      </c>
      <c r="F30" s="304" t="s">
        <v>262</v>
      </c>
      <c r="G30" s="304"/>
      <c r="H30" s="192">
        <v>10</v>
      </c>
      <c r="I30" s="192" t="s">
        <v>263</v>
      </c>
      <c r="J30" s="193" t="s">
        <v>264</v>
      </c>
      <c r="K30" s="192">
        <v>1</v>
      </c>
      <c r="L30" s="160" t="s">
        <v>248</v>
      </c>
      <c r="M30" s="159">
        <f>+B30/H30*E30+K30</f>
        <v>4.5999999999999996</v>
      </c>
      <c r="N30" s="184" t="s">
        <v>147</v>
      </c>
      <c r="O30" s="160"/>
      <c r="P30" s="160"/>
      <c r="Q30" s="160"/>
      <c r="S30" s="160"/>
      <c r="T30" s="160"/>
      <c r="U30" s="160"/>
      <c r="V30" s="160"/>
      <c r="W30" s="160"/>
      <c r="X30" s="159"/>
      <c r="Y30" s="159"/>
      <c r="Z30" s="159"/>
      <c r="AA30" s="160"/>
      <c r="AB30" s="160"/>
      <c r="AC30" s="160"/>
    </row>
    <row r="31" spans="1:29" x14ac:dyDescent="0.2">
      <c r="B31" s="190" t="s">
        <v>265</v>
      </c>
      <c r="C31" s="166"/>
      <c r="D31" s="166"/>
      <c r="E31" s="191"/>
      <c r="F31" s="166"/>
      <c r="G31" s="166"/>
      <c r="H31" s="156">
        <v>4</v>
      </c>
      <c r="I31" s="192" t="s">
        <v>147</v>
      </c>
      <c r="J31" s="193" t="s">
        <v>246</v>
      </c>
      <c r="K31" s="192">
        <v>1</v>
      </c>
      <c r="L31" s="160" t="s">
        <v>248</v>
      </c>
      <c r="M31" s="159">
        <f>H31*K31</f>
        <v>4</v>
      </c>
      <c r="N31" s="184" t="s">
        <v>147</v>
      </c>
      <c r="O31" s="160"/>
      <c r="P31" s="160"/>
      <c r="Q31" s="160"/>
      <c r="S31" s="160"/>
      <c r="T31" s="160"/>
      <c r="U31" s="160"/>
      <c r="V31" s="160"/>
      <c r="W31" s="160"/>
      <c r="X31" s="159"/>
      <c r="Y31" s="159"/>
      <c r="Z31" s="159"/>
      <c r="AA31" s="160"/>
      <c r="AB31" s="160"/>
      <c r="AC31" s="160"/>
    </row>
    <row r="32" spans="1:29" ht="12.75" customHeight="1" x14ac:dyDescent="0.2">
      <c r="M32" s="187">
        <f>SUM(M30:M31)</f>
        <v>8.6</v>
      </c>
      <c r="N32" s="194" t="s">
        <v>147</v>
      </c>
      <c r="O32" s="160"/>
      <c r="P32" s="160"/>
      <c r="Q32" s="160"/>
      <c r="S32" s="160"/>
      <c r="T32" s="160"/>
      <c r="U32" s="160"/>
      <c r="V32" s="160"/>
      <c r="W32" s="160"/>
      <c r="X32" s="159"/>
      <c r="Y32" s="159"/>
      <c r="Z32" s="159"/>
      <c r="AA32" s="160"/>
      <c r="AB32" s="160"/>
      <c r="AC32" s="160"/>
    </row>
    <row r="33" spans="1:29" x14ac:dyDescent="0.2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176"/>
      <c r="L33" s="177"/>
      <c r="M33" s="178">
        <v>9</v>
      </c>
      <c r="N33" s="179" t="s">
        <v>147</v>
      </c>
      <c r="O33" s="177"/>
      <c r="P33" s="177" t="s">
        <v>246</v>
      </c>
      <c r="Q33" s="180"/>
      <c r="R33" s="181" t="s">
        <v>247</v>
      </c>
      <c r="S33" s="182" t="s">
        <v>248</v>
      </c>
      <c r="T33" s="177">
        <f>M33*Q33</f>
        <v>0</v>
      </c>
      <c r="U33" s="177" t="s">
        <v>247</v>
      </c>
      <c r="V33" s="160"/>
      <c r="W33" s="160"/>
      <c r="X33" s="159"/>
      <c r="Y33" s="159"/>
      <c r="Z33" s="159"/>
      <c r="AA33" s="160"/>
      <c r="AB33" s="160"/>
      <c r="AC33" s="160"/>
    </row>
    <row r="34" spans="1:29" x14ac:dyDescent="0.2">
      <c r="A34" s="195"/>
      <c r="B34" s="157"/>
      <c r="C34" s="157"/>
      <c r="D34" s="157"/>
      <c r="E34" s="157"/>
      <c r="F34" s="157"/>
      <c r="G34" s="157"/>
      <c r="H34" s="157"/>
      <c r="I34" s="157"/>
      <c r="J34" s="157"/>
      <c r="K34" s="158"/>
      <c r="L34" s="159"/>
      <c r="M34" s="196"/>
      <c r="N34" s="184"/>
      <c r="O34" s="159"/>
      <c r="P34" s="159"/>
      <c r="Q34" s="159"/>
      <c r="R34" s="197"/>
      <c r="S34" s="198"/>
      <c r="T34" s="159"/>
      <c r="U34" s="159"/>
      <c r="V34" s="160"/>
      <c r="W34" s="160"/>
      <c r="X34" s="159"/>
      <c r="Y34" s="159"/>
      <c r="Z34" s="159"/>
      <c r="AA34" s="160"/>
      <c r="AB34" s="160"/>
      <c r="AC34" s="160"/>
    </row>
    <row r="35" spans="1:29" x14ac:dyDescent="0.2">
      <c r="A35" s="195" t="s">
        <v>266</v>
      </c>
      <c r="B35" s="157" t="s">
        <v>267</v>
      </c>
      <c r="C35" s="157"/>
      <c r="D35" s="157"/>
      <c r="E35" s="157"/>
      <c r="F35" s="157"/>
      <c r="G35" s="157"/>
      <c r="H35" s="157"/>
      <c r="I35" s="157"/>
      <c r="J35" s="157"/>
      <c r="K35" s="158"/>
      <c r="L35" s="159"/>
      <c r="M35" s="196"/>
      <c r="N35" s="184"/>
      <c r="O35" s="159"/>
      <c r="P35" s="159"/>
      <c r="Q35" s="159"/>
      <c r="R35" s="197"/>
      <c r="S35" s="198"/>
      <c r="T35" s="159"/>
      <c r="U35" s="159"/>
      <c r="V35" s="160"/>
      <c r="W35" s="160"/>
      <c r="X35" s="159"/>
      <c r="Y35" s="159"/>
      <c r="Z35" s="159"/>
      <c r="AA35" s="160"/>
      <c r="AB35" s="160"/>
      <c r="AC35" s="160"/>
    </row>
    <row r="36" spans="1:29" x14ac:dyDescent="0.2">
      <c r="A36" s="195"/>
      <c r="B36" s="199" t="s">
        <v>268</v>
      </c>
      <c r="C36" s="157"/>
      <c r="D36" s="157"/>
      <c r="E36" s="157"/>
      <c r="F36" s="157"/>
      <c r="G36" s="157"/>
      <c r="H36" s="157"/>
      <c r="I36" s="157"/>
      <c r="J36" s="157"/>
      <c r="K36" s="158"/>
      <c r="L36" s="159"/>
      <c r="M36" s="196"/>
      <c r="N36" s="184"/>
      <c r="O36" s="159"/>
      <c r="P36" s="159"/>
      <c r="Q36" s="159"/>
      <c r="R36" s="197"/>
      <c r="S36" s="198"/>
      <c r="T36" s="159"/>
      <c r="U36" s="159"/>
      <c r="V36" s="160"/>
      <c r="W36" s="160"/>
      <c r="X36" s="159"/>
      <c r="Y36" s="159"/>
      <c r="Z36" s="159"/>
      <c r="AA36" s="160"/>
      <c r="AB36" s="160"/>
      <c r="AC36" s="160"/>
    </row>
    <row r="37" spans="1:29" x14ac:dyDescent="0.2">
      <c r="A37" s="195"/>
      <c r="B37" s="157"/>
      <c r="C37" s="157"/>
      <c r="D37" s="157"/>
      <c r="E37" s="157"/>
      <c r="F37" s="157"/>
      <c r="G37" s="157"/>
      <c r="H37" s="157"/>
      <c r="I37" s="157"/>
      <c r="J37" s="157"/>
      <c r="K37" s="158"/>
      <c r="L37" s="159"/>
      <c r="M37" s="200">
        <v>60</v>
      </c>
      <c r="N37" s="188" t="s">
        <v>269</v>
      </c>
      <c r="O37" s="187"/>
      <c r="P37" s="159"/>
      <c r="Q37" s="159"/>
      <c r="R37" s="197"/>
      <c r="S37" s="198"/>
      <c r="T37" s="159"/>
      <c r="U37" s="159"/>
      <c r="V37" s="160"/>
      <c r="W37" s="160"/>
      <c r="X37" s="159"/>
      <c r="Y37" s="159"/>
      <c r="Z37" s="159"/>
      <c r="AA37" s="160"/>
      <c r="AB37" s="160"/>
      <c r="AC37" s="160"/>
    </row>
    <row r="38" spans="1:29" x14ac:dyDescent="0.2">
      <c r="A38" s="181"/>
      <c r="B38" s="182"/>
      <c r="C38" s="177"/>
      <c r="D38" s="177"/>
      <c r="E38" s="181"/>
      <c r="F38" s="182"/>
      <c r="G38" s="177"/>
      <c r="H38" s="177"/>
      <c r="I38" s="181"/>
      <c r="J38" s="182"/>
      <c r="K38" s="177"/>
      <c r="L38" s="177"/>
      <c r="M38" s="201">
        <f>SUM(M37)</f>
        <v>60</v>
      </c>
      <c r="N38" s="182" t="s">
        <v>269</v>
      </c>
      <c r="O38" s="177"/>
      <c r="P38" s="177" t="s">
        <v>246</v>
      </c>
      <c r="Q38" s="202"/>
      <c r="R38" s="181" t="s">
        <v>247</v>
      </c>
      <c r="S38" s="182" t="s">
        <v>248</v>
      </c>
      <c r="T38" s="177">
        <f>M38*Q38</f>
        <v>0</v>
      </c>
      <c r="U38" s="177" t="s">
        <v>247</v>
      </c>
      <c r="V38" s="160"/>
      <c r="W38" s="160"/>
      <c r="X38" s="159"/>
      <c r="Y38" s="159"/>
      <c r="Z38" s="159"/>
      <c r="AA38" s="160"/>
      <c r="AB38" s="160"/>
      <c r="AC38" s="160"/>
    </row>
    <row r="39" spans="1:29" x14ac:dyDescent="0.2">
      <c r="B39" s="163"/>
      <c r="C39" s="163"/>
      <c r="D39" s="163"/>
      <c r="E39" s="163"/>
      <c r="F39" s="163"/>
      <c r="G39" s="163"/>
      <c r="H39" s="163"/>
      <c r="I39" s="163"/>
      <c r="J39" s="163"/>
      <c r="K39" s="164"/>
      <c r="L39" s="160"/>
      <c r="M39" s="160"/>
      <c r="N39" s="161"/>
      <c r="O39" s="160"/>
      <c r="P39" s="160"/>
      <c r="Q39" s="160"/>
      <c r="S39" s="160"/>
      <c r="T39" s="160"/>
      <c r="U39" s="160"/>
      <c r="V39" s="160"/>
      <c r="W39" s="160"/>
      <c r="X39" s="159"/>
      <c r="Y39" s="159"/>
      <c r="Z39" s="159"/>
      <c r="AA39" s="160"/>
      <c r="AB39" s="160"/>
      <c r="AC39" s="160"/>
    </row>
    <row r="40" spans="1:29" x14ac:dyDescent="0.2">
      <c r="A40" s="165" t="s">
        <v>270</v>
      </c>
      <c r="B40" s="163" t="s">
        <v>271</v>
      </c>
      <c r="C40" s="163"/>
      <c r="D40" s="163"/>
      <c r="E40" s="163"/>
      <c r="F40" s="163"/>
      <c r="G40" s="163"/>
      <c r="H40" s="163"/>
      <c r="I40" s="163"/>
      <c r="J40" s="163"/>
      <c r="K40" s="164"/>
      <c r="L40" s="160"/>
      <c r="M40" s="160"/>
      <c r="N40" s="161"/>
      <c r="O40" s="160"/>
      <c r="P40" s="160"/>
      <c r="Q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</row>
    <row r="41" spans="1:29" x14ac:dyDescent="0.2">
      <c r="B41" s="163" t="s">
        <v>272</v>
      </c>
      <c r="C41" s="163"/>
      <c r="D41" s="163"/>
      <c r="E41" s="163"/>
      <c r="F41" s="163"/>
      <c r="G41" s="163"/>
      <c r="H41" s="163"/>
      <c r="I41" s="163"/>
      <c r="J41" s="163"/>
      <c r="K41" s="164"/>
      <c r="L41" s="160"/>
      <c r="M41" s="160"/>
      <c r="N41" s="161"/>
      <c r="O41" s="160"/>
      <c r="P41" s="160"/>
      <c r="Q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</row>
    <row r="42" spans="1:29" x14ac:dyDescent="0.2">
      <c r="B42" s="163"/>
      <c r="C42" s="163"/>
      <c r="D42" s="163"/>
      <c r="E42" s="163"/>
      <c r="F42" s="163"/>
      <c r="G42" s="163"/>
      <c r="H42" s="163"/>
      <c r="I42" s="163"/>
      <c r="J42" s="163"/>
      <c r="K42" s="164"/>
      <c r="L42" s="160"/>
      <c r="M42" s="187">
        <v>25</v>
      </c>
      <c r="N42" s="188" t="s">
        <v>269</v>
      </c>
      <c r="O42" s="160"/>
      <c r="P42" s="160"/>
      <c r="Q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</row>
    <row r="43" spans="1:29" x14ac:dyDescent="0.2">
      <c r="A43" s="174"/>
      <c r="B43" s="175"/>
      <c r="C43" s="175"/>
      <c r="D43" s="175"/>
      <c r="E43" s="175"/>
      <c r="F43" s="175"/>
      <c r="G43" s="175"/>
      <c r="H43" s="175"/>
      <c r="I43" s="175"/>
      <c r="J43" s="175"/>
      <c r="K43" s="176"/>
      <c r="L43" s="177"/>
      <c r="M43" s="178">
        <f>SUM(M42:M42)</f>
        <v>25</v>
      </c>
      <c r="N43" s="179" t="s">
        <v>269</v>
      </c>
      <c r="O43" s="177"/>
      <c r="P43" s="177" t="s">
        <v>246</v>
      </c>
      <c r="Q43" s="180"/>
      <c r="R43" s="181" t="s">
        <v>247</v>
      </c>
      <c r="S43" s="182" t="s">
        <v>248</v>
      </c>
      <c r="T43" s="177">
        <f>M43*Q43</f>
        <v>0</v>
      </c>
      <c r="U43" s="177" t="s">
        <v>247</v>
      </c>
      <c r="V43" s="160"/>
      <c r="W43" s="160"/>
      <c r="X43" s="160"/>
      <c r="Y43" s="160"/>
      <c r="Z43" s="160"/>
      <c r="AA43" s="160"/>
      <c r="AB43" s="160"/>
      <c r="AC43" s="160"/>
    </row>
    <row r="44" spans="1:29" x14ac:dyDescent="0.2">
      <c r="A44" s="195"/>
      <c r="B44" s="157"/>
      <c r="C44" s="157"/>
      <c r="D44" s="157"/>
      <c r="E44" s="157"/>
      <c r="F44" s="157"/>
      <c r="G44" s="157"/>
      <c r="H44" s="157"/>
      <c r="I44" s="157"/>
      <c r="J44" s="157"/>
      <c r="K44" s="158"/>
      <c r="L44" s="159"/>
      <c r="M44" s="196"/>
      <c r="N44" s="184"/>
      <c r="O44" s="159"/>
      <c r="P44" s="159"/>
      <c r="Q44" s="159"/>
      <c r="R44" s="197"/>
      <c r="S44" s="198"/>
      <c r="T44" s="159"/>
      <c r="U44" s="159"/>
      <c r="V44" s="160"/>
      <c r="W44" s="160"/>
      <c r="X44" s="160"/>
      <c r="Y44" s="160"/>
      <c r="Z44" s="160"/>
      <c r="AA44" s="160"/>
      <c r="AB44" s="160"/>
      <c r="AC44" s="160"/>
    </row>
    <row r="45" spans="1:29" x14ac:dyDescent="0.2">
      <c r="A45" s="165" t="s">
        <v>273</v>
      </c>
      <c r="B45" s="163" t="s">
        <v>274</v>
      </c>
      <c r="C45" s="163"/>
      <c r="D45" s="163"/>
      <c r="E45" s="163"/>
      <c r="F45" s="163"/>
      <c r="G45" s="163"/>
      <c r="H45" s="163"/>
      <c r="I45" s="163"/>
      <c r="J45" s="163"/>
      <c r="K45" s="164"/>
      <c r="L45" s="160"/>
      <c r="M45" s="160"/>
      <c r="N45" s="161"/>
      <c r="O45" s="160"/>
      <c r="P45" s="160"/>
      <c r="Q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</row>
    <row r="46" spans="1:29" x14ac:dyDescent="0.2">
      <c r="B46" s="203" t="s">
        <v>275</v>
      </c>
      <c r="C46" s="204"/>
      <c r="D46" s="204"/>
      <c r="E46" s="204"/>
      <c r="F46" s="204"/>
      <c r="G46" s="163"/>
      <c r="H46" s="189"/>
      <c r="I46" s="163"/>
      <c r="J46" s="163"/>
      <c r="K46" s="164"/>
      <c r="L46" s="160"/>
      <c r="M46" s="160"/>
      <c r="N46" s="161"/>
      <c r="O46" s="160"/>
      <c r="P46" s="160"/>
      <c r="Q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</row>
    <row r="47" spans="1:29" x14ac:dyDescent="0.2">
      <c r="B47" s="203"/>
      <c r="C47" s="204"/>
      <c r="D47" s="204"/>
      <c r="E47" s="204"/>
      <c r="F47" s="204"/>
      <c r="G47" s="163"/>
      <c r="H47" s="189"/>
      <c r="I47" s="163"/>
      <c r="J47" s="163"/>
      <c r="K47" s="164"/>
      <c r="L47" s="160"/>
      <c r="M47" s="160"/>
      <c r="N47" s="161"/>
      <c r="O47" s="160"/>
      <c r="P47" s="160"/>
      <c r="Q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</row>
    <row r="48" spans="1:29" x14ac:dyDescent="0.2">
      <c r="B48" s="203"/>
      <c r="C48" s="157"/>
      <c r="D48" s="157"/>
      <c r="E48" s="205">
        <v>47</v>
      </c>
      <c r="F48" s="157" t="s">
        <v>256</v>
      </c>
      <c r="G48" s="163" t="s">
        <v>246</v>
      </c>
      <c r="H48" s="206">
        <v>1.5</v>
      </c>
      <c r="I48" s="163" t="s">
        <v>276</v>
      </c>
      <c r="J48" s="163"/>
      <c r="K48" s="164"/>
      <c r="L48" s="160" t="s">
        <v>248</v>
      </c>
      <c r="M48" s="187">
        <f>E48*H48</f>
        <v>70.5</v>
      </c>
      <c r="N48" s="188" t="s">
        <v>269</v>
      </c>
      <c r="O48" s="160"/>
      <c r="P48" s="160"/>
      <c r="Q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</row>
    <row r="49" spans="1:31" x14ac:dyDescent="0.2">
      <c r="A49" s="174"/>
      <c r="B49" s="175"/>
      <c r="C49" s="175"/>
      <c r="D49" s="175"/>
      <c r="E49" s="175"/>
      <c r="F49" s="175"/>
      <c r="G49" s="175"/>
      <c r="H49" s="175"/>
      <c r="I49" s="175"/>
      <c r="J49" s="175"/>
      <c r="K49" s="176"/>
      <c r="L49" s="177"/>
      <c r="M49" s="178">
        <f>SUM(M48:M48)</f>
        <v>70.5</v>
      </c>
      <c r="N49" s="179" t="s">
        <v>269</v>
      </c>
      <c r="O49" s="177"/>
      <c r="P49" s="177" t="s">
        <v>246</v>
      </c>
      <c r="Q49" s="180"/>
      <c r="R49" s="181" t="s">
        <v>247</v>
      </c>
      <c r="S49" s="182" t="s">
        <v>248</v>
      </c>
      <c r="T49" s="177">
        <f>M49*Q49</f>
        <v>0</v>
      </c>
      <c r="U49" s="177" t="s">
        <v>247</v>
      </c>
      <c r="V49" s="160"/>
      <c r="W49" s="160"/>
      <c r="X49" s="160"/>
      <c r="Y49" s="160"/>
      <c r="Z49" s="160"/>
      <c r="AA49" s="160"/>
      <c r="AB49" s="160"/>
      <c r="AC49" s="160"/>
    </row>
    <row r="50" spans="1:31" x14ac:dyDescent="0.2">
      <c r="B50" s="163"/>
      <c r="C50" s="163"/>
      <c r="D50" s="163"/>
      <c r="E50" s="163"/>
      <c r="F50" s="163"/>
      <c r="G50" s="163"/>
      <c r="H50" s="163"/>
      <c r="I50" s="163"/>
      <c r="J50" s="163"/>
      <c r="K50" s="164"/>
      <c r="L50" s="160"/>
      <c r="M50" s="160"/>
      <c r="N50" s="161"/>
      <c r="O50" s="160"/>
      <c r="P50" s="160"/>
      <c r="Q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</row>
    <row r="51" spans="1:31" x14ac:dyDescent="0.2">
      <c r="A51" s="165" t="s">
        <v>277</v>
      </c>
      <c r="B51" s="163" t="s">
        <v>278</v>
      </c>
      <c r="C51" s="163"/>
      <c r="D51" s="163"/>
      <c r="E51" s="163"/>
      <c r="F51" s="163"/>
      <c r="G51" s="163"/>
      <c r="H51" s="163"/>
      <c r="I51" s="163"/>
      <c r="J51" s="163"/>
      <c r="K51" s="164"/>
      <c r="L51" s="160"/>
      <c r="M51" s="160"/>
      <c r="N51" s="161"/>
      <c r="O51" s="160"/>
      <c r="P51" s="160"/>
      <c r="Q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</row>
    <row r="52" spans="1:31" x14ac:dyDescent="0.2">
      <c r="B52" s="163"/>
      <c r="C52" s="163"/>
      <c r="D52" s="163"/>
      <c r="E52" s="163"/>
      <c r="F52" s="163"/>
      <c r="G52" s="163"/>
      <c r="H52" s="163"/>
      <c r="I52" s="163"/>
      <c r="J52" s="163"/>
      <c r="K52" s="164"/>
      <c r="L52" s="160"/>
      <c r="M52" s="160"/>
      <c r="N52" s="161"/>
      <c r="O52" s="160"/>
      <c r="P52" s="160"/>
      <c r="Q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</row>
    <row r="53" spans="1:31" x14ac:dyDescent="0.2">
      <c r="A53" s="174"/>
      <c r="B53" s="175"/>
      <c r="C53" s="175"/>
      <c r="D53" s="175"/>
      <c r="E53" s="175"/>
      <c r="F53" s="175"/>
      <c r="G53" s="175"/>
      <c r="H53" s="175"/>
      <c r="I53" s="175"/>
      <c r="J53" s="175"/>
      <c r="K53" s="176"/>
      <c r="L53" s="177"/>
      <c r="M53" s="178">
        <v>60</v>
      </c>
      <c r="N53" s="207" t="s">
        <v>71</v>
      </c>
      <c r="O53" s="177"/>
      <c r="P53" s="177" t="s">
        <v>246</v>
      </c>
      <c r="Q53" s="180"/>
      <c r="R53" s="181" t="s">
        <v>247</v>
      </c>
      <c r="S53" s="182" t="s">
        <v>248</v>
      </c>
      <c r="T53" s="177">
        <f>M53*Q53</f>
        <v>0</v>
      </c>
      <c r="U53" s="177" t="s">
        <v>247</v>
      </c>
      <c r="V53" s="160"/>
      <c r="W53" s="160"/>
      <c r="X53" s="160"/>
      <c r="Y53" s="160"/>
      <c r="Z53" s="160"/>
      <c r="AA53" s="160"/>
      <c r="AB53" s="160"/>
      <c r="AC53" s="160"/>
    </row>
    <row r="54" spans="1:31" x14ac:dyDescent="0.2">
      <c r="B54" s="163"/>
      <c r="C54" s="163"/>
      <c r="D54" s="163"/>
      <c r="E54" s="163"/>
      <c r="F54" s="163"/>
      <c r="G54" s="163"/>
      <c r="H54" s="163"/>
      <c r="I54" s="163"/>
      <c r="J54" s="163"/>
      <c r="K54" s="164"/>
      <c r="L54" s="160"/>
      <c r="M54" s="160"/>
      <c r="N54" s="161"/>
      <c r="O54" s="160"/>
      <c r="P54" s="160"/>
      <c r="Q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</row>
    <row r="55" spans="1:31" x14ac:dyDescent="0.2">
      <c r="A55" s="165" t="s">
        <v>279</v>
      </c>
      <c r="B55" s="163" t="s">
        <v>280</v>
      </c>
      <c r="C55" s="163"/>
      <c r="D55" s="163"/>
      <c r="E55" s="163"/>
      <c r="F55" s="163"/>
      <c r="G55" s="163"/>
      <c r="H55" s="163"/>
      <c r="I55" s="163"/>
      <c r="J55" s="163"/>
      <c r="K55" s="164"/>
      <c r="L55" s="160"/>
      <c r="M55" s="160"/>
      <c r="N55" s="161"/>
      <c r="O55" s="160"/>
      <c r="P55" s="160"/>
      <c r="Q55" s="160"/>
      <c r="S55" s="160"/>
      <c r="T55" s="160"/>
      <c r="U55" s="160"/>
      <c r="V55" s="160"/>
      <c r="W55" s="159"/>
      <c r="X55" s="159"/>
      <c r="Y55" s="159"/>
      <c r="Z55" s="159"/>
      <c r="AA55" s="159"/>
      <c r="AB55" s="159"/>
      <c r="AC55" s="159"/>
      <c r="AD55" s="208"/>
      <c r="AE55" s="208"/>
    </row>
    <row r="56" spans="1:31" x14ac:dyDescent="0.2">
      <c r="B56" s="163"/>
      <c r="C56" s="163"/>
      <c r="D56" s="163"/>
      <c r="E56" s="163"/>
      <c r="F56" s="163"/>
      <c r="G56" s="163"/>
      <c r="H56" s="163"/>
      <c r="I56" s="163"/>
      <c r="J56" s="163"/>
      <c r="K56" s="164"/>
      <c r="L56" s="160"/>
      <c r="M56" s="160"/>
      <c r="N56" s="161"/>
      <c r="O56" s="160"/>
      <c r="P56" s="160"/>
      <c r="Q56" s="160"/>
      <c r="S56" s="160"/>
      <c r="T56" s="160"/>
      <c r="U56" s="160"/>
      <c r="V56" s="160"/>
      <c r="W56" s="159"/>
      <c r="X56" s="159"/>
      <c r="Y56" s="159"/>
      <c r="Z56" s="159"/>
      <c r="AA56" s="159"/>
      <c r="AB56" s="159"/>
      <c r="AC56" s="159"/>
      <c r="AD56" s="208"/>
      <c r="AE56" s="208"/>
    </row>
    <row r="57" spans="1:31" x14ac:dyDescent="0.2">
      <c r="A57" s="174"/>
      <c r="B57" s="175"/>
      <c r="C57" s="175"/>
      <c r="D57" s="175"/>
      <c r="E57" s="175"/>
      <c r="F57" s="175"/>
      <c r="G57" s="175"/>
      <c r="H57" s="175"/>
      <c r="I57" s="175"/>
      <c r="J57" s="175"/>
      <c r="K57" s="176"/>
      <c r="L57" s="177"/>
      <c r="M57" s="178">
        <v>60</v>
      </c>
      <c r="N57" s="207" t="s">
        <v>71</v>
      </c>
      <c r="O57" s="177"/>
      <c r="P57" s="177" t="s">
        <v>246</v>
      </c>
      <c r="Q57" s="180"/>
      <c r="R57" s="181" t="s">
        <v>247</v>
      </c>
      <c r="S57" s="182" t="s">
        <v>248</v>
      </c>
      <c r="T57" s="177">
        <f>M57*Q57</f>
        <v>0</v>
      </c>
      <c r="U57" s="177" t="s">
        <v>247</v>
      </c>
      <c r="V57" s="160"/>
      <c r="W57" s="159"/>
      <c r="X57" s="159"/>
      <c r="Y57" s="159"/>
      <c r="Z57" s="159"/>
      <c r="AA57" s="159"/>
      <c r="AB57" s="159"/>
      <c r="AC57" s="159"/>
      <c r="AD57" s="208"/>
      <c r="AE57" s="208"/>
    </row>
    <row r="58" spans="1:31" x14ac:dyDescent="0.2">
      <c r="B58" s="163"/>
      <c r="C58" s="163"/>
      <c r="D58" s="163"/>
      <c r="E58" s="163"/>
      <c r="F58" s="163"/>
      <c r="G58" s="163"/>
      <c r="H58" s="163"/>
      <c r="I58" s="163"/>
      <c r="J58" s="163"/>
      <c r="K58" s="164"/>
      <c r="L58" s="160"/>
      <c r="M58" s="160"/>
      <c r="N58" s="161"/>
      <c r="O58" s="160"/>
      <c r="P58" s="160"/>
      <c r="Q58" s="160"/>
      <c r="S58" s="160"/>
      <c r="T58" s="160"/>
      <c r="U58" s="160"/>
      <c r="V58" s="160"/>
      <c r="W58" s="159"/>
      <c r="X58" s="159"/>
      <c r="Y58" s="159"/>
      <c r="Z58" s="159"/>
      <c r="AA58" s="159"/>
      <c r="AB58" s="159"/>
      <c r="AC58" s="159"/>
      <c r="AD58" s="208"/>
      <c r="AE58" s="208"/>
    </row>
    <row r="59" spans="1:31" x14ac:dyDescent="0.2">
      <c r="A59" s="165" t="s">
        <v>281</v>
      </c>
      <c r="B59" s="163" t="s">
        <v>282</v>
      </c>
      <c r="C59" s="163"/>
      <c r="D59" s="163"/>
      <c r="E59" s="163"/>
      <c r="F59" s="163"/>
      <c r="G59" s="163"/>
      <c r="H59" s="163"/>
      <c r="I59" s="163"/>
      <c r="J59" s="163"/>
      <c r="K59" s="164"/>
      <c r="L59" s="160"/>
      <c r="M59" s="160"/>
      <c r="N59" s="161"/>
      <c r="O59" s="160"/>
      <c r="P59" s="160"/>
      <c r="Q59" s="160"/>
      <c r="S59" s="160"/>
      <c r="T59" s="160"/>
      <c r="U59" s="160"/>
      <c r="V59" s="160"/>
      <c r="W59" s="159"/>
      <c r="X59" s="159"/>
      <c r="Y59" s="159"/>
      <c r="Z59" s="159"/>
      <c r="AA59" s="159"/>
      <c r="AB59" s="159"/>
      <c r="AC59" s="159"/>
      <c r="AD59" s="208"/>
      <c r="AE59" s="208"/>
    </row>
    <row r="60" spans="1:31" x14ac:dyDescent="0.2">
      <c r="B60" s="163" t="s">
        <v>283</v>
      </c>
      <c r="C60" s="163"/>
      <c r="D60" s="163"/>
      <c r="E60" s="163"/>
      <c r="F60" s="163"/>
      <c r="G60" s="163"/>
      <c r="H60" s="163"/>
      <c r="I60" s="163"/>
      <c r="J60" s="163"/>
      <c r="K60" s="164"/>
      <c r="L60" s="160"/>
      <c r="M60" s="160"/>
      <c r="N60" s="161"/>
      <c r="O60" s="160"/>
      <c r="P60" s="160"/>
      <c r="Q60" s="160"/>
      <c r="S60" s="160"/>
      <c r="T60" s="160"/>
      <c r="U60" s="160"/>
      <c r="V60" s="160"/>
      <c r="W60" s="159"/>
      <c r="X60" s="159"/>
      <c r="Y60" s="159"/>
      <c r="Z60" s="159"/>
      <c r="AA60" s="159"/>
      <c r="AB60" s="159"/>
      <c r="AC60" s="159"/>
      <c r="AD60" s="208"/>
      <c r="AE60" s="208"/>
    </row>
    <row r="61" spans="1:31" x14ac:dyDescent="0.2">
      <c r="A61" s="174"/>
      <c r="B61" s="175"/>
      <c r="C61" s="175"/>
      <c r="D61" s="175"/>
      <c r="E61" s="175"/>
      <c r="F61" s="175"/>
      <c r="G61" s="175"/>
      <c r="H61" s="175"/>
      <c r="I61" s="175"/>
      <c r="J61" s="175"/>
      <c r="K61" s="176"/>
      <c r="L61" s="177"/>
      <c r="M61" s="178">
        <v>8</v>
      </c>
      <c r="N61" s="179" t="s">
        <v>269</v>
      </c>
      <c r="O61" s="177"/>
      <c r="P61" s="177" t="s">
        <v>246</v>
      </c>
      <c r="Q61" s="180"/>
      <c r="R61" s="181" t="s">
        <v>247</v>
      </c>
      <c r="S61" s="182" t="s">
        <v>248</v>
      </c>
      <c r="T61" s="177">
        <f>M61*Q61</f>
        <v>0</v>
      </c>
      <c r="U61" s="177" t="s">
        <v>247</v>
      </c>
      <c r="V61" s="160"/>
      <c r="W61" s="159"/>
      <c r="X61" s="159"/>
      <c r="Y61" s="159"/>
      <c r="Z61" s="159"/>
      <c r="AA61" s="159"/>
      <c r="AB61" s="159"/>
      <c r="AC61" s="159"/>
      <c r="AD61" s="208"/>
      <c r="AE61" s="208"/>
    </row>
    <row r="62" spans="1:31" x14ac:dyDescent="0.2">
      <c r="A62" s="195"/>
      <c r="B62" s="157"/>
      <c r="C62" s="157"/>
      <c r="D62" s="157"/>
      <c r="E62" s="157"/>
      <c r="F62" s="157"/>
      <c r="G62" s="157"/>
      <c r="H62" s="157"/>
      <c r="I62" s="157"/>
      <c r="J62" s="157"/>
      <c r="K62" s="158"/>
      <c r="L62" s="159"/>
      <c r="M62" s="196"/>
      <c r="N62" s="204"/>
      <c r="O62" s="159"/>
      <c r="P62" s="159"/>
      <c r="Q62" s="159"/>
      <c r="R62" s="197"/>
      <c r="S62" s="198"/>
      <c r="T62" s="159"/>
      <c r="U62" s="159"/>
      <c r="V62" s="160"/>
      <c r="W62" s="159"/>
      <c r="X62" s="159"/>
      <c r="Y62" s="159"/>
      <c r="Z62" s="159"/>
      <c r="AA62" s="159"/>
      <c r="AB62" s="159"/>
      <c r="AC62" s="159"/>
      <c r="AD62" s="208"/>
      <c r="AE62" s="208"/>
    </row>
    <row r="63" spans="1:31" x14ac:dyDescent="0.2">
      <c r="A63" s="165" t="s">
        <v>284</v>
      </c>
      <c r="B63" s="163" t="s">
        <v>285</v>
      </c>
      <c r="C63" s="163"/>
      <c r="D63" s="163"/>
      <c r="E63" s="163"/>
      <c r="F63" s="163"/>
      <c r="G63" s="163"/>
      <c r="H63" s="163"/>
      <c r="I63" s="163"/>
      <c r="J63" s="163"/>
      <c r="K63" s="164"/>
      <c r="L63" s="160"/>
      <c r="M63" s="160"/>
      <c r="N63" s="161"/>
      <c r="O63" s="160"/>
      <c r="P63" s="160"/>
      <c r="Q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</row>
    <row r="64" spans="1:31" x14ac:dyDescent="0.2">
      <c r="B64" s="203" t="s">
        <v>286</v>
      </c>
      <c r="C64" s="209"/>
      <c r="D64" s="209"/>
      <c r="E64" s="209"/>
      <c r="F64" s="209"/>
      <c r="G64" s="163"/>
      <c r="H64" s="189"/>
      <c r="I64" s="163"/>
      <c r="J64" s="163"/>
      <c r="K64" s="164"/>
      <c r="L64" s="160"/>
      <c r="M64" s="160"/>
      <c r="N64" s="161"/>
      <c r="O64" s="160"/>
      <c r="P64" s="160"/>
      <c r="Q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0"/>
      <c r="AC64" s="160"/>
    </row>
    <row r="65" spans="1:32" x14ac:dyDescent="0.2">
      <c r="B65" s="203"/>
      <c r="C65" s="209"/>
      <c r="D65" s="209"/>
      <c r="E65" s="209"/>
      <c r="F65" s="209"/>
      <c r="G65" s="163"/>
      <c r="H65" s="189"/>
      <c r="I65" s="163"/>
      <c r="J65" s="163"/>
      <c r="K65" s="164"/>
      <c r="L65" s="160"/>
      <c r="M65" s="160"/>
      <c r="N65" s="161"/>
      <c r="O65" s="160"/>
      <c r="P65" s="160"/>
      <c r="Q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</row>
    <row r="66" spans="1:32" x14ac:dyDescent="0.2">
      <c r="B66" s="203" t="s">
        <v>287</v>
      </c>
      <c r="C66" s="209"/>
      <c r="D66" s="209"/>
      <c r="E66" s="209"/>
      <c r="F66" s="209"/>
      <c r="G66" s="163"/>
      <c r="H66" s="189"/>
      <c r="I66" s="163"/>
      <c r="J66" s="163"/>
      <c r="K66" s="164"/>
      <c r="L66" s="210" t="s">
        <v>248</v>
      </c>
      <c r="M66" s="159">
        <v>179</v>
      </c>
      <c r="N66" s="184" t="s">
        <v>269</v>
      </c>
      <c r="O66" s="160"/>
      <c r="P66" s="160"/>
      <c r="Q66" s="160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</row>
    <row r="67" spans="1:32" x14ac:dyDescent="0.2">
      <c r="B67" s="203" t="s">
        <v>288</v>
      </c>
      <c r="C67" s="209"/>
      <c r="D67" s="209"/>
      <c r="E67" s="209"/>
      <c r="F67" s="209"/>
      <c r="G67" s="163"/>
      <c r="H67" s="189"/>
      <c r="I67" s="163"/>
      <c r="J67" s="163"/>
      <c r="K67" s="164"/>
      <c r="L67" s="210" t="s">
        <v>248</v>
      </c>
      <c r="M67" s="159">
        <v>185</v>
      </c>
      <c r="N67" s="184" t="s">
        <v>269</v>
      </c>
      <c r="O67" s="160"/>
      <c r="P67" s="160"/>
      <c r="Q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</row>
    <row r="68" spans="1:32" x14ac:dyDescent="0.2">
      <c r="B68" s="156" t="s">
        <v>289</v>
      </c>
      <c r="C68" s="209"/>
      <c r="D68" s="209"/>
      <c r="E68" s="157"/>
      <c r="F68" s="157"/>
      <c r="G68" s="163"/>
      <c r="H68" s="163"/>
      <c r="I68" s="163"/>
      <c r="J68" s="163"/>
      <c r="K68" s="164"/>
      <c r="L68" s="210" t="s">
        <v>248</v>
      </c>
      <c r="M68" s="187">
        <v>81</v>
      </c>
      <c r="N68" s="188" t="s">
        <v>269</v>
      </c>
      <c r="O68" s="160"/>
      <c r="P68" s="160"/>
      <c r="Q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F68" s="211"/>
    </row>
    <row r="69" spans="1:32" x14ac:dyDescent="0.2">
      <c r="A69" s="174"/>
      <c r="B69" s="175"/>
      <c r="C69" s="175"/>
      <c r="D69" s="175"/>
      <c r="E69" s="175"/>
      <c r="F69" s="175"/>
      <c r="G69" s="175"/>
      <c r="H69" s="175"/>
      <c r="I69" s="175"/>
      <c r="J69" s="175"/>
      <c r="K69" s="176"/>
      <c r="L69" s="177"/>
      <c r="M69" s="178">
        <f>SUM(M66:M68)</f>
        <v>445</v>
      </c>
      <c r="N69" s="207" t="s">
        <v>269</v>
      </c>
      <c r="O69" s="177"/>
      <c r="P69" s="177" t="s">
        <v>246</v>
      </c>
      <c r="Q69" s="180"/>
      <c r="R69" s="181" t="s">
        <v>247</v>
      </c>
      <c r="S69" s="182" t="s">
        <v>248</v>
      </c>
      <c r="T69" s="177">
        <f>M69*Q69</f>
        <v>0</v>
      </c>
      <c r="U69" s="177" t="s">
        <v>247</v>
      </c>
      <c r="V69" s="160"/>
      <c r="W69" s="160"/>
      <c r="X69" s="160"/>
      <c r="Y69" s="160"/>
      <c r="Z69" s="160"/>
      <c r="AA69" s="160"/>
      <c r="AB69" s="160"/>
      <c r="AC69" s="160"/>
    </row>
    <row r="70" spans="1:32" x14ac:dyDescent="0.2">
      <c r="B70" s="163"/>
      <c r="C70" s="163"/>
      <c r="D70" s="163"/>
      <c r="E70" s="163"/>
      <c r="F70" s="163"/>
      <c r="G70" s="163"/>
      <c r="H70" s="163"/>
      <c r="I70" s="163"/>
      <c r="J70" s="163"/>
      <c r="K70" s="164"/>
      <c r="L70" s="160"/>
      <c r="M70" s="160"/>
      <c r="N70" s="161"/>
      <c r="O70" s="160"/>
      <c r="P70" s="160"/>
      <c r="Q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</row>
    <row r="71" spans="1:32" x14ac:dyDescent="0.2">
      <c r="A71" s="165" t="s">
        <v>290</v>
      </c>
      <c r="B71" s="163" t="s">
        <v>291</v>
      </c>
      <c r="C71" s="163"/>
      <c r="D71" s="163"/>
      <c r="E71" s="163"/>
      <c r="F71" s="163"/>
      <c r="G71" s="163"/>
      <c r="H71" s="163"/>
      <c r="I71" s="163"/>
      <c r="J71" s="163"/>
      <c r="K71" s="164"/>
      <c r="L71" s="160"/>
      <c r="M71" s="160"/>
      <c r="N71" s="161"/>
      <c r="O71" s="160"/>
      <c r="P71" s="160"/>
      <c r="Q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</row>
    <row r="72" spans="1:32" x14ac:dyDescent="0.2">
      <c r="B72" s="163"/>
      <c r="C72" s="163"/>
      <c r="D72" s="163"/>
      <c r="E72" s="163"/>
      <c r="F72" s="163"/>
      <c r="G72" s="163"/>
      <c r="H72" s="163"/>
      <c r="I72" s="163"/>
      <c r="J72" s="163"/>
      <c r="K72" s="164"/>
      <c r="L72" s="160"/>
      <c r="M72" s="160"/>
      <c r="N72" s="161"/>
      <c r="O72" s="160"/>
      <c r="P72" s="160"/>
      <c r="Q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</row>
    <row r="73" spans="1:32" x14ac:dyDescent="0.2">
      <c r="A73" s="174"/>
      <c r="B73" s="175"/>
      <c r="C73" s="175"/>
      <c r="D73" s="175"/>
      <c r="E73" s="175"/>
      <c r="F73" s="175"/>
      <c r="G73" s="175"/>
      <c r="H73" s="175"/>
      <c r="I73" s="175"/>
      <c r="J73" s="175"/>
      <c r="K73" s="176"/>
      <c r="L73" s="177"/>
      <c r="M73" s="178">
        <v>98</v>
      </c>
      <c r="N73" s="207" t="s">
        <v>269</v>
      </c>
      <c r="O73" s="177"/>
      <c r="P73" s="177" t="s">
        <v>246</v>
      </c>
      <c r="Q73" s="180"/>
      <c r="R73" s="181" t="s">
        <v>247</v>
      </c>
      <c r="S73" s="182" t="s">
        <v>248</v>
      </c>
      <c r="T73" s="177">
        <f>M73*Q73</f>
        <v>0</v>
      </c>
      <c r="U73" s="177" t="s">
        <v>247</v>
      </c>
      <c r="V73" s="160"/>
      <c r="W73" s="160"/>
      <c r="X73" s="160"/>
      <c r="Y73" s="160"/>
      <c r="Z73" s="160"/>
      <c r="AA73" s="160"/>
      <c r="AB73" s="160"/>
      <c r="AC73" s="160"/>
    </row>
    <row r="74" spans="1:32" x14ac:dyDescent="0.2">
      <c r="B74" s="185"/>
      <c r="C74" s="163"/>
      <c r="D74" s="163"/>
      <c r="E74" s="163"/>
      <c r="F74" s="163"/>
      <c r="G74" s="163"/>
      <c r="H74" s="163"/>
      <c r="I74" s="163"/>
      <c r="J74" s="163"/>
      <c r="K74" s="164"/>
      <c r="L74" s="160"/>
      <c r="M74" s="160"/>
      <c r="N74" s="161"/>
      <c r="O74" s="160"/>
      <c r="P74" s="160"/>
      <c r="Q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</row>
    <row r="75" spans="1:32" x14ac:dyDescent="0.2">
      <c r="A75" s="165" t="s">
        <v>292</v>
      </c>
      <c r="B75" s="163" t="s">
        <v>293</v>
      </c>
      <c r="C75" s="163"/>
      <c r="D75" s="163"/>
      <c r="E75" s="163"/>
      <c r="F75" s="163"/>
      <c r="G75" s="163"/>
      <c r="H75" s="163"/>
      <c r="I75" s="212"/>
      <c r="J75" s="163"/>
      <c r="K75" s="164"/>
      <c r="L75" s="160"/>
      <c r="M75" s="160"/>
      <c r="N75" s="213"/>
      <c r="O75" s="160"/>
      <c r="P75" s="160"/>
      <c r="Q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0"/>
      <c r="AC75" s="160"/>
    </row>
    <row r="76" spans="1:32" x14ac:dyDescent="0.2">
      <c r="C76" s="163"/>
      <c r="D76" s="157"/>
      <c r="E76" s="214"/>
      <c r="F76" s="163"/>
      <c r="G76" s="163"/>
      <c r="H76" s="163"/>
      <c r="I76" s="163"/>
      <c r="J76" s="163"/>
      <c r="K76" s="164"/>
      <c r="L76" s="160"/>
      <c r="M76" s="160"/>
      <c r="N76" s="161"/>
      <c r="O76" s="160"/>
      <c r="P76" s="160"/>
      <c r="Q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</row>
    <row r="77" spans="1:32" x14ac:dyDescent="0.2">
      <c r="A77" s="174"/>
      <c r="B77" s="175"/>
      <c r="C77" s="175"/>
      <c r="D77" s="175"/>
      <c r="E77" s="175"/>
      <c r="F77" s="175"/>
      <c r="G77" s="175"/>
      <c r="H77" s="175"/>
      <c r="I77" s="175"/>
      <c r="J77" s="175"/>
      <c r="K77" s="176"/>
      <c r="L77" s="177"/>
      <c r="M77" s="178">
        <f>M69-M73</f>
        <v>347</v>
      </c>
      <c r="N77" s="207" t="s">
        <v>269</v>
      </c>
      <c r="O77" s="177"/>
      <c r="P77" s="177" t="s">
        <v>246</v>
      </c>
      <c r="Q77" s="180"/>
      <c r="R77" s="181" t="s">
        <v>247</v>
      </c>
      <c r="S77" s="182" t="s">
        <v>248</v>
      </c>
      <c r="T77" s="177">
        <f>M77*Q77</f>
        <v>0</v>
      </c>
      <c r="U77" s="177" t="s">
        <v>247</v>
      </c>
      <c r="V77" s="160"/>
      <c r="W77" s="160"/>
      <c r="X77" s="160"/>
      <c r="Y77" s="160"/>
      <c r="Z77" s="160"/>
      <c r="AA77" s="160"/>
      <c r="AB77" s="160"/>
      <c r="AC77" s="160"/>
    </row>
    <row r="78" spans="1:32" x14ac:dyDescent="0.2">
      <c r="B78" s="163"/>
      <c r="C78" s="163"/>
      <c r="D78" s="163"/>
      <c r="E78" s="163"/>
      <c r="F78" s="163"/>
      <c r="G78" s="163"/>
      <c r="H78" s="163"/>
      <c r="I78" s="163"/>
      <c r="J78" s="163"/>
      <c r="K78" s="164"/>
      <c r="L78" s="160"/>
      <c r="M78" s="160"/>
      <c r="N78" s="161"/>
      <c r="O78" s="160"/>
      <c r="P78" s="160"/>
      <c r="Q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0"/>
      <c r="AC78" s="160"/>
    </row>
    <row r="79" spans="1:32" x14ac:dyDescent="0.2">
      <c r="A79" s="165" t="s">
        <v>294</v>
      </c>
      <c r="B79" s="215" t="s">
        <v>295</v>
      </c>
      <c r="C79" s="163"/>
      <c r="D79" s="163"/>
      <c r="E79" s="163"/>
      <c r="F79" s="163"/>
      <c r="G79" s="216"/>
      <c r="H79" s="217"/>
      <c r="I79" s="163" t="s">
        <v>296</v>
      </c>
      <c r="J79" s="216"/>
      <c r="K79" s="217"/>
      <c r="L79" s="216"/>
      <c r="M79" s="160"/>
      <c r="N79" s="160"/>
      <c r="O79" s="160"/>
      <c r="P79" s="160"/>
      <c r="Q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60"/>
    </row>
    <row r="80" spans="1:32" x14ac:dyDescent="0.2">
      <c r="B80" s="163"/>
      <c r="C80" s="163"/>
      <c r="D80" s="163"/>
      <c r="E80" s="163"/>
      <c r="F80" s="163"/>
      <c r="G80" s="163"/>
      <c r="H80" s="163"/>
      <c r="I80" s="163"/>
      <c r="J80" s="163"/>
      <c r="K80" s="164"/>
      <c r="L80" s="160"/>
      <c r="M80" s="160"/>
      <c r="N80" s="161"/>
      <c r="O80" s="160"/>
      <c r="P80" s="160"/>
      <c r="Q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</row>
    <row r="81" spans="1:29" x14ac:dyDescent="0.2">
      <c r="A81" s="174"/>
      <c r="B81" s="175"/>
      <c r="C81" s="175"/>
      <c r="D81" s="175"/>
      <c r="E81" s="175"/>
      <c r="F81" s="175"/>
      <c r="G81" s="175"/>
      <c r="H81" s="175"/>
      <c r="I81" s="175"/>
      <c r="J81" s="175"/>
      <c r="K81" s="176"/>
      <c r="L81" s="177"/>
      <c r="M81" s="178">
        <v>80</v>
      </c>
      <c r="N81" s="207" t="s">
        <v>245</v>
      </c>
      <c r="O81" s="177"/>
      <c r="P81" s="177" t="s">
        <v>246</v>
      </c>
      <c r="Q81" s="180"/>
      <c r="R81" s="181" t="s">
        <v>247</v>
      </c>
      <c r="S81" s="182" t="s">
        <v>248</v>
      </c>
      <c r="T81" s="177">
        <f>M81*Q81</f>
        <v>0</v>
      </c>
      <c r="U81" s="177" t="s">
        <v>247</v>
      </c>
      <c r="V81" s="160"/>
      <c r="W81" s="160"/>
      <c r="X81" s="160"/>
      <c r="Y81" s="160"/>
      <c r="Z81" s="160"/>
      <c r="AA81" s="160"/>
      <c r="AB81" s="160"/>
      <c r="AC81" s="160"/>
    </row>
    <row r="82" spans="1:29" x14ac:dyDescent="0.2">
      <c r="B82" s="157"/>
      <c r="C82" s="157"/>
      <c r="D82" s="157"/>
      <c r="E82" s="157"/>
      <c r="F82" s="157"/>
      <c r="G82" s="157"/>
      <c r="H82" s="157"/>
      <c r="I82" s="157"/>
      <c r="J82" s="157"/>
      <c r="K82" s="158"/>
      <c r="L82" s="159"/>
      <c r="M82" s="196"/>
      <c r="N82" s="184"/>
      <c r="O82" s="160"/>
      <c r="P82" s="160"/>
      <c r="Q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</row>
    <row r="83" spans="1:29" x14ac:dyDescent="0.2">
      <c r="A83" s="165" t="s">
        <v>297</v>
      </c>
      <c r="B83" s="163" t="s">
        <v>298</v>
      </c>
      <c r="C83" s="163"/>
      <c r="D83" s="163"/>
      <c r="E83" s="163"/>
      <c r="F83" s="163"/>
      <c r="G83" s="163"/>
      <c r="H83" s="163"/>
      <c r="I83" s="163"/>
      <c r="J83" s="163"/>
      <c r="K83" s="164"/>
      <c r="L83" s="160"/>
      <c r="M83" s="160"/>
      <c r="N83" s="161"/>
      <c r="O83" s="160"/>
      <c r="P83" s="160"/>
      <c r="Q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</row>
    <row r="84" spans="1:29" x14ac:dyDescent="0.2">
      <c r="B84" s="163" t="s">
        <v>299</v>
      </c>
      <c r="C84" s="163"/>
      <c r="D84" s="163"/>
      <c r="E84" s="163"/>
      <c r="F84" s="163"/>
      <c r="G84" s="163"/>
      <c r="H84" s="163"/>
      <c r="I84" s="163"/>
      <c r="J84" s="163"/>
      <c r="K84" s="164"/>
      <c r="L84" s="160"/>
      <c r="M84" s="160"/>
      <c r="N84" s="161"/>
      <c r="O84" s="160"/>
      <c r="P84" s="160"/>
      <c r="Q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</row>
    <row r="85" spans="1:29" x14ac:dyDescent="0.2">
      <c r="B85" s="163"/>
      <c r="C85" s="163"/>
      <c r="D85" s="163"/>
      <c r="E85" s="163"/>
      <c r="F85" s="163"/>
      <c r="G85" s="163"/>
      <c r="H85" s="163"/>
      <c r="I85" s="163"/>
      <c r="J85" s="163"/>
      <c r="K85" s="164"/>
      <c r="L85" s="160"/>
      <c r="M85" s="160"/>
      <c r="N85" s="161"/>
      <c r="O85" s="160"/>
      <c r="P85" s="160"/>
      <c r="Q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</row>
    <row r="86" spans="1:29" x14ac:dyDescent="0.2">
      <c r="B86" s="163" t="s">
        <v>300</v>
      </c>
      <c r="C86" s="163"/>
      <c r="D86" s="163"/>
      <c r="E86" s="163"/>
      <c r="F86" s="163"/>
      <c r="G86" s="163"/>
      <c r="H86" s="163"/>
      <c r="I86" s="163"/>
      <c r="J86" s="163"/>
      <c r="K86" s="164"/>
      <c r="L86" s="160"/>
      <c r="M86" s="160"/>
      <c r="N86" s="161"/>
      <c r="O86" s="160"/>
      <c r="P86" s="160"/>
      <c r="Q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</row>
    <row r="87" spans="1:29" x14ac:dyDescent="0.2">
      <c r="B87" s="163" t="s">
        <v>301</v>
      </c>
      <c r="C87" s="163"/>
      <c r="D87" s="163"/>
      <c r="E87" s="163">
        <v>22</v>
      </c>
      <c r="F87" s="163" t="s">
        <v>256</v>
      </c>
      <c r="G87" s="163" t="s">
        <v>246</v>
      </c>
      <c r="H87" s="163">
        <v>2.4</v>
      </c>
      <c r="I87" s="163" t="s">
        <v>276</v>
      </c>
      <c r="J87" s="163"/>
      <c r="K87" s="164"/>
      <c r="L87" s="210" t="s">
        <v>248</v>
      </c>
      <c r="M87" s="160">
        <f>E87*H87</f>
        <v>52.8</v>
      </c>
      <c r="N87" s="161" t="s">
        <v>269</v>
      </c>
      <c r="O87" s="160"/>
      <c r="P87" s="160"/>
      <c r="Q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</row>
    <row r="88" spans="1:29" x14ac:dyDescent="0.2">
      <c r="B88" s="163" t="s">
        <v>302</v>
      </c>
      <c r="C88" s="163"/>
      <c r="D88" s="163"/>
      <c r="E88" s="163">
        <v>7</v>
      </c>
      <c r="F88" s="163" t="s">
        <v>256</v>
      </c>
      <c r="G88" s="163" t="s">
        <v>246</v>
      </c>
      <c r="H88" s="163">
        <v>0.7</v>
      </c>
      <c r="I88" s="163" t="s">
        <v>276</v>
      </c>
      <c r="J88" s="163"/>
      <c r="K88" s="164"/>
      <c r="L88" s="210" t="s">
        <v>248</v>
      </c>
      <c r="M88" s="160">
        <f>E88*H88</f>
        <v>4.8999999999999995</v>
      </c>
      <c r="N88" s="161" t="s">
        <v>269</v>
      </c>
      <c r="O88" s="160"/>
      <c r="P88" s="160"/>
      <c r="Q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</row>
    <row r="89" spans="1:29" x14ac:dyDescent="0.2">
      <c r="B89" s="163" t="s">
        <v>303</v>
      </c>
      <c r="C89" s="163"/>
      <c r="D89" s="163"/>
      <c r="E89" s="163"/>
      <c r="F89" s="163"/>
      <c r="G89" s="163"/>
      <c r="H89" s="163"/>
      <c r="I89" s="163"/>
      <c r="J89" s="163"/>
      <c r="K89" s="164"/>
      <c r="L89" s="210"/>
      <c r="M89" s="160"/>
      <c r="N89" s="161"/>
      <c r="O89" s="160"/>
      <c r="P89" s="160"/>
      <c r="Q89" s="160"/>
      <c r="S89" s="160"/>
      <c r="T89" s="160"/>
      <c r="U89" s="160"/>
      <c r="V89" s="160"/>
      <c r="W89" s="160"/>
      <c r="X89" s="160"/>
      <c r="Y89" s="160"/>
      <c r="Z89" s="160"/>
      <c r="AA89" s="160"/>
      <c r="AB89" s="160"/>
      <c r="AC89" s="160"/>
    </row>
    <row r="90" spans="1:29" x14ac:dyDescent="0.2">
      <c r="B90" s="163" t="s">
        <v>301</v>
      </c>
      <c r="C90" s="163"/>
      <c r="D90" s="163"/>
      <c r="E90" s="163">
        <v>25</v>
      </c>
      <c r="F90" s="163" t="s">
        <v>256</v>
      </c>
      <c r="G90" s="163" t="s">
        <v>246</v>
      </c>
      <c r="H90" s="163">
        <v>2.4</v>
      </c>
      <c r="I90" s="163" t="s">
        <v>276</v>
      </c>
      <c r="J90" s="163"/>
      <c r="K90" s="164"/>
      <c r="L90" s="210" t="s">
        <v>248</v>
      </c>
      <c r="M90" s="160">
        <f>E90*H90</f>
        <v>60</v>
      </c>
      <c r="N90" s="161" t="s">
        <v>269</v>
      </c>
      <c r="O90" s="160"/>
      <c r="P90" s="160"/>
      <c r="Q90" s="160"/>
      <c r="S90" s="160"/>
      <c r="T90" s="160"/>
      <c r="U90" s="160"/>
      <c r="V90" s="160"/>
      <c r="W90" s="160"/>
      <c r="X90" s="160"/>
      <c r="Y90" s="160"/>
      <c r="Z90" s="160"/>
      <c r="AA90" s="160"/>
      <c r="AB90" s="160"/>
      <c r="AC90" s="160"/>
    </row>
    <row r="91" spans="1:29" x14ac:dyDescent="0.2">
      <c r="B91" s="163" t="s">
        <v>302</v>
      </c>
      <c r="C91" s="163"/>
      <c r="D91" s="163"/>
      <c r="E91" s="163">
        <v>8</v>
      </c>
      <c r="F91" s="163" t="s">
        <v>256</v>
      </c>
      <c r="G91" s="163" t="s">
        <v>246</v>
      </c>
      <c r="H91" s="163">
        <v>0.6</v>
      </c>
      <c r="I91" s="163" t="s">
        <v>276</v>
      </c>
      <c r="J91" s="163"/>
      <c r="K91" s="164"/>
      <c r="L91" s="210" t="s">
        <v>248</v>
      </c>
      <c r="M91" s="160">
        <f>E91*H91</f>
        <v>4.8</v>
      </c>
      <c r="N91" s="161" t="s">
        <v>269</v>
      </c>
      <c r="O91" s="160"/>
      <c r="P91" s="160"/>
      <c r="Q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</row>
    <row r="92" spans="1:29" x14ac:dyDescent="0.2">
      <c r="B92" s="163" t="s">
        <v>304</v>
      </c>
      <c r="C92" s="163"/>
      <c r="D92" s="163"/>
      <c r="E92" s="163"/>
      <c r="F92" s="163"/>
      <c r="G92" s="163"/>
      <c r="H92" s="163"/>
      <c r="I92" s="163"/>
      <c r="J92" s="163"/>
      <c r="K92" s="164"/>
      <c r="L92" s="210"/>
      <c r="M92" s="160"/>
      <c r="N92" s="161"/>
      <c r="O92" s="160"/>
      <c r="P92" s="160"/>
      <c r="Q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</row>
    <row r="93" spans="1:29" x14ac:dyDescent="0.2">
      <c r="B93" s="163"/>
      <c r="C93" s="163"/>
      <c r="D93" s="163"/>
      <c r="E93" s="163">
        <v>8</v>
      </c>
      <c r="F93" s="163" t="s">
        <v>256</v>
      </c>
      <c r="G93" s="163" t="s">
        <v>246</v>
      </c>
      <c r="H93" s="163">
        <v>3.6</v>
      </c>
      <c r="I93" s="163" t="s">
        <v>276</v>
      </c>
      <c r="J93" s="163"/>
      <c r="K93" s="164"/>
      <c r="L93" s="210" t="s">
        <v>248</v>
      </c>
      <c r="M93" s="160">
        <f>E93*H93</f>
        <v>28.8</v>
      </c>
      <c r="N93" s="161" t="s">
        <v>269</v>
      </c>
      <c r="O93" s="160"/>
      <c r="P93" s="160"/>
      <c r="Q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</row>
    <row r="94" spans="1:29" x14ac:dyDescent="0.2">
      <c r="C94" s="163"/>
      <c r="D94" s="163"/>
      <c r="E94" s="163"/>
      <c r="F94" s="163"/>
      <c r="G94" s="163"/>
      <c r="H94" s="163"/>
      <c r="I94" s="163"/>
      <c r="J94" s="163"/>
      <c r="K94" s="164"/>
      <c r="L94" s="160"/>
      <c r="M94" s="187"/>
      <c r="N94" s="188"/>
      <c r="O94" s="160"/>
      <c r="P94" s="160"/>
      <c r="Q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</row>
    <row r="95" spans="1:29" x14ac:dyDescent="0.2">
      <c r="A95" s="174"/>
      <c r="B95" s="175"/>
      <c r="C95" s="175"/>
      <c r="D95" s="175"/>
      <c r="E95" s="175"/>
      <c r="F95" s="175"/>
      <c r="G95" s="175"/>
      <c r="H95" s="175"/>
      <c r="I95" s="175"/>
      <c r="J95" s="175"/>
      <c r="K95" s="176"/>
      <c r="L95" s="177"/>
      <c r="M95" s="178">
        <f>SUM(M87:M93)</f>
        <v>151.29999999999998</v>
      </c>
      <c r="N95" s="179" t="s">
        <v>269</v>
      </c>
      <c r="O95" s="177"/>
      <c r="P95" s="177" t="s">
        <v>246</v>
      </c>
      <c r="Q95" s="180"/>
      <c r="R95" s="181" t="s">
        <v>247</v>
      </c>
      <c r="S95" s="182" t="s">
        <v>248</v>
      </c>
      <c r="T95" s="177">
        <f>M95*Q95</f>
        <v>0</v>
      </c>
      <c r="U95" s="177" t="s">
        <v>247</v>
      </c>
      <c r="V95" s="160"/>
      <c r="W95" s="160"/>
      <c r="X95" s="160"/>
      <c r="Y95" s="160"/>
      <c r="Z95" s="160"/>
      <c r="AA95" s="160"/>
      <c r="AB95" s="160"/>
      <c r="AC95" s="160"/>
    </row>
    <row r="96" spans="1:29" x14ac:dyDescent="0.2">
      <c r="B96" s="157"/>
      <c r="C96" s="157"/>
      <c r="D96" s="157"/>
      <c r="E96" s="157"/>
      <c r="F96" s="157"/>
      <c r="G96" s="157"/>
      <c r="H96" s="157"/>
      <c r="I96" s="157"/>
      <c r="J96" s="157"/>
      <c r="K96" s="158"/>
      <c r="L96" s="159"/>
      <c r="M96" s="196"/>
      <c r="N96" s="184"/>
      <c r="O96" s="160"/>
      <c r="P96" s="160"/>
      <c r="Q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</row>
    <row r="97" spans="1:29" x14ac:dyDescent="0.2">
      <c r="A97" s="165" t="s">
        <v>305</v>
      </c>
      <c r="B97" s="163" t="s">
        <v>306</v>
      </c>
      <c r="C97" s="163"/>
      <c r="D97" s="163"/>
      <c r="E97" s="163"/>
      <c r="F97" s="163"/>
      <c r="G97" s="163"/>
      <c r="H97" s="163"/>
      <c r="I97" s="163"/>
      <c r="J97" s="163"/>
      <c r="K97" s="164"/>
      <c r="L97" s="160"/>
      <c r="M97" s="160"/>
      <c r="N97" s="161"/>
      <c r="O97" s="160"/>
      <c r="P97" s="160"/>
      <c r="Q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</row>
    <row r="98" spans="1:29" x14ac:dyDescent="0.2">
      <c r="B98" s="163" t="s">
        <v>299</v>
      </c>
      <c r="C98" s="163"/>
      <c r="D98" s="163"/>
      <c r="E98" s="163"/>
      <c r="F98" s="163"/>
      <c r="G98" s="163"/>
      <c r="H98" s="163"/>
      <c r="I98" s="163"/>
      <c r="J98" s="163"/>
      <c r="K98" s="164"/>
      <c r="L98" s="160"/>
      <c r="M98" s="160"/>
      <c r="N98" s="161"/>
      <c r="O98" s="160"/>
      <c r="P98" s="160"/>
      <c r="Q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</row>
    <row r="99" spans="1:29" x14ac:dyDescent="0.2">
      <c r="B99" s="163"/>
      <c r="C99" s="163"/>
      <c r="D99" s="163"/>
      <c r="E99" s="163"/>
      <c r="F99" s="163"/>
      <c r="G99" s="163"/>
      <c r="H99" s="163"/>
      <c r="I99" s="163"/>
      <c r="J99" s="163"/>
      <c r="K99" s="164"/>
      <c r="L99" s="160"/>
      <c r="M99" s="160"/>
      <c r="N99" s="161"/>
      <c r="O99" s="160"/>
      <c r="P99" s="160"/>
      <c r="Q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</row>
    <row r="100" spans="1:29" x14ac:dyDescent="0.2">
      <c r="B100" s="163" t="s">
        <v>307</v>
      </c>
      <c r="C100" s="163"/>
      <c r="D100" s="163"/>
      <c r="E100" s="163"/>
      <c r="F100" s="163"/>
      <c r="G100" s="163"/>
      <c r="H100" s="163"/>
      <c r="I100" s="163"/>
      <c r="J100" s="163"/>
      <c r="K100" s="164"/>
      <c r="L100" s="160"/>
      <c r="M100" s="160"/>
      <c r="N100" s="161"/>
      <c r="O100" s="160"/>
      <c r="P100" s="160"/>
      <c r="Q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</row>
    <row r="101" spans="1:29" x14ac:dyDescent="0.2">
      <c r="B101" s="163" t="s">
        <v>308</v>
      </c>
      <c r="C101" s="163"/>
      <c r="D101" s="163"/>
      <c r="E101" s="163">
        <v>2</v>
      </c>
      <c r="F101" s="163" t="s">
        <v>256</v>
      </c>
      <c r="G101" s="163" t="s">
        <v>246</v>
      </c>
      <c r="H101" s="163">
        <v>2.4</v>
      </c>
      <c r="I101" s="163" t="s">
        <v>276</v>
      </c>
      <c r="J101" s="163"/>
      <c r="K101" s="164"/>
      <c r="L101" s="210" t="s">
        <v>248</v>
      </c>
      <c r="M101" s="160">
        <f>E101*H101</f>
        <v>4.8</v>
      </c>
      <c r="N101" s="161" t="s">
        <v>269</v>
      </c>
      <c r="O101" s="160"/>
      <c r="P101" s="160"/>
      <c r="Q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</row>
    <row r="102" spans="1:29" x14ac:dyDescent="0.2">
      <c r="B102" s="163" t="s">
        <v>309</v>
      </c>
      <c r="C102" s="163"/>
      <c r="D102" s="163"/>
      <c r="E102" s="163">
        <v>3</v>
      </c>
      <c r="F102" s="163" t="s">
        <v>256</v>
      </c>
      <c r="G102" s="163" t="s">
        <v>246</v>
      </c>
      <c r="H102" s="163">
        <v>2.7</v>
      </c>
      <c r="I102" s="163" t="s">
        <v>276</v>
      </c>
      <c r="J102" s="163"/>
      <c r="K102" s="164"/>
      <c r="L102" s="210" t="s">
        <v>248</v>
      </c>
      <c r="M102" s="160">
        <f>E102*H102</f>
        <v>8.1000000000000014</v>
      </c>
      <c r="N102" s="161" t="s">
        <v>269</v>
      </c>
      <c r="O102" s="160"/>
      <c r="P102" s="160"/>
      <c r="Q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</row>
    <row r="103" spans="1:29" x14ac:dyDescent="0.2">
      <c r="B103" s="163" t="s">
        <v>310</v>
      </c>
      <c r="C103" s="163"/>
      <c r="D103" s="163"/>
      <c r="E103" s="163">
        <v>4</v>
      </c>
      <c r="F103" s="163" t="s">
        <v>256</v>
      </c>
      <c r="G103" s="163" t="s">
        <v>246</v>
      </c>
      <c r="H103" s="163">
        <v>2.2000000000000002</v>
      </c>
      <c r="I103" s="163" t="s">
        <v>276</v>
      </c>
      <c r="J103" s="163"/>
      <c r="K103" s="164"/>
      <c r="L103" s="210" t="s">
        <v>248</v>
      </c>
      <c r="M103" s="160">
        <f>E103*H103</f>
        <v>8.8000000000000007</v>
      </c>
      <c r="N103" s="161" t="s">
        <v>269</v>
      </c>
      <c r="O103" s="160"/>
      <c r="P103" s="160"/>
      <c r="Q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</row>
    <row r="104" spans="1:29" x14ac:dyDescent="0.2">
      <c r="B104" s="163" t="s">
        <v>311</v>
      </c>
      <c r="C104" s="163"/>
      <c r="D104" s="163"/>
      <c r="E104" s="163"/>
      <c r="F104" s="163"/>
      <c r="G104" s="163"/>
      <c r="H104" s="163"/>
      <c r="I104" s="163"/>
      <c r="J104" s="163"/>
      <c r="K104" s="164"/>
      <c r="L104" s="160"/>
      <c r="M104" s="160"/>
      <c r="N104" s="161"/>
      <c r="O104" s="160"/>
      <c r="P104" s="160"/>
      <c r="Q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</row>
    <row r="105" spans="1:29" x14ac:dyDescent="0.2">
      <c r="B105" s="163" t="s">
        <v>308</v>
      </c>
      <c r="C105" s="163"/>
      <c r="D105" s="163"/>
      <c r="E105" s="163">
        <v>2</v>
      </c>
      <c r="F105" s="163" t="s">
        <v>256</v>
      </c>
      <c r="G105" s="163" t="s">
        <v>246</v>
      </c>
      <c r="H105" s="163">
        <v>2.4</v>
      </c>
      <c r="I105" s="163" t="s">
        <v>276</v>
      </c>
      <c r="J105" s="163"/>
      <c r="K105" s="164"/>
      <c r="L105" s="210" t="s">
        <v>248</v>
      </c>
      <c r="M105" s="160">
        <f>E105*H105</f>
        <v>4.8</v>
      </c>
      <c r="N105" s="161" t="s">
        <v>269</v>
      </c>
      <c r="O105" s="160"/>
      <c r="P105" s="160"/>
      <c r="Q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</row>
    <row r="106" spans="1:29" x14ac:dyDescent="0.2">
      <c r="B106" s="163" t="s">
        <v>309</v>
      </c>
      <c r="C106" s="163"/>
      <c r="D106" s="163"/>
      <c r="E106" s="163">
        <v>3</v>
      </c>
      <c r="F106" s="163" t="s">
        <v>256</v>
      </c>
      <c r="G106" s="163" t="s">
        <v>246</v>
      </c>
      <c r="H106" s="163">
        <v>2.7</v>
      </c>
      <c r="I106" s="163" t="s">
        <v>276</v>
      </c>
      <c r="J106" s="163"/>
      <c r="K106" s="164"/>
      <c r="L106" s="210" t="s">
        <v>248</v>
      </c>
      <c r="M106" s="160">
        <f>E106*H106</f>
        <v>8.1000000000000014</v>
      </c>
      <c r="N106" s="161" t="s">
        <v>269</v>
      </c>
      <c r="O106" s="160"/>
      <c r="P106" s="160"/>
      <c r="Q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</row>
    <row r="107" spans="1:29" x14ac:dyDescent="0.2">
      <c r="B107" s="163" t="s">
        <v>310</v>
      </c>
      <c r="C107" s="163"/>
      <c r="D107" s="163"/>
      <c r="E107" s="163">
        <v>1</v>
      </c>
      <c r="F107" s="163" t="s">
        <v>256</v>
      </c>
      <c r="G107" s="163" t="s">
        <v>246</v>
      </c>
      <c r="H107" s="163">
        <v>2.2000000000000002</v>
      </c>
      <c r="I107" s="163" t="s">
        <v>276</v>
      </c>
      <c r="J107" s="163"/>
      <c r="K107" s="164"/>
      <c r="L107" s="210" t="s">
        <v>248</v>
      </c>
      <c r="M107" s="160">
        <f>E107*H107</f>
        <v>2.2000000000000002</v>
      </c>
      <c r="N107" s="161" t="s">
        <v>269</v>
      </c>
      <c r="O107" s="160"/>
      <c r="P107" s="160"/>
      <c r="Q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</row>
    <row r="108" spans="1:29" x14ac:dyDescent="0.2">
      <c r="C108" s="163"/>
      <c r="D108" s="163"/>
      <c r="E108" s="163"/>
      <c r="F108" s="163"/>
      <c r="G108" s="163"/>
      <c r="H108" s="163"/>
      <c r="I108" s="163"/>
      <c r="J108" s="163"/>
      <c r="K108" s="164"/>
      <c r="L108" s="160"/>
      <c r="M108" s="187"/>
      <c r="N108" s="188"/>
      <c r="O108" s="160"/>
      <c r="P108" s="160"/>
      <c r="Q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</row>
    <row r="109" spans="1:29" x14ac:dyDescent="0.2">
      <c r="A109" s="174"/>
      <c r="B109" s="175"/>
      <c r="C109" s="175"/>
      <c r="D109" s="175"/>
      <c r="E109" s="175"/>
      <c r="F109" s="175"/>
      <c r="G109" s="175"/>
      <c r="H109" s="175"/>
      <c r="I109" s="175"/>
      <c r="J109" s="175"/>
      <c r="K109" s="176"/>
      <c r="L109" s="177"/>
      <c r="M109" s="178">
        <f>SUM(M101:M107)</f>
        <v>36.800000000000011</v>
      </c>
      <c r="N109" s="179" t="s">
        <v>269</v>
      </c>
      <c r="O109" s="177"/>
      <c r="P109" s="177" t="s">
        <v>246</v>
      </c>
      <c r="Q109" s="180"/>
      <c r="R109" s="181" t="s">
        <v>247</v>
      </c>
      <c r="S109" s="182" t="s">
        <v>248</v>
      </c>
      <c r="T109" s="177">
        <f>M109*Q109</f>
        <v>0</v>
      </c>
      <c r="U109" s="177" t="s">
        <v>247</v>
      </c>
      <c r="V109" s="160"/>
      <c r="W109" s="160"/>
      <c r="X109" s="160"/>
      <c r="Y109" s="160"/>
      <c r="Z109" s="160"/>
      <c r="AA109" s="160"/>
      <c r="AB109" s="160"/>
      <c r="AC109" s="160"/>
    </row>
    <row r="110" spans="1:29" x14ac:dyDescent="0.2">
      <c r="B110" s="157"/>
      <c r="C110" s="157"/>
      <c r="D110" s="157"/>
      <c r="E110" s="157"/>
      <c r="F110" s="157"/>
      <c r="G110" s="157"/>
      <c r="H110" s="157"/>
      <c r="I110" s="157"/>
      <c r="J110" s="157"/>
      <c r="K110" s="158"/>
      <c r="L110" s="159"/>
      <c r="M110" s="196"/>
      <c r="N110" s="184"/>
      <c r="O110" s="160"/>
      <c r="P110" s="160"/>
      <c r="Q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</row>
    <row r="111" spans="1:29" x14ac:dyDescent="0.2">
      <c r="A111" s="165" t="s">
        <v>312</v>
      </c>
      <c r="B111" s="163" t="s">
        <v>313</v>
      </c>
      <c r="C111" s="163"/>
      <c r="D111" s="163"/>
      <c r="E111" s="163"/>
      <c r="F111" s="163"/>
      <c r="G111" s="163"/>
      <c r="H111" s="163"/>
      <c r="I111" s="163"/>
      <c r="J111" s="163"/>
      <c r="K111" s="164"/>
      <c r="L111" s="160"/>
      <c r="M111" s="160"/>
      <c r="N111" s="161"/>
      <c r="O111" s="160"/>
      <c r="P111" s="160"/>
      <c r="Q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</row>
    <row r="112" spans="1:29" x14ac:dyDescent="0.2">
      <c r="B112" s="163"/>
      <c r="C112" s="163"/>
      <c r="D112" s="163"/>
      <c r="E112" s="163"/>
      <c r="F112" s="163"/>
      <c r="G112" s="163"/>
      <c r="H112" s="163"/>
      <c r="I112" s="163"/>
      <c r="J112" s="163"/>
      <c r="K112" s="164"/>
      <c r="L112" s="160"/>
      <c r="M112" s="160"/>
      <c r="N112" s="161"/>
      <c r="O112" s="160"/>
      <c r="P112" s="160"/>
      <c r="Q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</row>
    <row r="113" spans="1:29" x14ac:dyDescent="0.2">
      <c r="B113" s="163" t="s">
        <v>314</v>
      </c>
      <c r="C113" s="163"/>
      <c r="D113" s="163"/>
      <c r="E113" s="163"/>
      <c r="F113" s="163"/>
      <c r="G113" s="163"/>
      <c r="H113" s="163"/>
      <c r="I113" s="163"/>
      <c r="J113" s="163"/>
      <c r="K113" s="164"/>
      <c r="L113" s="160"/>
      <c r="M113" s="160"/>
      <c r="N113" s="161"/>
      <c r="O113" s="160"/>
      <c r="P113" s="160"/>
      <c r="Q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</row>
    <row r="114" spans="1:29" x14ac:dyDescent="0.2">
      <c r="B114" s="163"/>
      <c r="C114" s="163"/>
      <c r="D114" s="163"/>
      <c r="E114" s="163">
        <v>7</v>
      </c>
      <c r="F114" s="163" t="s">
        <v>256</v>
      </c>
      <c r="G114" s="163" t="s">
        <v>246</v>
      </c>
      <c r="H114" s="163">
        <v>2.6</v>
      </c>
      <c r="I114" s="163" t="s">
        <v>276</v>
      </c>
      <c r="J114" s="163"/>
      <c r="K114" s="164"/>
      <c r="L114" s="210" t="s">
        <v>248</v>
      </c>
      <c r="M114" s="160">
        <f>E114*H114</f>
        <v>18.2</v>
      </c>
      <c r="N114" s="161" t="s">
        <v>269</v>
      </c>
      <c r="O114" s="160"/>
      <c r="P114" s="160"/>
      <c r="Q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</row>
    <row r="115" spans="1:29" x14ac:dyDescent="0.2">
      <c r="B115" s="163"/>
      <c r="C115" s="163"/>
      <c r="D115" s="163"/>
      <c r="E115" s="163"/>
      <c r="F115" s="163"/>
      <c r="G115" s="163"/>
      <c r="H115" s="163"/>
      <c r="I115" s="163"/>
      <c r="J115" s="163"/>
      <c r="K115" s="164"/>
      <c r="L115" s="210"/>
      <c r="M115" s="187"/>
      <c r="N115" s="188"/>
      <c r="O115" s="160"/>
      <c r="P115" s="160"/>
      <c r="Q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</row>
    <row r="116" spans="1:29" x14ac:dyDescent="0.2">
      <c r="A116" s="174"/>
      <c r="B116" s="175"/>
      <c r="C116" s="175"/>
      <c r="D116" s="175"/>
      <c r="E116" s="175"/>
      <c r="F116" s="175"/>
      <c r="G116" s="175"/>
      <c r="H116" s="175"/>
      <c r="I116" s="175"/>
      <c r="J116" s="175"/>
      <c r="K116" s="176"/>
      <c r="L116" s="177"/>
      <c r="M116" s="178">
        <f>SUM(M114:M115)</f>
        <v>18.2</v>
      </c>
      <c r="N116" s="179" t="s">
        <v>269</v>
      </c>
      <c r="O116" s="177"/>
      <c r="P116" s="177" t="s">
        <v>246</v>
      </c>
      <c r="Q116" s="180"/>
      <c r="R116" s="181" t="s">
        <v>247</v>
      </c>
      <c r="S116" s="182" t="s">
        <v>248</v>
      </c>
      <c r="T116" s="177">
        <f>M116*Q116</f>
        <v>0</v>
      </c>
      <c r="U116" s="177" t="s">
        <v>247</v>
      </c>
      <c r="V116" s="160"/>
      <c r="W116" s="160"/>
      <c r="X116" s="160"/>
      <c r="Y116" s="160"/>
      <c r="Z116" s="160"/>
      <c r="AA116" s="160"/>
      <c r="AB116" s="160"/>
      <c r="AC116" s="160"/>
    </row>
    <row r="117" spans="1:29" x14ac:dyDescent="0.2">
      <c r="A117" s="195"/>
      <c r="B117" s="157"/>
      <c r="C117" s="157"/>
      <c r="D117" s="157"/>
      <c r="E117" s="157"/>
      <c r="F117" s="157"/>
      <c r="G117" s="157"/>
      <c r="H117" s="157"/>
      <c r="I117" s="157"/>
      <c r="J117" s="157"/>
      <c r="K117" s="158"/>
      <c r="L117" s="159"/>
      <c r="M117" s="196"/>
      <c r="N117" s="184"/>
      <c r="O117" s="159"/>
      <c r="P117" s="159"/>
      <c r="Q117" s="159"/>
      <c r="R117" s="197"/>
      <c r="S117" s="198"/>
      <c r="T117" s="159"/>
      <c r="U117" s="159"/>
      <c r="V117" s="160"/>
      <c r="W117" s="160"/>
      <c r="X117" s="160"/>
      <c r="Y117" s="160"/>
      <c r="Z117" s="160"/>
      <c r="AA117" s="160"/>
      <c r="AB117" s="160"/>
      <c r="AC117" s="160"/>
    </row>
    <row r="118" spans="1:29" x14ac:dyDescent="0.2">
      <c r="A118" s="195" t="s">
        <v>315</v>
      </c>
      <c r="B118" s="157" t="s">
        <v>316</v>
      </c>
      <c r="C118" s="157"/>
      <c r="D118" s="157"/>
      <c r="E118" s="157"/>
      <c r="F118" s="157"/>
      <c r="G118" s="157"/>
      <c r="H118" s="157"/>
      <c r="I118" s="157"/>
      <c r="J118" s="157"/>
      <c r="K118" s="158"/>
      <c r="L118" s="159"/>
      <c r="M118" s="196"/>
      <c r="N118" s="184"/>
      <c r="O118" s="159"/>
      <c r="P118" s="159"/>
      <c r="Q118" s="159"/>
      <c r="R118" s="197"/>
      <c r="S118" s="198"/>
      <c r="T118" s="159"/>
      <c r="U118" s="159"/>
      <c r="V118" s="160"/>
      <c r="W118" s="160"/>
      <c r="X118" s="160"/>
      <c r="Y118" s="160"/>
      <c r="Z118" s="160"/>
      <c r="AA118" s="160"/>
      <c r="AB118" s="160"/>
      <c r="AC118" s="160"/>
    </row>
    <row r="119" spans="1:29" x14ac:dyDescent="0.2">
      <c r="A119" s="195"/>
      <c r="B119" s="157" t="s">
        <v>317</v>
      </c>
      <c r="C119" s="157"/>
      <c r="D119" s="157"/>
      <c r="E119" s="157"/>
      <c r="F119" s="157"/>
      <c r="G119" s="157"/>
      <c r="H119" s="157"/>
      <c r="I119" s="157"/>
      <c r="J119" s="157"/>
      <c r="K119" s="158"/>
      <c r="L119" s="159"/>
      <c r="M119" s="196"/>
      <c r="N119" s="184"/>
      <c r="O119" s="159"/>
      <c r="P119" s="159"/>
      <c r="Q119" s="159"/>
      <c r="R119" s="197"/>
      <c r="S119" s="198"/>
      <c r="T119" s="159"/>
      <c r="U119" s="159"/>
      <c r="V119" s="160"/>
      <c r="W119" s="160"/>
      <c r="X119" s="160"/>
      <c r="Y119" s="160"/>
      <c r="Z119" s="160"/>
      <c r="AA119" s="160"/>
      <c r="AB119" s="160"/>
      <c r="AC119" s="160"/>
    </row>
    <row r="120" spans="1:29" x14ac:dyDescent="0.2">
      <c r="A120" s="195"/>
      <c r="C120" s="157"/>
      <c r="D120" s="157"/>
      <c r="E120" s="157"/>
      <c r="F120" s="157"/>
      <c r="G120" s="157"/>
      <c r="H120" s="157"/>
      <c r="I120" s="157"/>
      <c r="J120" s="157"/>
      <c r="K120" s="158"/>
      <c r="L120" s="159"/>
      <c r="M120" s="196"/>
      <c r="N120" s="184"/>
      <c r="O120" s="159"/>
      <c r="P120" s="159"/>
      <c r="Q120" s="159"/>
      <c r="R120" s="197"/>
      <c r="S120" s="198"/>
      <c r="T120" s="159"/>
      <c r="U120" s="159"/>
      <c r="V120" s="160"/>
      <c r="W120" s="160"/>
      <c r="X120" s="160"/>
      <c r="Y120" s="160"/>
      <c r="Z120" s="160"/>
      <c r="AA120" s="160"/>
      <c r="AB120" s="160"/>
      <c r="AC120" s="160"/>
    </row>
    <row r="121" spans="1:29" x14ac:dyDescent="0.2">
      <c r="A121" s="195"/>
      <c r="B121" s="157" t="s">
        <v>318</v>
      </c>
      <c r="C121" s="157"/>
      <c r="D121" s="157"/>
      <c r="E121" s="163">
        <v>7.66</v>
      </c>
      <c r="F121" s="163" t="s">
        <v>256</v>
      </c>
      <c r="G121" s="163" t="s">
        <v>246</v>
      </c>
      <c r="H121" s="163">
        <v>0.82</v>
      </c>
      <c r="I121" s="163" t="s">
        <v>276</v>
      </c>
      <c r="J121" s="163"/>
      <c r="K121" s="164"/>
      <c r="L121" s="210" t="s">
        <v>248</v>
      </c>
      <c r="M121" s="160">
        <f>E121*H121</f>
        <v>6.2812000000000001</v>
      </c>
      <c r="N121" s="161" t="s">
        <v>269</v>
      </c>
      <c r="O121" s="160"/>
      <c r="P121" s="160"/>
      <c r="Q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</row>
    <row r="122" spans="1:29" x14ac:dyDescent="0.2">
      <c r="A122" s="195"/>
      <c r="B122" s="157" t="s">
        <v>319</v>
      </c>
      <c r="C122" s="157"/>
      <c r="D122" s="157"/>
      <c r="E122" s="163"/>
      <c r="F122" s="163"/>
      <c r="G122" s="163"/>
      <c r="H122" s="163"/>
      <c r="I122" s="163"/>
      <c r="J122" s="163"/>
      <c r="K122" s="164"/>
      <c r="L122" s="210"/>
      <c r="M122" s="187">
        <v>2</v>
      </c>
      <c r="N122" s="188" t="s">
        <v>269</v>
      </c>
      <c r="O122" s="187"/>
      <c r="P122" s="187"/>
      <c r="Q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</row>
    <row r="123" spans="1:29" x14ac:dyDescent="0.2">
      <c r="A123" s="174"/>
      <c r="B123" s="175"/>
      <c r="C123" s="175"/>
      <c r="D123" s="175"/>
      <c r="E123" s="175"/>
      <c r="F123" s="175"/>
      <c r="G123" s="175"/>
      <c r="H123" s="175"/>
      <c r="I123" s="175"/>
      <c r="J123" s="175"/>
      <c r="K123" s="176"/>
      <c r="L123" s="177"/>
      <c r="M123" s="178">
        <f>SUM(M121:M122)</f>
        <v>8.2812000000000001</v>
      </c>
      <c r="N123" s="179" t="s">
        <v>269</v>
      </c>
      <c r="O123" s="177"/>
      <c r="P123" s="177" t="s">
        <v>246</v>
      </c>
      <c r="Q123" s="180"/>
      <c r="R123" s="181" t="s">
        <v>247</v>
      </c>
      <c r="S123" s="182" t="s">
        <v>248</v>
      </c>
      <c r="T123" s="177">
        <f>M123*Q123</f>
        <v>0</v>
      </c>
      <c r="U123" s="177" t="s">
        <v>247</v>
      </c>
      <c r="V123" s="160"/>
      <c r="W123" s="160"/>
      <c r="X123" s="160"/>
      <c r="Y123" s="160"/>
      <c r="Z123" s="160"/>
      <c r="AA123" s="160"/>
      <c r="AB123" s="160"/>
      <c r="AC123" s="160"/>
    </row>
    <row r="124" spans="1:29" x14ac:dyDescent="0.2">
      <c r="B124" s="163"/>
      <c r="C124" s="163"/>
      <c r="D124" s="163"/>
      <c r="E124" s="163"/>
      <c r="F124" s="163"/>
      <c r="G124" s="163"/>
      <c r="H124" s="163"/>
      <c r="I124" s="163"/>
      <c r="J124" s="163"/>
      <c r="K124" s="164"/>
      <c r="L124" s="210"/>
      <c r="M124" s="196"/>
      <c r="N124" s="184"/>
      <c r="O124" s="159"/>
      <c r="P124" s="159"/>
      <c r="Q124" s="159"/>
      <c r="R124" s="197"/>
      <c r="S124" s="198"/>
      <c r="T124" s="159"/>
      <c r="U124" s="159"/>
      <c r="V124" s="160"/>
      <c r="W124" s="160"/>
      <c r="X124" s="160"/>
      <c r="Y124" s="160"/>
      <c r="Z124" s="160"/>
      <c r="AA124" s="160"/>
      <c r="AB124" s="160"/>
      <c r="AC124" s="160"/>
    </row>
    <row r="125" spans="1:29" x14ac:dyDescent="0.2">
      <c r="A125" s="165" t="s">
        <v>320</v>
      </c>
      <c r="B125" s="163" t="s">
        <v>321</v>
      </c>
      <c r="C125" s="163"/>
      <c r="D125" s="163"/>
      <c r="E125" s="157"/>
      <c r="F125" s="157"/>
      <c r="G125" s="157"/>
      <c r="H125" s="157"/>
      <c r="I125" s="157"/>
      <c r="J125" s="157"/>
      <c r="K125" s="158"/>
      <c r="L125" s="159"/>
      <c r="R125" s="156"/>
      <c r="V125" s="160"/>
      <c r="W125" s="160"/>
      <c r="X125" s="160"/>
      <c r="Y125" s="160"/>
      <c r="Z125" s="160"/>
      <c r="AA125" s="160"/>
      <c r="AB125" s="160"/>
      <c r="AC125" s="160"/>
    </row>
    <row r="126" spans="1:29" x14ac:dyDescent="0.2">
      <c r="B126" s="163" t="s">
        <v>322</v>
      </c>
      <c r="C126" s="163"/>
      <c r="D126" s="163"/>
      <c r="E126" s="163"/>
      <c r="F126" s="163"/>
      <c r="G126" s="163"/>
      <c r="H126" s="163"/>
      <c r="I126" s="163"/>
      <c r="J126" s="163"/>
      <c r="K126" s="164"/>
      <c r="L126" s="160"/>
      <c r="M126" s="160"/>
      <c r="N126" s="161"/>
      <c r="O126" s="160"/>
      <c r="P126" s="160"/>
      <c r="Q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</row>
    <row r="127" spans="1:29" x14ac:dyDescent="0.2">
      <c r="B127" s="163"/>
      <c r="C127" s="163"/>
      <c r="D127" s="163"/>
      <c r="E127" s="163">
        <v>5.4</v>
      </c>
      <c r="F127" s="163" t="s">
        <v>256</v>
      </c>
      <c r="G127" s="163" t="s">
        <v>246</v>
      </c>
      <c r="H127" s="163">
        <v>0.5</v>
      </c>
      <c r="I127" s="163" t="s">
        <v>276</v>
      </c>
      <c r="J127" s="163"/>
      <c r="K127" s="164"/>
      <c r="L127" s="210" t="s">
        <v>248</v>
      </c>
      <c r="M127" s="187">
        <f>E127*H127</f>
        <v>2.7</v>
      </c>
      <c r="N127" s="188" t="s">
        <v>269</v>
      </c>
      <c r="O127" s="187"/>
      <c r="P127" s="187"/>
      <c r="Q127" s="160"/>
      <c r="S127" s="160"/>
      <c r="T127" s="160"/>
      <c r="U127" s="160"/>
      <c r="V127" s="160"/>
      <c r="W127" s="160"/>
      <c r="X127" s="160"/>
      <c r="Y127" s="160"/>
      <c r="Z127" s="160"/>
      <c r="AA127" s="160"/>
      <c r="AB127" s="160"/>
      <c r="AC127" s="160"/>
    </row>
    <row r="128" spans="1:29" x14ac:dyDescent="0.2">
      <c r="A128" s="174"/>
      <c r="B128" s="175"/>
      <c r="C128" s="175"/>
      <c r="D128" s="175"/>
      <c r="E128" s="175"/>
      <c r="F128" s="175"/>
      <c r="G128" s="175"/>
      <c r="H128" s="175"/>
      <c r="I128" s="175"/>
      <c r="J128" s="175"/>
      <c r="K128" s="176"/>
      <c r="L128" s="177"/>
      <c r="M128" s="178">
        <f>SUM(M127)</f>
        <v>2.7</v>
      </c>
      <c r="N128" s="179" t="s">
        <v>269</v>
      </c>
      <c r="O128" s="177"/>
      <c r="P128" s="177" t="s">
        <v>246</v>
      </c>
      <c r="Q128" s="180"/>
      <c r="R128" s="177" t="s">
        <v>247</v>
      </c>
      <c r="S128" s="182" t="s">
        <v>248</v>
      </c>
      <c r="T128" s="177">
        <f>M128*Q128</f>
        <v>0</v>
      </c>
      <c r="U128" s="177" t="s">
        <v>247</v>
      </c>
      <c r="V128" s="160"/>
      <c r="W128" s="160"/>
      <c r="X128" s="160"/>
      <c r="Y128" s="160"/>
      <c r="Z128" s="160"/>
      <c r="AA128" s="160"/>
      <c r="AB128" s="160"/>
      <c r="AC128" s="160"/>
    </row>
    <row r="129" spans="1:31" x14ac:dyDescent="0.2">
      <c r="B129" s="163"/>
      <c r="C129" s="163"/>
      <c r="D129" s="163"/>
      <c r="E129" s="163"/>
      <c r="F129" s="163"/>
      <c r="G129" s="163"/>
      <c r="H129" s="163"/>
      <c r="I129" s="163"/>
      <c r="J129" s="163"/>
      <c r="K129" s="164"/>
      <c r="L129" s="160"/>
      <c r="M129" s="160"/>
      <c r="N129" s="161"/>
      <c r="O129" s="160"/>
      <c r="P129" s="160"/>
      <c r="Q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</row>
    <row r="130" spans="1:31" x14ac:dyDescent="0.2">
      <c r="A130" s="165" t="s">
        <v>323</v>
      </c>
      <c r="B130" s="163" t="s">
        <v>324</v>
      </c>
      <c r="C130" s="163"/>
      <c r="D130" s="163"/>
      <c r="E130" s="218"/>
      <c r="I130" s="305" t="s">
        <v>325</v>
      </c>
      <c r="J130" s="305"/>
      <c r="K130" s="164"/>
      <c r="L130" s="160"/>
      <c r="O130" s="160"/>
      <c r="P130" s="160"/>
      <c r="Q130" s="160"/>
      <c r="S130" s="160"/>
      <c r="T130" s="160"/>
      <c r="U130" s="160"/>
      <c r="V130" s="160"/>
      <c r="W130" s="159"/>
      <c r="X130" s="159"/>
      <c r="Y130" s="159"/>
      <c r="Z130" s="159"/>
      <c r="AA130" s="159"/>
      <c r="AB130" s="159"/>
      <c r="AC130" s="159"/>
      <c r="AD130" s="208"/>
      <c r="AE130" s="208"/>
    </row>
    <row r="131" spans="1:31" x14ac:dyDescent="0.2">
      <c r="B131" s="185" t="s">
        <v>326</v>
      </c>
      <c r="C131" s="163"/>
      <c r="D131" s="163"/>
      <c r="E131" s="163"/>
      <c r="F131" s="163"/>
      <c r="G131" s="163"/>
      <c r="H131" s="163"/>
      <c r="I131" s="163"/>
      <c r="J131" s="163"/>
      <c r="K131" s="164"/>
      <c r="L131" s="160"/>
      <c r="M131" s="160"/>
      <c r="N131" s="161"/>
      <c r="O131" s="160"/>
      <c r="P131" s="160"/>
      <c r="Q131" s="160"/>
      <c r="S131" s="160"/>
      <c r="T131" s="160"/>
      <c r="U131" s="160"/>
      <c r="V131" s="160"/>
      <c r="W131" s="159"/>
      <c r="X131" s="159"/>
      <c r="Y131" s="159"/>
      <c r="Z131" s="159"/>
      <c r="AA131" s="159"/>
      <c r="AB131" s="159"/>
      <c r="AC131" s="159"/>
      <c r="AD131" s="208"/>
      <c r="AE131" s="208"/>
    </row>
    <row r="132" spans="1:31" x14ac:dyDescent="0.2">
      <c r="B132" s="185"/>
      <c r="C132" s="163"/>
      <c r="D132" s="163"/>
      <c r="E132" s="163"/>
      <c r="F132" s="163"/>
      <c r="G132" s="163"/>
      <c r="H132" s="163"/>
      <c r="I132" s="163"/>
      <c r="J132" s="163"/>
      <c r="K132" s="164"/>
      <c r="L132" s="160"/>
      <c r="M132" s="160"/>
      <c r="N132" s="161"/>
      <c r="O132" s="160"/>
      <c r="P132" s="160"/>
      <c r="Q132" s="160"/>
      <c r="S132" s="160"/>
      <c r="T132" s="160"/>
      <c r="U132" s="160"/>
      <c r="V132" s="160"/>
      <c r="W132" s="159"/>
      <c r="X132" s="159"/>
      <c r="Y132" s="159"/>
      <c r="Z132" s="159"/>
      <c r="AA132" s="159"/>
      <c r="AB132" s="159"/>
      <c r="AC132" s="159"/>
      <c r="AD132" s="208"/>
      <c r="AE132" s="208"/>
    </row>
    <row r="133" spans="1:31" x14ac:dyDescent="0.2">
      <c r="B133" s="163"/>
      <c r="C133" s="163"/>
      <c r="D133" s="163"/>
      <c r="E133" s="219">
        <v>3</v>
      </c>
      <c r="F133" s="220" t="s">
        <v>147</v>
      </c>
      <c r="G133" s="163" t="s">
        <v>246</v>
      </c>
      <c r="H133" s="206">
        <v>104.3</v>
      </c>
      <c r="I133" s="163" t="s">
        <v>327</v>
      </c>
      <c r="J133" s="163"/>
      <c r="K133" s="164"/>
      <c r="L133" s="160" t="s">
        <v>248</v>
      </c>
      <c r="M133" s="221">
        <f>+E133*H133</f>
        <v>312.89999999999998</v>
      </c>
      <c r="N133" s="188" t="s">
        <v>328</v>
      </c>
      <c r="O133" s="160"/>
      <c r="P133" s="160"/>
      <c r="Q133" s="160"/>
      <c r="S133" s="160"/>
      <c r="T133" s="160"/>
      <c r="U133" s="160"/>
      <c r="V133" s="160"/>
      <c r="W133" s="159"/>
      <c r="X133" s="159"/>
      <c r="Y133" s="159"/>
      <c r="Z133" s="159"/>
      <c r="AA133" s="159"/>
      <c r="AB133" s="159"/>
      <c r="AC133" s="159"/>
      <c r="AD133" s="208"/>
      <c r="AE133" s="208"/>
    </row>
    <row r="134" spans="1:31" x14ac:dyDescent="0.2">
      <c r="A134" s="174"/>
      <c r="B134" s="175"/>
      <c r="C134" s="175"/>
      <c r="D134" s="175"/>
      <c r="E134" s="175"/>
      <c r="F134" s="175"/>
      <c r="G134" s="175"/>
      <c r="H134" s="175"/>
      <c r="I134" s="175"/>
      <c r="J134" s="175"/>
      <c r="K134" s="176"/>
      <c r="L134" s="177"/>
      <c r="M134" s="222">
        <f>SUM(M133:M133)</f>
        <v>312.89999999999998</v>
      </c>
      <c r="N134" s="207" t="s">
        <v>328</v>
      </c>
      <c r="O134" s="177"/>
      <c r="P134" s="177" t="s">
        <v>246</v>
      </c>
      <c r="Q134" s="180"/>
      <c r="R134" s="181" t="s">
        <v>247</v>
      </c>
      <c r="S134" s="182" t="s">
        <v>248</v>
      </c>
      <c r="T134" s="177">
        <f>M134*Q134</f>
        <v>0</v>
      </c>
      <c r="U134" s="177" t="s">
        <v>247</v>
      </c>
      <c r="V134" s="160"/>
      <c r="W134" s="159"/>
      <c r="X134" s="159"/>
      <c r="Y134" s="159"/>
      <c r="Z134" s="159"/>
      <c r="AA134" s="159"/>
      <c r="AB134" s="159"/>
      <c r="AC134" s="159"/>
      <c r="AD134" s="208"/>
      <c r="AE134" s="208"/>
    </row>
    <row r="135" spans="1:31" x14ac:dyDescent="0.2">
      <c r="A135" s="195"/>
      <c r="B135" s="157"/>
      <c r="C135" s="157"/>
      <c r="D135" s="157"/>
      <c r="E135" s="157"/>
      <c r="F135" s="157"/>
      <c r="G135" s="157"/>
      <c r="H135" s="157"/>
      <c r="I135" s="157"/>
      <c r="J135" s="157"/>
      <c r="K135" s="158"/>
      <c r="L135" s="159"/>
      <c r="M135" s="223"/>
      <c r="N135" s="204"/>
      <c r="O135" s="159"/>
      <c r="P135" s="159"/>
      <c r="Q135" s="159"/>
      <c r="R135" s="197"/>
      <c r="S135" s="198"/>
      <c r="T135" s="159"/>
      <c r="U135" s="159"/>
      <c r="V135" s="160"/>
      <c r="W135" s="159"/>
      <c r="X135" s="159"/>
      <c r="Y135" s="159"/>
      <c r="Z135" s="159"/>
      <c r="AA135" s="159"/>
      <c r="AB135" s="159"/>
      <c r="AC135" s="159"/>
      <c r="AD135" s="208"/>
      <c r="AE135" s="208"/>
    </row>
    <row r="136" spans="1:31" x14ac:dyDescent="0.2">
      <c r="A136" s="195" t="s">
        <v>329</v>
      </c>
      <c r="B136" s="157" t="s">
        <v>330</v>
      </c>
      <c r="C136" s="157"/>
      <c r="D136" s="157"/>
      <c r="E136" s="157"/>
      <c r="F136" s="157"/>
      <c r="G136" s="157"/>
      <c r="H136" s="157"/>
      <c r="I136" s="157"/>
      <c r="J136" s="157"/>
      <c r="K136" s="158" t="s">
        <v>331</v>
      </c>
      <c r="L136" s="159"/>
      <c r="M136" s="223"/>
      <c r="N136" s="204"/>
      <c r="O136" s="159"/>
      <c r="P136" s="159"/>
      <c r="Q136" s="159"/>
      <c r="R136" s="197"/>
      <c r="S136" s="198"/>
      <c r="T136" s="159"/>
      <c r="U136" s="159"/>
      <c r="V136" s="160"/>
      <c r="W136" s="159"/>
      <c r="X136" s="159"/>
      <c r="Y136" s="159"/>
      <c r="Z136" s="159"/>
      <c r="AA136" s="159"/>
      <c r="AB136" s="159"/>
      <c r="AC136" s="159"/>
      <c r="AD136" s="208"/>
      <c r="AE136" s="208"/>
    </row>
    <row r="137" spans="1:31" ht="13.5" customHeight="1" x14ac:dyDescent="0.2">
      <c r="A137" s="195"/>
      <c r="B137" s="157"/>
      <c r="C137" s="157"/>
      <c r="D137" s="157"/>
      <c r="E137" s="157"/>
      <c r="F137" s="157"/>
      <c r="G137" s="157"/>
      <c r="H137" s="157"/>
      <c r="I137" s="157"/>
      <c r="J137" s="157"/>
      <c r="K137" s="158"/>
      <c r="L137" s="159"/>
      <c r="M137" s="223"/>
      <c r="N137" s="204"/>
      <c r="O137" s="159"/>
      <c r="P137" s="159"/>
      <c r="Q137" s="159"/>
      <c r="R137" s="197"/>
      <c r="S137" s="198"/>
      <c r="T137" s="159"/>
      <c r="U137" s="159"/>
      <c r="V137" s="160"/>
      <c r="W137" s="159"/>
      <c r="X137" s="159"/>
      <c r="Y137" s="159"/>
      <c r="Z137" s="159"/>
      <c r="AA137" s="159"/>
      <c r="AB137" s="159"/>
      <c r="AC137" s="159"/>
      <c r="AD137" s="208"/>
      <c r="AE137" s="208"/>
    </row>
    <row r="138" spans="1:31" x14ac:dyDescent="0.2">
      <c r="A138" s="195"/>
      <c r="B138" s="157" t="s">
        <v>332</v>
      </c>
      <c r="C138" s="157"/>
      <c r="D138" s="157"/>
      <c r="E138" s="224"/>
      <c r="F138" s="157"/>
      <c r="G138" s="157"/>
      <c r="H138" s="157"/>
      <c r="I138" s="163"/>
      <c r="J138" s="163"/>
      <c r="K138" s="163"/>
      <c r="L138" s="157"/>
      <c r="M138" s="219">
        <v>4</v>
      </c>
      <c r="N138" s="163" t="s">
        <v>147</v>
      </c>
      <c r="O138" s="163"/>
      <c r="P138" s="157"/>
      <c r="Q138" s="157"/>
      <c r="R138" s="158"/>
      <c r="S138" s="160"/>
      <c r="U138" s="162"/>
      <c r="V138" s="160"/>
      <c r="W138" s="160"/>
      <c r="X138" s="160"/>
      <c r="Y138" s="159"/>
      <c r="Z138" s="159"/>
      <c r="AA138" s="159"/>
      <c r="AB138" s="159"/>
      <c r="AC138" s="159"/>
      <c r="AD138" s="208"/>
      <c r="AE138" s="208"/>
    </row>
    <row r="139" spans="1:31" x14ac:dyDescent="0.2">
      <c r="A139" s="195"/>
      <c r="B139" s="157"/>
      <c r="C139" s="157"/>
      <c r="D139" s="157"/>
      <c r="E139" s="157"/>
      <c r="F139" s="157"/>
      <c r="G139" s="157"/>
      <c r="H139" s="157"/>
      <c r="M139" s="194"/>
      <c r="N139" s="194"/>
      <c r="O139" s="158"/>
      <c r="P139" s="160"/>
      <c r="S139" s="160"/>
      <c r="T139" s="160"/>
      <c r="U139" s="160"/>
      <c r="V139" s="160"/>
      <c r="W139" s="159"/>
      <c r="X139" s="159"/>
      <c r="Y139" s="159"/>
      <c r="Z139" s="159"/>
      <c r="AA139" s="159"/>
      <c r="AB139" s="159"/>
      <c r="AC139" s="159"/>
      <c r="AD139" s="208"/>
      <c r="AE139" s="208"/>
    </row>
    <row r="140" spans="1:31" x14ac:dyDescent="0.2">
      <c r="A140" s="174"/>
      <c r="B140" s="175"/>
      <c r="C140" s="175"/>
      <c r="D140" s="175"/>
      <c r="E140" s="225"/>
      <c r="F140" s="175"/>
      <c r="G140" s="175"/>
      <c r="H140" s="175"/>
      <c r="I140" s="175"/>
      <c r="J140" s="176"/>
      <c r="K140" s="177"/>
      <c r="L140" s="178"/>
      <c r="M140" s="178">
        <f>SUM(M138:M138)</f>
        <v>4</v>
      </c>
      <c r="N140" s="207" t="s">
        <v>147</v>
      </c>
      <c r="O140" s="177"/>
      <c r="P140" s="177" t="s">
        <v>246</v>
      </c>
      <c r="Q140" s="180"/>
      <c r="R140" s="181" t="s">
        <v>247</v>
      </c>
      <c r="S140" s="182" t="s">
        <v>248</v>
      </c>
      <c r="T140" s="177">
        <f>M140*Q140</f>
        <v>0</v>
      </c>
      <c r="U140" s="177" t="s">
        <v>247</v>
      </c>
      <c r="V140" s="182"/>
      <c r="W140" s="159"/>
      <c r="X140" s="159"/>
      <c r="Y140" s="159"/>
      <c r="Z140" s="159"/>
      <c r="AA140" s="159"/>
      <c r="AB140" s="159"/>
      <c r="AC140" s="159"/>
      <c r="AD140" s="208"/>
      <c r="AE140" s="208"/>
    </row>
    <row r="141" spans="1:31" x14ac:dyDescent="0.2">
      <c r="A141" s="195"/>
      <c r="B141" s="157"/>
      <c r="C141" s="157"/>
      <c r="D141" s="157"/>
      <c r="E141" s="157"/>
      <c r="F141" s="157"/>
      <c r="G141" s="157"/>
      <c r="H141" s="157"/>
      <c r="I141" s="157"/>
      <c r="J141" s="157"/>
      <c r="K141" s="158"/>
      <c r="L141" s="159"/>
      <c r="M141" s="223"/>
      <c r="N141" s="204"/>
      <c r="O141" s="159"/>
      <c r="P141" s="159"/>
      <c r="Q141" s="159"/>
      <c r="R141" s="197"/>
      <c r="S141" s="198"/>
      <c r="T141" s="159"/>
      <c r="U141" s="159"/>
      <c r="V141" s="160"/>
      <c r="W141" s="159"/>
      <c r="X141" s="159"/>
      <c r="Y141" s="159"/>
      <c r="Z141" s="159"/>
      <c r="AA141" s="159"/>
      <c r="AB141" s="159"/>
      <c r="AC141" s="159"/>
      <c r="AD141" s="208"/>
      <c r="AE141" s="208"/>
    </row>
    <row r="142" spans="1:31" x14ac:dyDescent="0.2">
      <c r="A142" s="195" t="s">
        <v>333</v>
      </c>
      <c r="B142" s="157" t="s">
        <v>334</v>
      </c>
      <c r="C142" s="157"/>
      <c r="D142" s="157"/>
      <c r="E142" s="157"/>
      <c r="F142" s="157"/>
      <c r="G142" s="157"/>
      <c r="H142" s="157"/>
      <c r="I142" s="157"/>
      <c r="J142" s="157"/>
      <c r="K142" s="158" t="s">
        <v>335</v>
      </c>
      <c r="L142" s="159"/>
      <c r="M142" s="223"/>
      <c r="N142" s="204"/>
      <c r="O142" s="159"/>
      <c r="P142" s="159"/>
      <c r="Q142" s="159"/>
      <c r="R142" s="197"/>
      <c r="S142" s="198"/>
      <c r="T142" s="159"/>
      <c r="U142" s="159"/>
      <c r="V142" s="160"/>
      <c r="W142" s="159"/>
      <c r="X142" s="159"/>
      <c r="Y142" s="159"/>
      <c r="Z142" s="159"/>
      <c r="AA142" s="159"/>
      <c r="AB142" s="159"/>
      <c r="AC142" s="159"/>
      <c r="AD142" s="208"/>
      <c r="AE142" s="208"/>
    </row>
    <row r="143" spans="1:31" ht="13.5" customHeight="1" x14ac:dyDescent="0.2">
      <c r="A143" s="195"/>
      <c r="B143" s="157" t="s">
        <v>336</v>
      </c>
      <c r="C143" s="157"/>
      <c r="D143" s="157"/>
      <c r="E143" s="157"/>
      <c r="F143" s="157"/>
      <c r="G143" s="157"/>
      <c r="H143" s="157"/>
      <c r="I143" s="157"/>
      <c r="J143" s="157"/>
      <c r="K143" s="158"/>
      <c r="L143" s="159"/>
      <c r="M143" s="223"/>
      <c r="N143" s="204"/>
      <c r="O143" s="159"/>
      <c r="P143" s="159"/>
      <c r="Q143" s="159"/>
      <c r="R143" s="197"/>
      <c r="S143" s="198"/>
      <c r="T143" s="159"/>
      <c r="U143" s="159"/>
      <c r="V143" s="160"/>
      <c r="W143" s="159"/>
      <c r="X143" s="159"/>
      <c r="Y143" s="159"/>
      <c r="Z143" s="159"/>
      <c r="AA143" s="159"/>
      <c r="AB143" s="159"/>
      <c r="AC143" s="159"/>
      <c r="AD143" s="208"/>
      <c r="AE143" s="208"/>
    </row>
    <row r="144" spans="1:31" x14ac:dyDescent="0.2">
      <c r="A144" s="195"/>
      <c r="B144" s="157" t="s">
        <v>337</v>
      </c>
      <c r="C144" s="157"/>
      <c r="D144" s="157"/>
      <c r="E144" s="224"/>
      <c r="F144" s="157"/>
      <c r="G144" s="157"/>
      <c r="H144" s="157"/>
      <c r="I144" s="163"/>
      <c r="J144" s="163"/>
      <c r="K144" s="163"/>
      <c r="L144" s="157"/>
      <c r="M144" s="219">
        <v>2</v>
      </c>
      <c r="N144" s="163" t="s">
        <v>147</v>
      </c>
      <c r="O144" s="163"/>
      <c r="P144" s="157"/>
      <c r="Q144" s="157"/>
      <c r="R144" s="158"/>
      <c r="S144" s="160"/>
      <c r="U144" s="162"/>
      <c r="V144" s="160"/>
      <c r="W144" s="160"/>
      <c r="X144" s="160"/>
      <c r="Y144" s="159"/>
      <c r="Z144" s="159"/>
      <c r="AA144" s="159"/>
      <c r="AB144" s="159"/>
      <c r="AC144" s="159"/>
      <c r="AD144" s="208"/>
      <c r="AE144" s="208"/>
    </row>
    <row r="145" spans="1:31" x14ac:dyDescent="0.2">
      <c r="A145" s="195"/>
      <c r="B145" s="157"/>
      <c r="C145" s="157"/>
      <c r="D145" s="157"/>
      <c r="E145" s="157"/>
      <c r="F145" s="157"/>
      <c r="G145" s="157"/>
      <c r="H145" s="157"/>
      <c r="M145" s="194"/>
      <c r="N145" s="194"/>
      <c r="O145" s="158"/>
      <c r="P145" s="160"/>
      <c r="S145" s="160"/>
      <c r="T145" s="160"/>
      <c r="U145" s="160"/>
      <c r="V145" s="160"/>
      <c r="W145" s="159"/>
      <c r="X145" s="159"/>
      <c r="Y145" s="159"/>
      <c r="Z145" s="159"/>
      <c r="AA145" s="159"/>
      <c r="AB145" s="159"/>
      <c r="AC145" s="159"/>
      <c r="AD145" s="208"/>
      <c r="AE145" s="208"/>
    </row>
    <row r="146" spans="1:31" x14ac:dyDescent="0.2">
      <c r="A146" s="174"/>
      <c r="B146" s="175"/>
      <c r="C146" s="175"/>
      <c r="D146" s="175"/>
      <c r="E146" s="225"/>
      <c r="F146" s="175"/>
      <c r="G146" s="175"/>
      <c r="H146" s="175"/>
      <c r="I146" s="175"/>
      <c r="J146" s="176"/>
      <c r="K146" s="177"/>
      <c r="L146" s="178"/>
      <c r="M146" s="178">
        <f>SUM(M144:M144)</f>
        <v>2</v>
      </c>
      <c r="N146" s="207" t="s">
        <v>147</v>
      </c>
      <c r="O146" s="177"/>
      <c r="P146" s="177" t="s">
        <v>246</v>
      </c>
      <c r="Q146" s="180"/>
      <c r="R146" s="181" t="s">
        <v>247</v>
      </c>
      <c r="S146" s="182" t="s">
        <v>248</v>
      </c>
      <c r="T146" s="177">
        <f>M146*Q146</f>
        <v>0</v>
      </c>
      <c r="U146" s="177" t="s">
        <v>247</v>
      </c>
      <c r="V146" s="182"/>
      <c r="W146" s="159"/>
      <c r="X146" s="159"/>
      <c r="Y146" s="159"/>
      <c r="Z146" s="159"/>
      <c r="AA146" s="159"/>
      <c r="AB146" s="159"/>
      <c r="AC146" s="159"/>
      <c r="AD146" s="208"/>
      <c r="AE146" s="208"/>
    </row>
    <row r="147" spans="1:31" x14ac:dyDescent="0.2">
      <c r="B147" s="163"/>
      <c r="C147" s="163"/>
      <c r="D147" s="163"/>
      <c r="E147" s="163"/>
      <c r="F147" s="163"/>
      <c r="G147" s="163"/>
      <c r="H147" s="163"/>
      <c r="I147" s="163"/>
      <c r="J147" s="163"/>
      <c r="K147" s="164"/>
      <c r="L147" s="160"/>
      <c r="M147" s="160"/>
      <c r="N147" s="161"/>
      <c r="O147" s="160"/>
      <c r="P147" s="160"/>
      <c r="Q147" s="160"/>
      <c r="S147" s="160"/>
      <c r="T147" s="160"/>
      <c r="U147" s="160"/>
      <c r="V147" s="160"/>
      <c r="W147" s="159"/>
      <c r="X147" s="159"/>
      <c r="Y147" s="159"/>
      <c r="Z147" s="159"/>
      <c r="AA147" s="159"/>
      <c r="AB147" s="159"/>
      <c r="AC147" s="159"/>
      <c r="AD147" s="208"/>
      <c r="AE147" s="208"/>
    </row>
    <row r="148" spans="1:31" x14ac:dyDescent="0.2">
      <c r="A148" s="165" t="s">
        <v>338</v>
      </c>
      <c r="B148" s="163" t="s">
        <v>339</v>
      </c>
      <c r="C148" s="163"/>
      <c r="D148" s="163"/>
      <c r="E148" s="163"/>
      <c r="F148" s="163"/>
      <c r="G148" s="163"/>
      <c r="H148" s="163"/>
      <c r="I148" s="163"/>
      <c r="J148" s="163"/>
      <c r="K148" s="164"/>
      <c r="L148" s="160"/>
      <c r="M148" s="160"/>
      <c r="N148" s="161"/>
      <c r="O148" s="160"/>
      <c r="P148" s="160"/>
      <c r="Q148" s="160"/>
      <c r="S148" s="160"/>
      <c r="T148" s="160"/>
      <c r="U148" s="160"/>
      <c r="V148" s="160"/>
      <c r="W148" s="159"/>
      <c r="X148" s="159"/>
      <c r="Y148" s="159"/>
      <c r="Z148" s="159"/>
      <c r="AA148" s="159"/>
      <c r="AB148" s="159"/>
      <c r="AC148" s="159"/>
      <c r="AD148" s="208"/>
      <c r="AE148" s="208"/>
    </row>
    <row r="149" spans="1:31" x14ac:dyDescent="0.2">
      <c r="B149" s="163" t="s">
        <v>340</v>
      </c>
      <c r="C149" s="163"/>
      <c r="D149" s="163"/>
      <c r="E149" s="163"/>
      <c r="F149" s="163"/>
      <c r="G149" s="163"/>
      <c r="H149" s="163"/>
      <c r="I149" s="163"/>
      <c r="J149" s="163"/>
      <c r="K149" s="164"/>
      <c r="L149" s="160"/>
      <c r="M149" s="160"/>
      <c r="N149" s="161"/>
      <c r="O149" s="160"/>
      <c r="P149" s="160"/>
      <c r="Q149" s="160"/>
      <c r="S149" s="160"/>
      <c r="T149" s="160"/>
      <c r="U149" s="160"/>
      <c r="V149" s="160"/>
      <c r="W149" s="159"/>
      <c r="X149" s="159"/>
      <c r="Y149" s="159"/>
      <c r="Z149" s="159"/>
      <c r="AA149" s="159"/>
      <c r="AB149" s="159"/>
      <c r="AC149" s="159"/>
      <c r="AD149" s="208"/>
      <c r="AE149" s="208"/>
    </row>
    <row r="150" spans="1:31" x14ac:dyDescent="0.2">
      <c r="B150" s="163"/>
      <c r="C150" s="163"/>
      <c r="D150" s="163"/>
      <c r="E150" s="163"/>
      <c r="F150" s="163"/>
      <c r="G150" s="163"/>
      <c r="H150" s="163"/>
      <c r="I150" s="163"/>
      <c r="J150" s="163"/>
      <c r="K150" s="164"/>
      <c r="L150" s="160"/>
      <c r="M150" s="160"/>
      <c r="N150" s="161"/>
      <c r="O150" s="160"/>
      <c r="P150" s="160"/>
      <c r="Q150" s="160"/>
      <c r="S150" s="160"/>
      <c r="T150" s="160"/>
      <c r="U150" s="160"/>
      <c r="V150" s="160"/>
      <c r="W150" s="160"/>
      <c r="X150" s="160"/>
      <c r="Y150" s="160"/>
      <c r="Z150" s="160"/>
      <c r="AA150" s="160"/>
      <c r="AB150" s="160"/>
      <c r="AC150" s="160"/>
    </row>
    <row r="151" spans="1:31" x14ac:dyDescent="0.2">
      <c r="B151" s="163" t="s">
        <v>341</v>
      </c>
      <c r="C151" s="163"/>
      <c r="D151" s="163"/>
      <c r="E151" s="163"/>
      <c r="F151" s="163"/>
      <c r="G151" s="163"/>
      <c r="H151" s="163"/>
      <c r="I151" s="163"/>
      <c r="J151" s="163"/>
      <c r="K151" s="164"/>
      <c r="L151" s="160"/>
      <c r="M151" s="187">
        <v>17.5</v>
      </c>
      <c r="N151" s="188" t="s">
        <v>245</v>
      </c>
      <c r="O151" s="160"/>
      <c r="P151" s="160"/>
      <c r="Q151" s="160"/>
      <c r="S151" s="160"/>
      <c r="T151" s="160"/>
      <c r="U151" s="160"/>
      <c r="V151" s="160"/>
      <c r="W151" s="160"/>
      <c r="X151" s="160"/>
      <c r="Y151" s="160"/>
      <c r="Z151" s="160"/>
      <c r="AA151" s="160"/>
      <c r="AB151" s="160"/>
      <c r="AC151" s="160"/>
    </row>
    <row r="152" spans="1:31" x14ac:dyDescent="0.2">
      <c r="A152" s="174"/>
      <c r="B152" s="175"/>
      <c r="C152" s="175"/>
      <c r="D152" s="175"/>
      <c r="E152" s="175"/>
      <c r="F152" s="175"/>
      <c r="G152" s="175"/>
      <c r="H152" s="175"/>
      <c r="I152" s="175"/>
      <c r="J152" s="175"/>
      <c r="K152" s="176"/>
      <c r="L152" s="177"/>
      <c r="M152" s="178">
        <f>SUM(M151:M151)</f>
        <v>17.5</v>
      </c>
      <c r="N152" s="207" t="s">
        <v>245</v>
      </c>
      <c r="O152" s="177"/>
      <c r="P152" s="177" t="s">
        <v>246</v>
      </c>
      <c r="Q152" s="180"/>
      <c r="R152" s="181" t="s">
        <v>247</v>
      </c>
      <c r="S152" s="182" t="s">
        <v>248</v>
      </c>
      <c r="T152" s="177">
        <f>M152*Q152</f>
        <v>0</v>
      </c>
      <c r="U152" s="177" t="s">
        <v>247</v>
      </c>
      <c r="V152" s="160"/>
      <c r="W152" s="160"/>
      <c r="X152" s="160"/>
      <c r="Y152" s="160"/>
      <c r="Z152" s="160"/>
      <c r="AA152" s="160"/>
      <c r="AB152" s="160"/>
      <c r="AC152" s="160"/>
    </row>
    <row r="153" spans="1:31" x14ac:dyDescent="0.2">
      <c r="A153" s="195"/>
      <c r="B153" s="157"/>
      <c r="C153" s="157"/>
      <c r="D153" s="157"/>
      <c r="E153" s="157"/>
      <c r="F153" s="157"/>
      <c r="G153" s="157"/>
      <c r="H153" s="157"/>
      <c r="I153" s="157"/>
      <c r="J153" s="157"/>
      <c r="K153" s="158"/>
      <c r="L153" s="159"/>
      <c r="M153" s="196"/>
      <c r="N153" s="204"/>
      <c r="O153" s="159"/>
      <c r="P153" s="159"/>
      <c r="Q153" s="159"/>
      <c r="R153" s="197"/>
      <c r="S153" s="198"/>
      <c r="T153" s="159"/>
      <c r="U153" s="159"/>
      <c r="V153" s="160"/>
      <c r="W153" s="160"/>
      <c r="X153" s="160"/>
      <c r="Y153" s="160"/>
      <c r="Z153" s="160"/>
      <c r="AA153" s="160"/>
      <c r="AB153" s="160"/>
      <c r="AC153" s="160"/>
    </row>
    <row r="154" spans="1:31" x14ac:dyDescent="0.2">
      <c r="A154" s="195" t="s">
        <v>342</v>
      </c>
      <c r="B154" s="163" t="s">
        <v>343</v>
      </c>
      <c r="C154" s="163"/>
      <c r="D154" s="163"/>
      <c r="E154" s="163"/>
      <c r="F154" s="163"/>
      <c r="G154" s="163"/>
      <c r="H154" s="163"/>
      <c r="I154" s="163"/>
      <c r="J154" s="163"/>
      <c r="K154" s="164"/>
      <c r="L154" s="160"/>
      <c r="M154" s="160"/>
      <c r="N154" s="161"/>
      <c r="O154" s="160"/>
      <c r="P154" s="160"/>
      <c r="Q154" s="160"/>
      <c r="S154" s="160"/>
      <c r="T154" s="160"/>
      <c r="U154" s="160"/>
      <c r="V154" s="160"/>
      <c r="W154" s="160"/>
      <c r="X154" s="160"/>
      <c r="Y154" s="160"/>
      <c r="Z154" s="160"/>
      <c r="AA154" s="160"/>
      <c r="AB154" s="160"/>
      <c r="AC154" s="160"/>
    </row>
    <row r="155" spans="1:31" x14ac:dyDescent="0.2">
      <c r="A155" s="195"/>
      <c r="B155" s="163" t="s">
        <v>340</v>
      </c>
      <c r="C155" s="163"/>
      <c r="D155" s="163"/>
      <c r="E155" s="163"/>
      <c r="F155" s="163"/>
      <c r="G155" s="163"/>
      <c r="H155" s="163"/>
      <c r="I155" s="163"/>
      <c r="J155" s="163"/>
      <c r="K155" s="164"/>
      <c r="L155" s="160"/>
      <c r="M155" s="160"/>
      <c r="N155" s="161"/>
      <c r="O155" s="160"/>
      <c r="P155" s="160"/>
      <c r="Q155" s="160"/>
      <c r="S155" s="160"/>
      <c r="T155" s="160"/>
      <c r="U155" s="160"/>
      <c r="V155" s="160"/>
      <c r="W155" s="160"/>
      <c r="X155" s="160"/>
      <c r="Y155" s="160"/>
      <c r="Z155" s="160"/>
      <c r="AA155" s="160"/>
      <c r="AB155" s="160"/>
      <c r="AC155" s="160"/>
    </row>
    <row r="156" spans="1:31" x14ac:dyDescent="0.2">
      <c r="A156" s="195"/>
      <c r="B156" s="163"/>
      <c r="C156" s="163"/>
      <c r="D156" s="163"/>
      <c r="E156" s="163"/>
      <c r="F156" s="163"/>
      <c r="G156" s="163"/>
      <c r="H156" s="163"/>
      <c r="I156" s="163"/>
      <c r="J156" s="163"/>
      <c r="K156" s="164"/>
      <c r="L156" s="160"/>
      <c r="M156" s="160"/>
      <c r="N156" s="161"/>
      <c r="O156" s="160"/>
      <c r="P156" s="160"/>
      <c r="Q156" s="160"/>
      <c r="S156" s="160"/>
      <c r="T156" s="160"/>
      <c r="U156" s="160"/>
      <c r="V156" s="160"/>
      <c r="W156" s="160"/>
      <c r="X156" s="160"/>
      <c r="Y156" s="160"/>
      <c r="Z156" s="160"/>
      <c r="AA156" s="160"/>
      <c r="AB156" s="160"/>
      <c r="AC156" s="160"/>
    </row>
    <row r="157" spans="1:31" x14ac:dyDescent="0.2">
      <c r="A157" s="195"/>
      <c r="B157" s="163" t="s">
        <v>344</v>
      </c>
      <c r="M157" s="226">
        <v>25.5</v>
      </c>
      <c r="N157" s="194" t="s">
        <v>245</v>
      </c>
      <c r="O157" s="160"/>
      <c r="P157" s="160"/>
      <c r="Q157" s="160"/>
      <c r="S157" s="160"/>
      <c r="T157" s="160"/>
      <c r="U157" s="160"/>
      <c r="V157" s="160"/>
      <c r="W157" s="160"/>
      <c r="X157" s="160"/>
      <c r="Y157" s="160"/>
      <c r="Z157" s="160"/>
      <c r="AA157" s="160"/>
      <c r="AB157" s="160"/>
      <c r="AC157" s="160"/>
    </row>
    <row r="158" spans="1:31" x14ac:dyDescent="0.2">
      <c r="A158" s="175"/>
      <c r="B158" s="175"/>
      <c r="C158" s="175"/>
      <c r="D158" s="175"/>
      <c r="E158" s="175"/>
      <c r="F158" s="175"/>
      <c r="G158" s="175"/>
      <c r="H158" s="175"/>
      <c r="I158" s="175"/>
      <c r="J158" s="175"/>
      <c r="K158" s="176"/>
      <c r="L158" s="177"/>
      <c r="M158" s="178">
        <f>M157</f>
        <v>25.5</v>
      </c>
      <c r="N158" s="207" t="s">
        <v>245</v>
      </c>
      <c r="O158" s="177"/>
      <c r="P158" s="177" t="s">
        <v>246</v>
      </c>
      <c r="Q158" s="180"/>
      <c r="R158" s="181" t="s">
        <v>247</v>
      </c>
      <c r="S158" s="182" t="s">
        <v>248</v>
      </c>
      <c r="T158" s="177">
        <f>M158*Q158</f>
        <v>0</v>
      </c>
      <c r="U158" s="177" t="s">
        <v>247</v>
      </c>
      <c r="V158" s="160"/>
      <c r="W158" s="160"/>
      <c r="X158" s="160"/>
      <c r="Y158" s="160"/>
      <c r="Z158" s="160"/>
      <c r="AA158" s="160"/>
      <c r="AB158" s="160"/>
      <c r="AC158" s="160"/>
    </row>
    <row r="159" spans="1:31" x14ac:dyDescent="0.2">
      <c r="A159" s="195"/>
      <c r="B159" s="157"/>
      <c r="C159" s="157"/>
      <c r="D159" s="157"/>
      <c r="E159" s="157"/>
      <c r="F159" s="157"/>
      <c r="G159" s="157"/>
      <c r="H159" s="157"/>
      <c r="I159" s="157"/>
      <c r="J159" s="157"/>
      <c r="K159" s="158"/>
      <c r="L159" s="159"/>
      <c r="M159" s="196"/>
      <c r="N159" s="204"/>
      <c r="O159" s="159"/>
      <c r="P159" s="159"/>
      <c r="Q159" s="159"/>
      <c r="R159" s="197"/>
      <c r="S159" s="198"/>
      <c r="T159" s="159"/>
      <c r="U159" s="159"/>
      <c r="V159" s="160"/>
      <c r="W159" s="160"/>
      <c r="X159" s="160"/>
      <c r="Y159" s="160"/>
      <c r="Z159" s="160"/>
      <c r="AA159" s="160"/>
      <c r="AB159" s="160"/>
      <c r="AC159" s="160"/>
    </row>
    <row r="160" spans="1:31" x14ac:dyDescent="0.2">
      <c r="A160" s="165" t="s">
        <v>345</v>
      </c>
      <c r="B160" s="163" t="s">
        <v>346</v>
      </c>
      <c r="C160" s="227"/>
      <c r="D160" s="227"/>
      <c r="E160" s="227"/>
      <c r="F160" s="227"/>
      <c r="G160" s="227"/>
      <c r="H160" s="227"/>
      <c r="I160" s="227"/>
      <c r="J160" s="227"/>
      <c r="K160" s="228"/>
      <c r="L160" s="229"/>
      <c r="M160" s="229"/>
      <c r="N160" s="230"/>
      <c r="O160" s="229"/>
      <c r="P160" s="229"/>
      <c r="Q160" s="229"/>
      <c r="R160" s="231"/>
      <c r="S160" s="229"/>
      <c r="T160" s="229"/>
      <c r="U160" s="229"/>
      <c r="V160" s="160"/>
      <c r="W160" s="160"/>
      <c r="X160" s="160"/>
      <c r="Y160" s="160"/>
      <c r="Z160" s="160"/>
      <c r="AA160" s="160"/>
      <c r="AB160" s="160"/>
      <c r="AC160" s="160"/>
    </row>
    <row r="161" spans="1:31" x14ac:dyDescent="0.2">
      <c r="B161" s="163"/>
      <c r="C161" s="227"/>
      <c r="D161" s="227"/>
      <c r="E161" s="227"/>
      <c r="F161" s="227"/>
      <c r="G161" s="227"/>
      <c r="H161" s="227"/>
      <c r="I161" s="227"/>
      <c r="J161" s="227"/>
      <c r="K161" s="228"/>
      <c r="L161" s="229"/>
      <c r="M161" s="229"/>
      <c r="N161" s="230"/>
      <c r="O161" s="229"/>
      <c r="P161" s="229"/>
      <c r="Q161" s="229"/>
      <c r="R161" s="231"/>
      <c r="S161" s="229"/>
      <c r="T161" s="229"/>
      <c r="U161" s="229"/>
      <c r="V161" s="160"/>
      <c r="W161" s="160"/>
      <c r="X161" s="160"/>
      <c r="Y161" s="160"/>
      <c r="Z161" s="160"/>
      <c r="AA161" s="160"/>
      <c r="AB161" s="160"/>
      <c r="AC161" s="160"/>
    </row>
    <row r="162" spans="1:31" x14ac:dyDescent="0.2">
      <c r="A162" s="227"/>
      <c r="B162" s="163" t="s">
        <v>341</v>
      </c>
      <c r="C162" s="227"/>
      <c r="D162" s="227"/>
      <c r="E162" s="227"/>
      <c r="F162" s="227"/>
      <c r="G162" s="227"/>
      <c r="H162" s="227"/>
      <c r="I162" s="227"/>
      <c r="J162" s="227"/>
      <c r="K162" s="228"/>
      <c r="L162" s="229"/>
      <c r="M162" s="232">
        <v>10</v>
      </c>
      <c r="N162" s="188" t="s">
        <v>245</v>
      </c>
      <c r="O162" s="229"/>
      <c r="P162" s="229"/>
      <c r="Q162" s="229"/>
      <c r="R162" s="231"/>
      <c r="S162" s="229"/>
      <c r="T162" s="229"/>
      <c r="U162" s="229"/>
      <c r="V162" s="160"/>
      <c r="W162" s="159"/>
      <c r="X162" s="159"/>
      <c r="Y162" s="159"/>
      <c r="Z162" s="159"/>
      <c r="AA162" s="159"/>
      <c r="AB162" s="159"/>
      <c r="AC162" s="159"/>
      <c r="AD162" s="208"/>
      <c r="AE162" s="208"/>
    </row>
    <row r="163" spans="1:31" x14ac:dyDescent="0.2">
      <c r="A163" s="227"/>
      <c r="B163" s="163"/>
      <c r="C163" s="227"/>
      <c r="D163" s="227"/>
      <c r="E163" s="227"/>
      <c r="F163" s="227"/>
      <c r="G163" s="227"/>
      <c r="H163" s="227"/>
      <c r="I163" s="227"/>
      <c r="J163" s="227"/>
      <c r="K163" s="228"/>
      <c r="L163" s="229"/>
      <c r="M163" s="196">
        <f>SUM(M162:M162)</f>
        <v>10</v>
      </c>
      <c r="N163" s="233" t="s">
        <v>245</v>
      </c>
      <c r="O163" s="234"/>
      <c r="P163" s="234" t="s">
        <v>246</v>
      </c>
      <c r="Q163" s="235"/>
      <c r="R163" s="236" t="s">
        <v>247</v>
      </c>
      <c r="S163" s="237" t="s">
        <v>248</v>
      </c>
      <c r="T163" s="234">
        <f>M163*Q163</f>
        <v>0</v>
      </c>
      <c r="U163" s="234" t="s">
        <v>247</v>
      </c>
      <c r="V163" s="160"/>
      <c r="W163" s="159"/>
      <c r="X163" s="159"/>
      <c r="Y163" s="159"/>
      <c r="Z163" s="159"/>
      <c r="AA163" s="159"/>
      <c r="AB163" s="159"/>
      <c r="AC163" s="159"/>
      <c r="AD163" s="208"/>
      <c r="AE163" s="208"/>
    </row>
    <row r="164" spans="1:31" x14ac:dyDescent="0.2">
      <c r="A164" s="238"/>
      <c r="B164" s="175"/>
      <c r="C164" s="238"/>
      <c r="D164" s="238"/>
      <c r="E164" s="238"/>
      <c r="F164" s="238"/>
      <c r="G164" s="238"/>
      <c r="H164" s="238"/>
      <c r="I164" s="238"/>
      <c r="J164" s="238"/>
      <c r="K164" s="239"/>
      <c r="L164" s="240"/>
      <c r="M164" s="239"/>
      <c r="N164" s="179"/>
      <c r="O164" s="177"/>
      <c r="P164" s="177"/>
      <c r="Q164" s="177"/>
      <c r="R164" s="181"/>
      <c r="S164" s="182"/>
      <c r="T164" s="177"/>
      <c r="U164" s="177"/>
      <c r="V164" s="241"/>
      <c r="W164" s="241"/>
      <c r="X164" s="241"/>
      <c r="Y164" s="241"/>
      <c r="Z164" s="241"/>
      <c r="AA164" s="241"/>
      <c r="AB164" s="241"/>
      <c r="AC164" s="241"/>
      <c r="AD164" s="241"/>
      <c r="AE164" s="241"/>
    </row>
    <row r="165" spans="1:31" x14ac:dyDescent="0.2">
      <c r="A165" s="242"/>
      <c r="B165" s="157"/>
      <c r="C165" s="242"/>
      <c r="D165" s="242"/>
      <c r="E165" s="242"/>
      <c r="F165" s="242"/>
      <c r="G165" s="242"/>
      <c r="H165" s="242"/>
      <c r="I165" s="242"/>
      <c r="J165" s="242"/>
      <c r="K165" s="243"/>
      <c r="L165" s="234"/>
      <c r="M165" s="233"/>
      <c r="N165" s="233"/>
      <c r="O165" s="234"/>
      <c r="P165" s="234"/>
      <c r="Q165" s="234"/>
      <c r="R165" s="236"/>
      <c r="S165" s="237"/>
      <c r="T165" s="234"/>
      <c r="U165" s="234"/>
      <c r="V165" s="241"/>
      <c r="W165" s="241"/>
      <c r="X165" s="241"/>
      <c r="Y165" s="241"/>
      <c r="Z165" s="241"/>
      <c r="AA165" s="241"/>
      <c r="AB165" s="241"/>
      <c r="AC165" s="241"/>
      <c r="AD165" s="241"/>
      <c r="AE165" s="241"/>
    </row>
    <row r="166" spans="1:31" x14ac:dyDescent="0.2">
      <c r="A166" s="165" t="s">
        <v>347</v>
      </c>
      <c r="B166" s="163" t="s">
        <v>348</v>
      </c>
      <c r="C166" s="163"/>
      <c r="D166" s="163"/>
      <c r="E166" s="163"/>
      <c r="F166" s="163"/>
      <c r="G166" s="163"/>
      <c r="H166" s="163"/>
      <c r="I166" s="163"/>
      <c r="J166" s="163"/>
      <c r="K166" s="164"/>
      <c r="L166" s="160"/>
      <c r="M166" s="160"/>
      <c r="N166" s="161"/>
      <c r="O166" s="160"/>
      <c r="P166" s="160"/>
      <c r="Q166" s="160"/>
      <c r="S166" s="160"/>
      <c r="T166" s="160"/>
      <c r="U166" s="160"/>
      <c r="V166" s="241"/>
      <c r="W166" s="241"/>
      <c r="X166" s="241"/>
      <c r="Y166" s="241"/>
      <c r="Z166" s="241"/>
      <c r="AA166" s="241"/>
      <c r="AB166" s="241"/>
      <c r="AC166" s="241"/>
      <c r="AD166" s="241"/>
      <c r="AE166" s="241"/>
    </row>
    <row r="167" spans="1:31" x14ac:dyDescent="0.2">
      <c r="B167" s="156" t="s">
        <v>349</v>
      </c>
      <c r="J167" s="163"/>
      <c r="K167" s="164"/>
      <c r="L167" s="160"/>
      <c r="M167" s="160"/>
      <c r="N167" s="161"/>
      <c r="O167" s="160"/>
      <c r="P167" s="160"/>
      <c r="Q167" s="160"/>
      <c r="S167" s="160"/>
      <c r="T167" s="160"/>
      <c r="U167" s="160"/>
      <c r="V167" s="241"/>
      <c r="W167" s="241"/>
      <c r="X167" s="241"/>
      <c r="Y167" s="241"/>
      <c r="Z167" s="241"/>
      <c r="AA167" s="241"/>
      <c r="AB167" s="241"/>
      <c r="AC167" s="241"/>
      <c r="AD167" s="241"/>
      <c r="AE167" s="241"/>
    </row>
    <row r="168" spans="1:31" x14ac:dyDescent="0.2">
      <c r="B168" s="163" t="s">
        <v>350</v>
      </c>
      <c r="C168" s="163"/>
      <c r="D168" s="163"/>
      <c r="E168" s="157"/>
      <c r="F168" s="157"/>
      <c r="G168" s="157"/>
      <c r="H168" s="163"/>
      <c r="I168" s="163"/>
      <c r="J168" s="163"/>
      <c r="K168" s="164"/>
      <c r="L168" s="160"/>
      <c r="M168" s="160"/>
      <c r="N168" s="161"/>
      <c r="O168" s="160"/>
      <c r="P168" s="160"/>
      <c r="Q168" s="160"/>
      <c r="S168" s="160"/>
      <c r="T168" s="160"/>
      <c r="U168" s="160"/>
      <c r="V168" s="241"/>
      <c r="W168" s="241"/>
      <c r="X168" s="241"/>
      <c r="Y168" s="241"/>
      <c r="Z168" s="241"/>
      <c r="AA168" s="241"/>
      <c r="AB168" s="241"/>
      <c r="AC168" s="241"/>
      <c r="AD168" s="241"/>
      <c r="AE168" s="241"/>
    </row>
    <row r="169" spans="1:31" x14ac:dyDescent="0.2">
      <c r="A169" s="174"/>
      <c r="B169" s="175"/>
      <c r="C169" s="175"/>
      <c r="D169" s="175"/>
      <c r="E169" s="175"/>
      <c r="F169" s="175"/>
      <c r="G169" s="175"/>
      <c r="H169" s="175"/>
      <c r="I169" s="175"/>
      <c r="J169" s="175"/>
      <c r="K169" s="176"/>
      <c r="L169" s="177"/>
      <c r="M169" s="178">
        <v>625</v>
      </c>
      <c r="N169" s="207" t="s">
        <v>328</v>
      </c>
      <c r="O169" s="177"/>
      <c r="P169" s="177" t="s">
        <v>246</v>
      </c>
      <c r="Q169" s="180"/>
      <c r="R169" s="181" t="s">
        <v>247</v>
      </c>
      <c r="S169" s="182" t="s">
        <v>248</v>
      </c>
      <c r="T169" s="177">
        <f>M169*Q169</f>
        <v>0</v>
      </c>
      <c r="U169" s="177" t="s">
        <v>247</v>
      </c>
      <c r="V169" s="241"/>
      <c r="W169" s="241"/>
      <c r="X169" s="241"/>
      <c r="Y169" s="241"/>
      <c r="Z169" s="241"/>
      <c r="AA169" s="241"/>
      <c r="AB169" s="241"/>
      <c r="AC169" s="241"/>
      <c r="AD169" s="241"/>
      <c r="AE169" s="241"/>
    </row>
    <row r="170" spans="1:31" ht="13.5" customHeight="1" x14ac:dyDescent="0.2">
      <c r="B170" s="163"/>
      <c r="C170" s="163"/>
      <c r="D170" s="163"/>
      <c r="E170" s="163"/>
      <c r="F170" s="163"/>
      <c r="G170" s="163"/>
      <c r="H170" s="163"/>
      <c r="I170" s="163"/>
      <c r="J170" s="163"/>
      <c r="K170" s="164"/>
      <c r="L170" s="160"/>
      <c r="M170" s="160"/>
      <c r="N170" s="161"/>
      <c r="O170" s="160"/>
      <c r="P170" s="160"/>
      <c r="Q170" s="160"/>
      <c r="S170" s="160"/>
      <c r="T170" s="160"/>
      <c r="U170" s="160"/>
      <c r="V170" s="241"/>
      <c r="W170" s="241"/>
      <c r="X170" s="241"/>
      <c r="Y170" s="241"/>
      <c r="Z170" s="241"/>
      <c r="AA170" s="241"/>
      <c r="AB170" s="241"/>
      <c r="AC170" s="241"/>
      <c r="AD170" s="241"/>
      <c r="AE170" s="241"/>
    </row>
    <row r="171" spans="1:31" x14ac:dyDescent="0.2">
      <c r="A171" s="244">
        <v>29</v>
      </c>
      <c r="B171" s="163" t="s">
        <v>348</v>
      </c>
      <c r="C171" s="163"/>
      <c r="D171" s="163"/>
      <c r="E171" s="163"/>
      <c r="F171" s="163"/>
      <c r="G171" s="163"/>
      <c r="H171" s="163"/>
      <c r="I171" s="163"/>
      <c r="J171" s="163"/>
      <c r="K171" s="164"/>
      <c r="L171" s="160"/>
      <c r="M171" s="160"/>
      <c r="N171" s="161"/>
      <c r="O171" s="160"/>
      <c r="P171" s="160"/>
      <c r="Q171" s="160"/>
      <c r="S171" s="160"/>
      <c r="T171" s="160"/>
      <c r="U171" s="160"/>
      <c r="V171" s="160"/>
      <c r="W171" s="160"/>
      <c r="X171" s="160"/>
      <c r="Y171" s="160"/>
      <c r="Z171" s="160"/>
      <c r="AA171" s="160"/>
      <c r="AB171" s="160"/>
      <c r="AC171" s="160"/>
    </row>
    <row r="172" spans="1:31" x14ac:dyDescent="0.2">
      <c r="A172" s="156"/>
      <c r="B172" s="156" t="s">
        <v>351</v>
      </c>
      <c r="J172" s="163"/>
      <c r="K172" s="164"/>
      <c r="L172" s="160"/>
      <c r="M172" s="160"/>
      <c r="N172" s="161"/>
      <c r="O172" s="160"/>
      <c r="P172" s="160"/>
      <c r="Q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</row>
    <row r="173" spans="1:31" x14ac:dyDescent="0.2">
      <c r="A173" s="156"/>
      <c r="B173" s="163" t="s">
        <v>352</v>
      </c>
      <c r="C173" s="163"/>
      <c r="D173" s="163"/>
      <c r="E173" s="157"/>
      <c r="F173" s="157"/>
      <c r="G173" s="157"/>
      <c r="H173" s="163"/>
      <c r="I173" s="163"/>
      <c r="J173" s="163"/>
      <c r="K173" s="164"/>
      <c r="L173" s="160"/>
      <c r="M173" s="160"/>
      <c r="N173" s="161"/>
      <c r="O173" s="160"/>
      <c r="P173" s="160"/>
      <c r="Q173" s="160"/>
      <c r="S173" s="160"/>
      <c r="T173" s="160"/>
      <c r="U173" s="160"/>
      <c r="V173" s="160"/>
      <c r="W173" s="160"/>
      <c r="X173" s="160"/>
      <c r="Y173" s="160"/>
      <c r="Z173" s="160"/>
      <c r="AA173" s="160"/>
      <c r="AB173" s="160"/>
      <c r="AC173" s="160"/>
    </row>
    <row r="174" spans="1:31" x14ac:dyDescent="0.2">
      <c r="A174" s="174"/>
      <c r="B174" s="175"/>
      <c r="C174" s="175"/>
      <c r="D174" s="175"/>
      <c r="E174" s="175"/>
      <c r="F174" s="175"/>
      <c r="G174" s="175"/>
      <c r="H174" s="175"/>
      <c r="I174" s="175"/>
      <c r="J174" s="175"/>
      <c r="K174" s="176"/>
      <c r="L174" s="177"/>
      <c r="M174" s="178">
        <v>167</v>
      </c>
      <c r="N174" s="207" t="s">
        <v>328</v>
      </c>
      <c r="O174" s="177"/>
      <c r="P174" s="177" t="s">
        <v>246</v>
      </c>
      <c r="Q174" s="180"/>
      <c r="R174" s="181" t="s">
        <v>247</v>
      </c>
      <c r="S174" s="182" t="s">
        <v>248</v>
      </c>
      <c r="T174" s="177">
        <f>M174*Q174</f>
        <v>0</v>
      </c>
      <c r="U174" s="177" t="s">
        <v>247</v>
      </c>
      <c r="V174" s="160"/>
      <c r="W174" s="160"/>
      <c r="X174" s="159"/>
      <c r="Y174" s="159"/>
      <c r="Z174" s="160"/>
      <c r="AA174" s="160"/>
      <c r="AB174" s="160"/>
      <c r="AC174" s="160"/>
    </row>
    <row r="175" spans="1:31" x14ac:dyDescent="0.2">
      <c r="A175" s="195"/>
      <c r="B175" s="157"/>
      <c r="C175" s="157"/>
      <c r="D175" s="157"/>
      <c r="E175" s="157"/>
      <c r="F175" s="157"/>
      <c r="G175" s="157"/>
      <c r="H175" s="157"/>
      <c r="I175" s="157"/>
      <c r="J175" s="157"/>
      <c r="K175" s="158"/>
      <c r="L175" s="159"/>
      <c r="M175" s="196"/>
      <c r="N175" s="204"/>
      <c r="O175" s="159"/>
      <c r="P175" s="159"/>
      <c r="Q175" s="159"/>
      <c r="R175" s="197"/>
      <c r="S175" s="198"/>
      <c r="T175" s="159"/>
      <c r="U175" s="159"/>
      <c r="V175" s="160"/>
      <c r="W175" s="160"/>
      <c r="X175" s="159"/>
      <c r="Y175" s="159"/>
      <c r="Z175" s="160"/>
      <c r="AA175" s="160"/>
      <c r="AB175" s="160"/>
      <c r="AC175" s="160"/>
    </row>
    <row r="176" spans="1:31" x14ac:dyDescent="0.2">
      <c r="A176" s="195" t="s">
        <v>353</v>
      </c>
      <c r="B176" s="157" t="s">
        <v>354</v>
      </c>
      <c r="C176" s="157"/>
      <c r="D176" s="157"/>
      <c r="E176" s="157"/>
      <c r="F176" s="157"/>
      <c r="G176" s="157"/>
      <c r="H176" s="157"/>
      <c r="I176" s="157"/>
      <c r="J176" s="157"/>
      <c r="K176" s="158"/>
      <c r="L176" s="159"/>
      <c r="M176" s="196"/>
      <c r="U176" s="159"/>
      <c r="V176" s="160"/>
      <c r="W176" s="160"/>
      <c r="X176" s="159"/>
      <c r="Y176" s="159"/>
      <c r="Z176" s="160"/>
      <c r="AA176" s="160"/>
      <c r="AB176" s="160"/>
      <c r="AC176" s="160"/>
    </row>
    <row r="177" spans="1:29" x14ac:dyDescent="0.2">
      <c r="A177" s="195"/>
      <c r="B177" s="157" t="s">
        <v>355</v>
      </c>
      <c r="C177" s="157"/>
      <c r="D177" s="157"/>
      <c r="E177" s="157"/>
      <c r="F177" s="157"/>
      <c r="G177" s="157"/>
      <c r="H177" s="157"/>
      <c r="I177" s="157"/>
      <c r="J177" s="157"/>
      <c r="K177" s="158"/>
      <c r="L177" s="159"/>
      <c r="M177" s="196"/>
      <c r="N177" s="204"/>
      <c r="O177" s="159"/>
      <c r="P177" s="159"/>
      <c r="Q177" s="159"/>
      <c r="R177" s="197"/>
      <c r="S177" s="198"/>
      <c r="T177" s="159"/>
      <c r="U177" s="159"/>
      <c r="V177" s="160"/>
      <c r="W177" s="160"/>
      <c r="X177" s="159"/>
      <c r="Y177" s="159"/>
      <c r="Z177" s="160"/>
      <c r="AA177" s="160"/>
      <c r="AB177" s="160"/>
      <c r="AC177" s="160"/>
    </row>
    <row r="178" spans="1:29" x14ac:dyDescent="0.2">
      <c r="A178" s="195"/>
      <c r="N178" s="204"/>
      <c r="O178" s="159"/>
      <c r="P178" s="159"/>
      <c r="Q178" s="159"/>
      <c r="R178" s="197"/>
      <c r="S178" s="198"/>
      <c r="T178" s="159"/>
      <c r="U178" s="159"/>
      <c r="V178" s="160"/>
      <c r="W178" s="160"/>
      <c r="X178" s="159"/>
      <c r="Y178" s="159"/>
      <c r="Z178" s="160"/>
      <c r="AA178" s="160"/>
      <c r="AB178" s="160"/>
      <c r="AC178" s="160"/>
    </row>
    <row r="179" spans="1:29" x14ac:dyDescent="0.2">
      <c r="A179" s="175"/>
      <c r="B179" s="175"/>
      <c r="C179" s="175"/>
      <c r="D179" s="175"/>
      <c r="E179" s="175"/>
      <c r="F179" s="175"/>
      <c r="G179" s="175"/>
      <c r="H179" s="175"/>
      <c r="I179" s="175"/>
      <c r="J179" s="175"/>
      <c r="K179" s="176"/>
      <c r="L179" s="177"/>
      <c r="M179" s="178">
        <v>0</v>
      </c>
      <c r="N179" s="207" t="s">
        <v>245</v>
      </c>
      <c r="O179" s="177"/>
      <c r="P179" s="177" t="s">
        <v>246</v>
      </c>
      <c r="Q179" s="180"/>
      <c r="R179" s="181" t="s">
        <v>247</v>
      </c>
      <c r="S179" s="182" t="s">
        <v>248</v>
      </c>
      <c r="T179" s="177">
        <f>M179*Q179</f>
        <v>0</v>
      </c>
      <c r="U179" s="177" t="s">
        <v>247</v>
      </c>
      <c r="V179" s="160"/>
      <c r="W179" s="160"/>
      <c r="X179" s="159"/>
      <c r="Y179" s="159"/>
      <c r="Z179" s="160"/>
      <c r="AA179" s="160"/>
      <c r="AB179" s="160"/>
      <c r="AC179" s="160"/>
    </row>
    <row r="180" spans="1:29" x14ac:dyDescent="0.2">
      <c r="A180" s="195"/>
      <c r="B180" s="157"/>
      <c r="C180" s="157"/>
      <c r="D180" s="157"/>
      <c r="E180" s="157"/>
      <c r="F180" s="157"/>
      <c r="G180" s="157"/>
      <c r="H180" s="157"/>
      <c r="I180" s="157"/>
      <c r="J180" s="157"/>
      <c r="K180" s="158"/>
      <c r="L180" s="159"/>
      <c r="M180" s="196"/>
      <c r="N180" s="204"/>
      <c r="O180" s="159"/>
      <c r="P180" s="159"/>
      <c r="Q180" s="159"/>
      <c r="R180" s="197"/>
      <c r="S180" s="198"/>
      <c r="T180" s="159"/>
      <c r="U180" s="159"/>
      <c r="V180" s="160"/>
      <c r="W180" s="160"/>
      <c r="X180" s="159"/>
      <c r="Y180" s="159"/>
      <c r="Z180" s="160"/>
      <c r="AA180" s="160"/>
      <c r="AB180" s="160"/>
      <c r="AC180" s="160"/>
    </row>
    <row r="181" spans="1:29" x14ac:dyDescent="0.2">
      <c r="A181" s="195" t="s">
        <v>356</v>
      </c>
      <c r="B181" s="163" t="s">
        <v>357</v>
      </c>
      <c r="C181" s="163"/>
      <c r="D181" s="163"/>
      <c r="E181" s="163"/>
      <c r="F181" s="163"/>
      <c r="G181" s="163"/>
      <c r="H181" s="163"/>
      <c r="I181" s="163"/>
      <c r="J181" s="163"/>
      <c r="K181" s="164"/>
      <c r="L181" s="160"/>
      <c r="M181" s="160"/>
      <c r="N181" s="161"/>
      <c r="O181" s="160"/>
      <c r="P181" s="160"/>
      <c r="Q181" s="160"/>
      <c r="S181" s="160"/>
      <c r="T181" s="160"/>
      <c r="U181" s="160"/>
      <c r="V181" s="160"/>
      <c r="W181" s="160"/>
      <c r="X181" s="159"/>
      <c r="Y181" s="159"/>
      <c r="Z181" s="160"/>
      <c r="AA181" s="160"/>
      <c r="AB181" s="160"/>
      <c r="AC181" s="160"/>
    </row>
    <row r="182" spans="1:29" x14ac:dyDescent="0.2">
      <c r="A182" s="195"/>
      <c r="B182" s="163" t="s">
        <v>358</v>
      </c>
      <c r="C182" s="163"/>
      <c r="D182" s="163"/>
      <c r="E182" s="163"/>
      <c r="F182" s="163"/>
      <c r="G182" s="163"/>
      <c r="H182" s="163"/>
      <c r="I182" s="163"/>
      <c r="J182" s="163"/>
      <c r="K182" s="164"/>
      <c r="L182" s="160"/>
      <c r="M182" s="160"/>
      <c r="N182" s="161"/>
      <c r="O182" s="160"/>
      <c r="P182" s="160"/>
      <c r="Q182" s="160"/>
      <c r="S182" s="160"/>
      <c r="T182" s="160"/>
      <c r="U182" s="160"/>
      <c r="V182" s="160"/>
      <c r="W182" s="160"/>
      <c r="X182" s="159"/>
      <c r="Y182" s="159"/>
      <c r="Z182" s="160"/>
      <c r="AA182" s="160"/>
      <c r="AB182" s="160"/>
      <c r="AC182" s="160"/>
    </row>
    <row r="183" spans="1:29" x14ac:dyDescent="0.2">
      <c r="A183" s="195"/>
      <c r="B183" s="163" t="s">
        <v>359</v>
      </c>
      <c r="C183" s="163"/>
      <c r="D183" s="163"/>
      <c r="E183" s="163"/>
      <c r="F183" s="163"/>
      <c r="G183" s="163"/>
      <c r="H183" s="163"/>
      <c r="I183" s="163"/>
      <c r="J183" s="163"/>
      <c r="K183" s="164"/>
      <c r="L183" s="160"/>
      <c r="M183" s="160"/>
      <c r="N183" s="161"/>
      <c r="O183" s="160"/>
      <c r="P183" s="160"/>
      <c r="Q183" s="160"/>
      <c r="S183" s="160"/>
      <c r="T183" s="160"/>
      <c r="U183" s="160"/>
      <c r="V183" s="160"/>
      <c r="W183" s="160"/>
      <c r="X183" s="159"/>
      <c r="Y183" s="159"/>
      <c r="Z183" s="160"/>
      <c r="AA183" s="160"/>
      <c r="AB183" s="160"/>
      <c r="AC183" s="160"/>
    </row>
    <row r="184" spans="1:29" x14ac:dyDescent="0.2">
      <c r="A184" s="195"/>
      <c r="B184" s="163" t="s">
        <v>360</v>
      </c>
      <c r="C184" s="163"/>
      <c r="D184" s="163"/>
      <c r="E184" s="163"/>
      <c r="F184" s="163"/>
      <c r="G184" s="163"/>
      <c r="H184" s="163"/>
      <c r="I184" s="163"/>
      <c r="J184" s="163"/>
      <c r="K184" s="164"/>
      <c r="L184" s="160"/>
      <c r="M184" s="160"/>
      <c r="N184" s="161"/>
      <c r="O184" s="160"/>
      <c r="P184" s="160"/>
      <c r="Q184" s="160"/>
      <c r="S184" s="160"/>
      <c r="T184" s="160"/>
      <c r="U184" s="160"/>
      <c r="V184" s="160"/>
      <c r="W184" s="160"/>
      <c r="X184" s="159"/>
      <c r="Y184" s="159"/>
      <c r="Z184" s="160"/>
      <c r="AA184" s="160"/>
      <c r="AB184" s="160"/>
      <c r="AC184" s="160"/>
    </row>
    <row r="185" spans="1:29" x14ac:dyDescent="0.2">
      <c r="A185" s="175"/>
      <c r="B185" s="175"/>
      <c r="C185" s="175"/>
      <c r="D185" s="175"/>
      <c r="E185" s="175"/>
      <c r="F185" s="175"/>
      <c r="G185" s="175"/>
      <c r="H185" s="175"/>
      <c r="I185" s="175"/>
      <c r="J185" s="175"/>
      <c r="K185" s="176"/>
      <c r="L185" s="177"/>
      <c r="M185" s="178">
        <v>27.9</v>
      </c>
      <c r="N185" s="207" t="s">
        <v>245</v>
      </c>
      <c r="O185" s="177"/>
      <c r="P185" s="177" t="s">
        <v>246</v>
      </c>
      <c r="Q185" s="180"/>
      <c r="R185" s="181" t="s">
        <v>247</v>
      </c>
      <c r="S185" s="182" t="s">
        <v>248</v>
      </c>
      <c r="T185" s="177">
        <f>M185*Q185</f>
        <v>0</v>
      </c>
      <c r="U185" s="177" t="s">
        <v>247</v>
      </c>
      <c r="V185" s="160"/>
      <c r="W185" s="160"/>
      <c r="X185" s="159"/>
      <c r="Y185" s="159"/>
      <c r="Z185" s="160"/>
      <c r="AA185" s="160"/>
      <c r="AB185" s="160"/>
      <c r="AC185" s="160"/>
    </row>
    <row r="186" spans="1:29" x14ac:dyDescent="0.2">
      <c r="A186" s="157"/>
      <c r="B186" s="157"/>
      <c r="C186" s="157"/>
      <c r="D186" s="157"/>
      <c r="E186" s="157"/>
      <c r="F186" s="157"/>
      <c r="G186" s="157"/>
      <c r="H186" s="157"/>
      <c r="I186" s="157"/>
      <c r="J186" s="157"/>
      <c r="K186" s="158"/>
      <c r="L186" s="159"/>
      <c r="M186" s="196"/>
      <c r="N186" s="204"/>
      <c r="O186" s="159"/>
      <c r="P186" s="159"/>
      <c r="Q186" s="159"/>
      <c r="R186" s="197"/>
      <c r="S186" s="198"/>
      <c r="T186" s="159"/>
      <c r="U186" s="159"/>
      <c r="V186" s="160"/>
      <c r="W186" s="160"/>
      <c r="X186" s="159"/>
      <c r="Y186" s="159"/>
      <c r="Z186" s="160"/>
      <c r="AA186" s="160"/>
      <c r="AB186" s="160"/>
      <c r="AC186" s="160"/>
    </row>
    <row r="187" spans="1:29" x14ac:dyDescent="0.2">
      <c r="A187" s="165" t="s">
        <v>361</v>
      </c>
      <c r="B187" s="163" t="s">
        <v>362</v>
      </c>
      <c r="C187" s="163"/>
      <c r="D187" s="163"/>
      <c r="E187" s="163"/>
      <c r="F187" s="163"/>
      <c r="G187" s="163"/>
      <c r="H187" s="163"/>
      <c r="I187" s="163"/>
      <c r="J187" s="163"/>
      <c r="K187" s="164"/>
      <c r="L187" s="160"/>
      <c r="M187" s="160"/>
      <c r="N187" s="161"/>
      <c r="O187" s="160"/>
      <c r="P187" s="160"/>
      <c r="Q187" s="160"/>
      <c r="R187" s="245"/>
      <c r="S187" s="160"/>
      <c r="T187" s="160"/>
      <c r="U187" s="159"/>
      <c r="V187" s="160"/>
      <c r="W187" s="160"/>
      <c r="X187" s="159"/>
      <c r="Y187" s="159"/>
      <c r="Z187" s="160"/>
      <c r="AA187" s="160"/>
      <c r="AB187" s="160"/>
      <c r="AC187" s="160"/>
    </row>
    <row r="188" spans="1:29" x14ac:dyDescent="0.2">
      <c r="A188" s="156"/>
      <c r="R188" s="245"/>
      <c r="S188" s="160"/>
      <c r="T188" s="160"/>
      <c r="U188" s="159"/>
      <c r="V188" s="160"/>
      <c r="W188" s="160"/>
      <c r="X188" s="159"/>
      <c r="Y188" s="159"/>
      <c r="Z188" s="160"/>
      <c r="AA188" s="160"/>
      <c r="AB188" s="160"/>
      <c r="AC188" s="160"/>
    </row>
    <row r="189" spans="1:29" x14ac:dyDescent="0.2">
      <c r="A189" s="174"/>
      <c r="B189" s="175"/>
      <c r="C189" s="175"/>
      <c r="D189" s="175"/>
      <c r="E189" s="175"/>
      <c r="F189" s="175"/>
      <c r="G189" s="175"/>
      <c r="H189" s="175"/>
      <c r="I189" s="175"/>
      <c r="J189" s="175"/>
      <c r="K189" s="176"/>
      <c r="L189" s="177"/>
      <c r="M189" s="178">
        <v>15.3</v>
      </c>
      <c r="N189" s="179" t="s">
        <v>111</v>
      </c>
      <c r="O189" s="177"/>
      <c r="P189" s="177" t="s">
        <v>246</v>
      </c>
      <c r="Q189" s="180"/>
      <c r="R189" s="181" t="s">
        <v>247</v>
      </c>
      <c r="S189" s="182" t="s">
        <v>248</v>
      </c>
      <c r="T189" s="177">
        <f>M189*Q189</f>
        <v>0</v>
      </c>
      <c r="U189" s="177" t="s">
        <v>247</v>
      </c>
      <c r="V189" s="160"/>
      <c r="W189" s="160"/>
      <c r="X189" s="159"/>
      <c r="Y189" s="159"/>
      <c r="Z189" s="160"/>
      <c r="AA189" s="160"/>
      <c r="AB189" s="160"/>
      <c r="AC189" s="160"/>
    </row>
    <row r="190" spans="1:29" x14ac:dyDescent="0.2">
      <c r="A190" s="157"/>
      <c r="B190" s="157"/>
      <c r="C190" s="157"/>
      <c r="D190" s="157"/>
      <c r="E190" s="157"/>
      <c r="F190" s="157"/>
      <c r="G190" s="157"/>
      <c r="H190" s="157"/>
      <c r="I190" s="157"/>
      <c r="J190" s="157"/>
      <c r="K190" s="158"/>
      <c r="L190" s="159"/>
      <c r="M190" s="196"/>
      <c r="N190" s="204"/>
      <c r="O190" s="159"/>
      <c r="P190" s="159"/>
      <c r="Q190" s="159"/>
      <c r="R190" s="197"/>
      <c r="S190" s="198"/>
      <c r="T190" s="159"/>
      <c r="U190" s="159"/>
      <c r="V190" s="160"/>
      <c r="W190" s="160"/>
      <c r="X190" s="159"/>
      <c r="Y190" s="159"/>
      <c r="Z190" s="160"/>
      <c r="AA190" s="160"/>
      <c r="AB190" s="160"/>
      <c r="AC190" s="160"/>
    </row>
    <row r="191" spans="1:29" x14ac:dyDescent="0.2">
      <c r="A191" s="195" t="s">
        <v>363</v>
      </c>
      <c r="B191" s="163" t="s">
        <v>364</v>
      </c>
      <c r="C191" s="163"/>
      <c r="D191" s="163"/>
      <c r="E191" s="163"/>
      <c r="F191" s="163"/>
      <c r="G191" s="163"/>
      <c r="H191" s="163"/>
      <c r="I191" s="163"/>
      <c r="J191" s="163"/>
      <c r="K191" s="164"/>
      <c r="L191" s="160"/>
      <c r="M191" s="160"/>
      <c r="N191" s="161"/>
      <c r="O191" s="160"/>
      <c r="P191" s="160"/>
      <c r="Q191" s="160"/>
      <c r="R191" s="160"/>
      <c r="S191" s="160"/>
      <c r="T191" s="160"/>
      <c r="U191" s="160"/>
      <c r="V191" s="160"/>
      <c r="W191" s="160"/>
      <c r="X191" s="159"/>
      <c r="Y191" s="159"/>
      <c r="Z191" s="160"/>
      <c r="AA191" s="160"/>
      <c r="AB191" s="160"/>
      <c r="AC191" s="160"/>
    </row>
    <row r="192" spans="1:29" x14ac:dyDescent="0.2">
      <c r="A192" s="195"/>
      <c r="B192" s="163" t="s">
        <v>365</v>
      </c>
      <c r="C192" s="163"/>
      <c r="D192" s="163"/>
      <c r="E192" s="163"/>
      <c r="F192" s="163"/>
      <c r="G192" s="163"/>
      <c r="H192" s="163"/>
      <c r="I192" s="163"/>
      <c r="J192" s="163"/>
      <c r="K192" s="164"/>
      <c r="L192" s="160"/>
      <c r="M192" s="160"/>
      <c r="N192" s="161"/>
      <c r="O192" s="160"/>
      <c r="P192" s="160"/>
      <c r="Q192" s="160"/>
      <c r="R192" s="160"/>
      <c r="S192" s="160"/>
      <c r="T192" s="160"/>
      <c r="U192" s="160"/>
      <c r="V192" s="160"/>
      <c r="W192" s="160"/>
      <c r="X192" s="159"/>
      <c r="Y192" s="159"/>
      <c r="Z192" s="160"/>
      <c r="AA192" s="160"/>
      <c r="AB192" s="160"/>
      <c r="AC192" s="160"/>
    </row>
    <row r="193" spans="1:29" x14ac:dyDescent="0.2">
      <c r="A193" s="157"/>
      <c r="B193" s="220" t="s">
        <v>366</v>
      </c>
      <c r="C193" s="163"/>
      <c r="D193" s="163"/>
      <c r="E193" s="163"/>
      <c r="F193" s="163"/>
      <c r="G193" s="163"/>
      <c r="H193" s="163"/>
      <c r="I193" s="163"/>
      <c r="J193" s="163"/>
      <c r="K193" s="164"/>
      <c r="L193" s="160"/>
      <c r="M193" s="160"/>
      <c r="N193" s="161"/>
      <c r="O193" s="160"/>
      <c r="P193" s="160"/>
      <c r="Q193" s="160"/>
      <c r="R193" s="160"/>
      <c r="S193" s="160"/>
      <c r="T193" s="160"/>
      <c r="U193" s="160"/>
      <c r="V193" s="160"/>
      <c r="W193" s="160"/>
      <c r="X193" s="159"/>
      <c r="Y193" s="159"/>
      <c r="Z193" s="160"/>
      <c r="AA193" s="160"/>
      <c r="AB193" s="160"/>
      <c r="AC193" s="160"/>
    </row>
    <row r="194" spans="1:29" x14ac:dyDescent="0.2">
      <c r="A194" s="157"/>
      <c r="B194" s="220"/>
      <c r="C194" s="163"/>
      <c r="D194" s="163"/>
      <c r="E194" s="163"/>
      <c r="F194" s="163"/>
      <c r="G194" s="163"/>
      <c r="H194" s="163"/>
      <c r="I194" s="163"/>
      <c r="J194" s="163"/>
      <c r="K194" s="164"/>
      <c r="L194" s="160"/>
      <c r="M194" s="160"/>
      <c r="N194" s="161"/>
      <c r="O194" s="160"/>
      <c r="P194" s="160"/>
      <c r="Q194" s="160"/>
      <c r="R194" s="160"/>
      <c r="S194" s="160"/>
      <c r="T194" s="160"/>
      <c r="U194" s="160"/>
      <c r="V194" s="160"/>
      <c r="W194" s="160"/>
      <c r="X194" s="159"/>
      <c r="Y194" s="159"/>
      <c r="Z194" s="160"/>
      <c r="AA194" s="160"/>
      <c r="AB194" s="160"/>
      <c r="AC194" s="160"/>
    </row>
    <row r="195" spans="1:29" x14ac:dyDescent="0.2">
      <c r="A195" s="175"/>
      <c r="B195" s="175" t="s">
        <v>367</v>
      </c>
      <c r="C195" s="175"/>
      <c r="D195" s="175"/>
      <c r="E195" s="175"/>
      <c r="F195" s="175"/>
      <c r="G195" s="175"/>
      <c r="H195" s="175"/>
      <c r="I195" s="175"/>
      <c r="J195" s="175"/>
      <c r="K195" s="176"/>
      <c r="L195" s="177"/>
      <c r="M195" s="178">
        <v>22.6</v>
      </c>
      <c r="N195" s="207" t="s">
        <v>256</v>
      </c>
      <c r="O195" s="177"/>
      <c r="P195" s="177" t="s">
        <v>246</v>
      </c>
      <c r="Q195" s="180"/>
      <c r="R195" s="181" t="s">
        <v>247</v>
      </c>
      <c r="S195" s="182" t="s">
        <v>248</v>
      </c>
      <c r="T195" s="177">
        <f>M195*Q195</f>
        <v>0</v>
      </c>
      <c r="U195" s="177" t="s">
        <v>247</v>
      </c>
      <c r="V195" s="160"/>
      <c r="W195" s="160"/>
      <c r="X195" s="159"/>
      <c r="Y195" s="159"/>
      <c r="Z195" s="160"/>
      <c r="AA195" s="160"/>
      <c r="AB195" s="160"/>
      <c r="AC195" s="160"/>
    </row>
    <row r="196" spans="1:29" x14ac:dyDescent="0.2">
      <c r="A196" s="157"/>
      <c r="B196" s="157"/>
      <c r="C196" s="157"/>
      <c r="D196" s="157"/>
      <c r="E196" s="157"/>
      <c r="F196" s="157"/>
      <c r="G196" s="157"/>
      <c r="H196" s="157"/>
      <c r="I196" s="157"/>
      <c r="J196" s="157"/>
      <c r="K196" s="158"/>
      <c r="L196" s="159"/>
      <c r="M196" s="196"/>
      <c r="N196" s="204"/>
      <c r="O196" s="159"/>
      <c r="P196" s="159"/>
      <c r="Q196" s="159"/>
      <c r="R196" s="197"/>
      <c r="S196" s="198"/>
      <c r="T196" s="159"/>
      <c r="U196" s="159"/>
      <c r="V196" s="160"/>
      <c r="W196" s="160"/>
      <c r="X196" s="159"/>
      <c r="Y196" s="159"/>
      <c r="Z196" s="160"/>
      <c r="AA196" s="160"/>
      <c r="AB196" s="160"/>
      <c r="AC196" s="160"/>
    </row>
    <row r="197" spans="1:29" x14ac:dyDescent="0.2">
      <c r="A197" s="246">
        <v>34</v>
      </c>
      <c r="B197" s="157" t="s">
        <v>368</v>
      </c>
      <c r="C197" s="157"/>
      <c r="D197" s="157"/>
      <c r="E197" s="157"/>
      <c r="F197" s="157"/>
      <c r="G197" s="157"/>
      <c r="H197" s="157"/>
      <c r="I197" s="157"/>
      <c r="J197" s="157"/>
      <c r="K197" s="158"/>
      <c r="L197" s="159"/>
      <c r="M197" s="196"/>
      <c r="N197" s="204"/>
      <c r="O197" s="159"/>
      <c r="P197" s="159"/>
      <c r="Q197" s="159"/>
      <c r="R197" s="197"/>
      <c r="S197" s="198"/>
      <c r="T197" s="159"/>
      <c r="U197" s="159"/>
      <c r="V197" s="160"/>
      <c r="W197" s="160"/>
      <c r="X197" s="159"/>
      <c r="Y197" s="159"/>
      <c r="Z197" s="160"/>
      <c r="AA197" s="160"/>
      <c r="AB197" s="160"/>
      <c r="AC197" s="160"/>
    </row>
    <row r="198" spans="1:29" x14ac:dyDescent="0.2">
      <c r="A198" s="157"/>
      <c r="B198" s="157" t="s">
        <v>369</v>
      </c>
      <c r="C198" s="157"/>
      <c r="D198" s="157"/>
      <c r="E198" s="157"/>
      <c r="F198" s="157"/>
      <c r="G198" s="157"/>
      <c r="H198" s="157"/>
      <c r="I198" s="157"/>
      <c r="J198" s="157"/>
      <c r="K198" s="158"/>
      <c r="L198" s="159"/>
      <c r="M198" s="196"/>
      <c r="N198" s="204"/>
      <c r="O198" s="159"/>
      <c r="P198" s="159"/>
      <c r="Q198" s="159"/>
      <c r="R198" s="197"/>
      <c r="S198" s="198"/>
      <c r="T198" s="159"/>
      <c r="U198" s="159"/>
      <c r="V198" s="160"/>
      <c r="W198" s="160"/>
      <c r="X198" s="159"/>
      <c r="Y198" s="159"/>
      <c r="Z198" s="160"/>
      <c r="AA198" s="160"/>
      <c r="AB198" s="160"/>
      <c r="AC198" s="160"/>
    </row>
    <row r="199" spans="1:29" x14ac:dyDescent="0.2">
      <c r="A199" s="157"/>
      <c r="B199" s="157" t="s">
        <v>370</v>
      </c>
      <c r="C199" s="157"/>
      <c r="D199" s="157"/>
      <c r="E199" s="157"/>
      <c r="F199" s="157"/>
      <c r="G199" s="157"/>
      <c r="H199" s="157"/>
      <c r="I199" s="157"/>
      <c r="J199" s="157"/>
      <c r="K199" s="158"/>
      <c r="L199" s="159"/>
      <c r="M199" s="196"/>
      <c r="N199" s="204"/>
      <c r="O199" s="159"/>
      <c r="P199" s="159"/>
      <c r="Q199" s="159"/>
      <c r="R199" s="197"/>
      <c r="S199" s="198"/>
      <c r="T199" s="159"/>
      <c r="U199" s="159"/>
      <c r="V199" s="160"/>
      <c r="W199" s="160"/>
      <c r="X199" s="159"/>
      <c r="Y199" s="159"/>
      <c r="Z199" s="160"/>
      <c r="AA199" s="160"/>
      <c r="AB199" s="160"/>
      <c r="AC199" s="160"/>
    </row>
    <row r="200" spans="1:29" x14ac:dyDescent="0.2">
      <c r="A200" s="175"/>
      <c r="B200" s="175"/>
      <c r="C200" s="175"/>
      <c r="D200" s="175"/>
      <c r="E200" s="175"/>
      <c r="F200" s="175"/>
      <c r="G200" s="175"/>
      <c r="H200" s="175"/>
      <c r="I200" s="175"/>
      <c r="J200" s="175"/>
      <c r="K200" s="176"/>
      <c r="L200" s="177"/>
      <c r="M200" s="178">
        <v>4</v>
      </c>
      <c r="N200" s="207" t="s">
        <v>147</v>
      </c>
      <c r="O200" s="177"/>
      <c r="P200" s="177" t="s">
        <v>246</v>
      </c>
      <c r="Q200" s="180"/>
      <c r="R200" s="181" t="s">
        <v>247</v>
      </c>
      <c r="S200" s="182" t="s">
        <v>248</v>
      </c>
      <c r="T200" s="177">
        <f>M200*Q200</f>
        <v>0</v>
      </c>
      <c r="U200" s="177" t="s">
        <v>247</v>
      </c>
      <c r="V200" s="160"/>
      <c r="W200" s="160"/>
      <c r="X200" s="159"/>
      <c r="Y200" s="159"/>
      <c r="Z200" s="160"/>
      <c r="AA200" s="160"/>
      <c r="AB200" s="160"/>
      <c r="AC200" s="160"/>
    </row>
    <row r="201" spans="1:29" x14ac:dyDescent="0.2">
      <c r="A201" s="195"/>
      <c r="B201" s="157"/>
      <c r="C201" s="157"/>
      <c r="D201" s="157"/>
      <c r="E201" s="157"/>
      <c r="F201" s="157"/>
      <c r="G201" s="157"/>
      <c r="H201" s="157"/>
      <c r="I201" s="157"/>
      <c r="J201" s="157"/>
      <c r="K201" s="158"/>
      <c r="L201" s="159"/>
      <c r="M201" s="196"/>
      <c r="N201" s="184"/>
      <c r="O201" s="159"/>
      <c r="P201" s="159"/>
      <c r="Q201" s="159"/>
      <c r="R201" s="197"/>
      <c r="S201" s="198"/>
      <c r="T201" s="159"/>
      <c r="U201" s="159"/>
      <c r="V201" s="160"/>
      <c r="W201" s="160"/>
      <c r="X201" s="160"/>
      <c r="Y201" s="160"/>
      <c r="Z201" s="160"/>
      <c r="AA201" s="160"/>
      <c r="AB201" s="160"/>
      <c r="AC201" s="160"/>
    </row>
    <row r="202" spans="1:29" x14ac:dyDescent="0.2">
      <c r="A202" s="165" t="s">
        <v>371</v>
      </c>
      <c r="B202" s="163" t="s">
        <v>372</v>
      </c>
      <c r="C202" s="163"/>
      <c r="D202" s="163"/>
      <c r="E202" s="163"/>
      <c r="F202" s="163"/>
      <c r="G202" s="163"/>
      <c r="H202" s="163"/>
      <c r="I202" s="163"/>
      <c r="J202" s="163"/>
      <c r="K202" s="164"/>
      <c r="L202" s="160"/>
      <c r="M202" s="160"/>
      <c r="N202" s="161"/>
      <c r="O202" s="160"/>
      <c r="P202" s="160"/>
      <c r="Q202" s="160"/>
      <c r="S202" s="160"/>
      <c r="T202" s="160"/>
      <c r="U202" s="160"/>
      <c r="V202" s="160"/>
      <c r="W202" s="160"/>
      <c r="X202" s="160"/>
      <c r="Y202" s="160"/>
      <c r="Z202" s="160"/>
      <c r="AA202" s="160"/>
      <c r="AB202" s="160"/>
      <c r="AC202" s="160"/>
    </row>
    <row r="203" spans="1:29" x14ac:dyDescent="0.2">
      <c r="B203" s="163" t="s">
        <v>373</v>
      </c>
      <c r="C203" s="163"/>
      <c r="D203" s="163"/>
      <c r="E203" s="163"/>
      <c r="F203" s="163"/>
      <c r="G203" s="163"/>
      <c r="H203" s="163"/>
      <c r="I203" s="163"/>
      <c r="J203" s="163"/>
      <c r="K203" s="164"/>
      <c r="L203" s="160"/>
      <c r="M203" s="160"/>
      <c r="N203" s="161"/>
      <c r="O203" s="160"/>
      <c r="P203" s="160"/>
      <c r="Q203" s="160"/>
      <c r="S203" s="160"/>
      <c r="T203" s="160"/>
      <c r="U203" s="160"/>
      <c r="V203" s="160"/>
      <c r="W203" s="160"/>
      <c r="X203" s="160"/>
      <c r="Y203" s="160"/>
      <c r="Z203" s="160"/>
      <c r="AA203" s="160"/>
      <c r="AB203" s="160"/>
      <c r="AC203" s="160"/>
    </row>
    <row r="204" spans="1:29" x14ac:dyDescent="0.2">
      <c r="B204" s="203"/>
      <c r="C204" s="157"/>
      <c r="D204" s="163"/>
      <c r="E204" s="163"/>
      <c r="F204" s="163"/>
      <c r="G204" s="216"/>
      <c r="H204" s="217"/>
      <c r="I204" s="163"/>
      <c r="J204" s="216"/>
      <c r="K204" s="217"/>
      <c r="L204" s="216"/>
      <c r="M204" s="160"/>
      <c r="N204" s="160"/>
      <c r="O204" s="160"/>
      <c r="P204" s="160"/>
      <c r="Q204" s="160"/>
      <c r="S204" s="160"/>
      <c r="T204" s="160"/>
      <c r="U204" s="160"/>
      <c r="V204" s="160"/>
      <c r="W204" s="160"/>
      <c r="X204" s="160"/>
      <c r="Y204" s="160"/>
      <c r="Z204" s="160"/>
      <c r="AA204" s="160"/>
      <c r="AB204" s="160"/>
      <c r="AC204" s="160"/>
    </row>
    <row r="205" spans="1:29" x14ac:dyDescent="0.2">
      <c r="A205" s="174"/>
      <c r="B205" s="175"/>
      <c r="C205" s="175"/>
      <c r="D205" s="175"/>
      <c r="E205" s="175"/>
      <c r="F205" s="175"/>
      <c r="G205" s="175"/>
      <c r="H205" s="175"/>
      <c r="I205" s="175"/>
      <c r="J205" s="175"/>
      <c r="K205" s="176"/>
      <c r="L205" s="177"/>
      <c r="M205" s="222">
        <v>130</v>
      </c>
      <c r="N205" s="207" t="s">
        <v>245</v>
      </c>
      <c r="O205" s="177"/>
      <c r="P205" s="177" t="s">
        <v>246</v>
      </c>
      <c r="Q205" s="180"/>
      <c r="R205" s="181" t="s">
        <v>247</v>
      </c>
      <c r="S205" s="182" t="s">
        <v>248</v>
      </c>
      <c r="T205" s="177">
        <f>M205*Q205</f>
        <v>0</v>
      </c>
      <c r="U205" s="177" t="s">
        <v>247</v>
      </c>
      <c r="V205" s="160"/>
      <c r="W205" s="160"/>
      <c r="X205" s="160"/>
      <c r="Y205" s="160"/>
      <c r="Z205" s="160"/>
      <c r="AA205" s="160"/>
      <c r="AB205" s="160"/>
      <c r="AC205" s="160"/>
    </row>
    <row r="206" spans="1:29" x14ac:dyDescent="0.2">
      <c r="A206" s="195"/>
      <c r="B206" s="157"/>
      <c r="C206" s="157"/>
      <c r="D206" s="157"/>
      <c r="E206" s="157"/>
      <c r="F206" s="157"/>
      <c r="G206" s="157"/>
      <c r="H206" s="157"/>
      <c r="I206" s="157"/>
      <c r="J206" s="157"/>
      <c r="K206" s="158"/>
      <c r="L206" s="159"/>
      <c r="M206" s="223"/>
      <c r="N206" s="204"/>
      <c r="O206" s="159"/>
      <c r="P206" s="159"/>
      <c r="Q206" s="159"/>
      <c r="R206" s="197"/>
      <c r="S206" s="198"/>
      <c r="T206" s="159"/>
      <c r="U206" s="159"/>
      <c r="V206" s="160"/>
      <c r="W206" s="160"/>
      <c r="X206" s="160"/>
      <c r="Y206" s="160"/>
      <c r="Z206" s="160"/>
      <c r="AA206" s="160"/>
      <c r="AB206" s="160"/>
      <c r="AC206" s="160"/>
    </row>
    <row r="207" spans="1:29" x14ac:dyDescent="0.2">
      <c r="A207" s="195" t="s">
        <v>374</v>
      </c>
      <c r="B207" s="157" t="s">
        <v>375</v>
      </c>
      <c r="C207" s="157"/>
      <c r="D207" s="157"/>
      <c r="E207" s="157"/>
      <c r="F207" s="157"/>
      <c r="G207" s="157"/>
      <c r="H207" s="157"/>
      <c r="I207" s="157"/>
      <c r="J207" s="157"/>
      <c r="K207" s="158"/>
      <c r="L207" s="159"/>
      <c r="M207" s="223"/>
      <c r="N207" s="204"/>
      <c r="O207" s="159"/>
      <c r="P207" s="159"/>
      <c r="Q207" s="159"/>
      <c r="R207" s="197"/>
      <c r="S207" s="198"/>
      <c r="T207" s="159"/>
      <c r="U207" s="159"/>
      <c r="V207" s="160"/>
      <c r="W207" s="160"/>
      <c r="X207" s="160"/>
      <c r="Y207" s="160"/>
      <c r="Z207" s="160"/>
      <c r="AA207" s="160"/>
      <c r="AB207" s="160"/>
      <c r="AC207" s="160"/>
    </row>
    <row r="208" spans="1:29" x14ac:dyDescent="0.2">
      <c r="A208" s="174"/>
      <c r="B208" s="175"/>
      <c r="C208" s="175"/>
      <c r="D208" s="175"/>
      <c r="E208" s="175"/>
      <c r="F208" s="175"/>
      <c r="G208" s="175"/>
      <c r="H208" s="175"/>
      <c r="I208" s="175"/>
      <c r="J208" s="175"/>
      <c r="K208" s="176"/>
      <c r="L208" s="177"/>
      <c r="M208" s="178">
        <v>1</v>
      </c>
      <c r="N208" s="207"/>
      <c r="O208" s="177"/>
      <c r="P208" s="177" t="s">
        <v>246</v>
      </c>
      <c r="Q208" s="180"/>
      <c r="R208" s="181" t="s">
        <v>247</v>
      </c>
      <c r="S208" s="182" t="s">
        <v>248</v>
      </c>
      <c r="T208" s="177">
        <f>M208*Q208</f>
        <v>0</v>
      </c>
      <c r="U208" s="177" t="s">
        <v>247</v>
      </c>
      <c r="V208" s="160"/>
      <c r="W208" s="160"/>
      <c r="X208" s="160"/>
      <c r="Y208" s="160"/>
      <c r="Z208" s="160"/>
      <c r="AA208" s="160"/>
      <c r="AB208" s="160"/>
      <c r="AC208" s="160"/>
    </row>
    <row r="209" spans="1:29" x14ac:dyDescent="0.2">
      <c r="A209" s="195"/>
      <c r="B209" s="157"/>
      <c r="C209" s="157"/>
      <c r="D209" s="157"/>
      <c r="E209" s="157"/>
      <c r="F209" s="157"/>
      <c r="G209" s="157"/>
      <c r="H209" s="157"/>
      <c r="I209" s="157"/>
      <c r="J209" s="157"/>
      <c r="K209" s="158"/>
      <c r="L209" s="159"/>
      <c r="M209" s="196"/>
      <c r="N209" s="184"/>
      <c r="O209" s="159"/>
      <c r="P209" s="159"/>
      <c r="Q209" s="159"/>
      <c r="R209" s="197"/>
      <c r="S209" s="198"/>
      <c r="T209" s="159"/>
      <c r="U209" s="159"/>
      <c r="V209" s="160"/>
      <c r="W209" s="160"/>
      <c r="X209" s="160"/>
      <c r="Y209" s="160"/>
      <c r="Z209" s="160"/>
      <c r="AA209" s="160"/>
      <c r="AB209" s="160"/>
      <c r="AC209" s="160"/>
    </row>
    <row r="210" spans="1:29" x14ac:dyDescent="0.2">
      <c r="A210" s="165" t="s">
        <v>376</v>
      </c>
      <c r="B210" s="163" t="s">
        <v>377</v>
      </c>
      <c r="C210" s="163"/>
      <c r="D210" s="163"/>
      <c r="E210" s="163"/>
      <c r="F210" s="163"/>
      <c r="G210" s="163"/>
      <c r="H210" s="163"/>
      <c r="I210" s="163"/>
      <c r="J210" s="163"/>
      <c r="K210" s="164"/>
      <c r="L210" s="160"/>
      <c r="M210" s="160"/>
      <c r="N210" s="161"/>
      <c r="O210" s="160"/>
      <c r="P210" s="160"/>
      <c r="Q210" s="160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  <c r="AC210" s="160"/>
    </row>
    <row r="211" spans="1:29" x14ac:dyDescent="0.2">
      <c r="B211" s="163"/>
      <c r="C211" s="163"/>
      <c r="D211" s="163"/>
      <c r="E211" s="163"/>
      <c r="F211" s="163"/>
      <c r="G211" s="163"/>
      <c r="H211" s="163"/>
      <c r="I211" s="163"/>
      <c r="J211" s="163"/>
      <c r="K211" s="164"/>
      <c r="L211" s="160"/>
      <c r="M211" s="160"/>
      <c r="N211" s="161"/>
      <c r="O211" s="160"/>
      <c r="P211" s="160"/>
      <c r="Q211" s="160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  <c r="AC211" s="160"/>
    </row>
    <row r="212" spans="1:29" x14ac:dyDescent="0.2">
      <c r="A212" s="174"/>
      <c r="B212" s="175"/>
      <c r="C212" s="175"/>
      <c r="D212" s="175"/>
      <c r="E212" s="175"/>
      <c r="F212" s="175"/>
      <c r="G212" s="175"/>
      <c r="H212" s="175"/>
      <c r="I212" s="175"/>
      <c r="J212" s="175"/>
      <c r="K212" s="176"/>
      <c r="L212" s="177"/>
      <c r="M212" s="178">
        <v>8</v>
      </c>
      <c r="N212" s="207" t="s">
        <v>71</v>
      </c>
      <c r="O212" s="177"/>
      <c r="P212" s="177" t="s">
        <v>246</v>
      </c>
      <c r="Q212" s="180"/>
      <c r="R212" s="181" t="s">
        <v>247</v>
      </c>
      <c r="S212" s="182" t="s">
        <v>248</v>
      </c>
      <c r="T212" s="177">
        <f>M212*Q212</f>
        <v>0</v>
      </c>
      <c r="U212" s="177" t="s">
        <v>247</v>
      </c>
      <c r="V212" s="160"/>
      <c r="W212" s="160"/>
      <c r="X212" s="160"/>
      <c r="Y212" s="160"/>
      <c r="Z212" s="160"/>
      <c r="AA212" s="160"/>
      <c r="AB212" s="160"/>
      <c r="AC212" s="160"/>
    </row>
    <row r="213" spans="1:29" x14ac:dyDescent="0.2">
      <c r="B213" s="163"/>
      <c r="C213" s="163"/>
      <c r="D213" s="163"/>
      <c r="E213" s="163"/>
      <c r="F213" s="163"/>
      <c r="G213" s="163"/>
      <c r="H213" s="163"/>
      <c r="I213" s="163"/>
      <c r="J213" s="163"/>
      <c r="K213" s="164"/>
      <c r="L213" s="160"/>
      <c r="M213" s="160"/>
      <c r="N213" s="161"/>
      <c r="O213" s="160"/>
      <c r="P213" s="160"/>
      <c r="Q213" s="160"/>
      <c r="S213" s="160"/>
      <c r="T213" s="160"/>
      <c r="U213" s="160"/>
      <c r="V213" s="160"/>
      <c r="W213" s="160"/>
      <c r="X213" s="160"/>
      <c r="Y213" s="160"/>
      <c r="Z213" s="160"/>
      <c r="AA213" s="160"/>
      <c r="AB213" s="160"/>
      <c r="AC213" s="160"/>
    </row>
    <row r="214" spans="1:29" x14ac:dyDescent="0.2">
      <c r="A214" s="165" t="s">
        <v>378</v>
      </c>
      <c r="B214" s="163" t="s">
        <v>379</v>
      </c>
      <c r="C214" s="163"/>
      <c r="D214" s="163"/>
      <c r="E214" s="163"/>
      <c r="F214" s="163"/>
      <c r="G214" s="163"/>
      <c r="H214" s="163"/>
      <c r="I214" s="163"/>
      <c r="J214" s="163"/>
      <c r="K214" s="164"/>
      <c r="L214" s="160"/>
      <c r="M214" s="160"/>
      <c r="N214" s="161"/>
      <c r="O214" s="160"/>
      <c r="P214" s="160"/>
      <c r="Q214" s="160"/>
      <c r="S214" s="160"/>
      <c r="T214" s="160"/>
      <c r="U214" s="160"/>
      <c r="V214" s="160"/>
      <c r="W214" s="160"/>
      <c r="X214" s="160"/>
      <c r="Y214" s="160"/>
      <c r="Z214" s="160"/>
      <c r="AA214" s="160"/>
      <c r="AB214" s="160"/>
      <c r="AC214" s="160"/>
    </row>
    <row r="215" spans="1:29" x14ac:dyDescent="0.2">
      <c r="B215" s="163"/>
      <c r="C215" s="163"/>
      <c r="D215" s="163"/>
      <c r="E215" s="163"/>
      <c r="F215" s="163"/>
      <c r="G215" s="163"/>
      <c r="H215" s="163"/>
      <c r="I215" s="163"/>
      <c r="J215" s="163"/>
      <c r="K215" s="164"/>
      <c r="L215" s="160"/>
      <c r="M215" s="160"/>
      <c r="N215" s="161"/>
      <c r="O215" s="160"/>
      <c r="P215" s="160"/>
      <c r="Q215" s="160"/>
      <c r="S215" s="160"/>
      <c r="T215" s="160"/>
      <c r="U215" s="160"/>
      <c r="V215" s="160"/>
      <c r="W215" s="160"/>
      <c r="X215" s="160"/>
      <c r="Y215" s="160"/>
      <c r="Z215" s="160"/>
      <c r="AA215" s="160"/>
      <c r="AB215" s="160"/>
      <c r="AC215" s="160"/>
    </row>
    <row r="216" spans="1:29" x14ac:dyDescent="0.2">
      <c r="A216" s="174"/>
      <c r="B216" s="175"/>
      <c r="C216" s="175"/>
      <c r="D216" s="175"/>
      <c r="E216" s="175"/>
      <c r="F216" s="175"/>
      <c r="G216" s="175"/>
      <c r="H216" s="175"/>
      <c r="I216" s="175"/>
      <c r="J216" s="175"/>
      <c r="K216" s="176"/>
      <c r="L216" s="177"/>
      <c r="M216" s="178">
        <v>1</v>
      </c>
      <c r="N216" s="207" t="s">
        <v>165</v>
      </c>
      <c r="O216" s="177"/>
      <c r="P216" s="177" t="s">
        <v>246</v>
      </c>
      <c r="Q216" s="180"/>
      <c r="R216" s="181" t="s">
        <v>247</v>
      </c>
      <c r="S216" s="182" t="s">
        <v>248</v>
      </c>
      <c r="T216" s="177">
        <f>M216*Q216</f>
        <v>0</v>
      </c>
      <c r="U216" s="177" t="s">
        <v>247</v>
      </c>
      <c r="V216" s="160"/>
      <c r="W216" s="160"/>
      <c r="X216" s="160"/>
      <c r="Y216" s="160"/>
      <c r="Z216" s="160"/>
      <c r="AA216" s="160"/>
      <c r="AB216" s="160"/>
      <c r="AC216" s="160"/>
    </row>
    <row r="217" spans="1:29" x14ac:dyDescent="0.2">
      <c r="A217" s="195"/>
      <c r="B217" s="157"/>
      <c r="C217" s="157"/>
      <c r="D217" s="157"/>
      <c r="E217" s="157"/>
      <c r="F217" s="157"/>
      <c r="G217" s="157"/>
      <c r="H217" s="157"/>
      <c r="I217" s="157"/>
      <c r="J217" s="157"/>
      <c r="K217" s="158"/>
      <c r="L217" s="159"/>
      <c r="M217" s="196"/>
      <c r="N217" s="204"/>
      <c r="O217" s="159"/>
      <c r="P217" s="159"/>
      <c r="Q217" s="159"/>
      <c r="R217" s="197"/>
      <c r="S217" s="198"/>
      <c r="T217" s="159"/>
      <c r="U217" s="159"/>
      <c r="V217" s="160"/>
      <c r="W217" s="160"/>
      <c r="X217" s="160"/>
      <c r="Y217" s="160"/>
      <c r="Z217" s="160"/>
      <c r="AA217" s="160"/>
      <c r="AB217" s="160"/>
      <c r="AC217" s="160"/>
    </row>
    <row r="218" spans="1:29" x14ac:dyDescent="0.2">
      <c r="A218" s="195" t="s">
        <v>380</v>
      </c>
      <c r="B218" s="157" t="s">
        <v>61</v>
      </c>
      <c r="C218" s="157"/>
      <c r="D218" s="157"/>
      <c r="E218" s="157"/>
      <c r="F218" s="157"/>
      <c r="G218" s="157"/>
      <c r="H218" s="247">
        <v>0.05</v>
      </c>
      <c r="I218" s="157"/>
      <c r="J218" s="157"/>
      <c r="K218" s="158"/>
      <c r="L218" s="159"/>
      <c r="M218" s="196"/>
      <c r="N218" s="204"/>
      <c r="O218" s="159"/>
      <c r="P218" s="159"/>
      <c r="Q218" s="159"/>
      <c r="R218" s="197"/>
      <c r="S218" s="198"/>
      <c r="T218" s="159"/>
      <c r="U218" s="159"/>
      <c r="V218" s="160"/>
      <c r="W218" s="160"/>
      <c r="AC218" s="160"/>
    </row>
    <row r="219" spans="1:29" x14ac:dyDescent="0.2">
      <c r="A219" s="195"/>
      <c r="B219" s="157"/>
      <c r="C219" s="157"/>
      <c r="D219" s="157"/>
      <c r="E219" s="157"/>
      <c r="F219" s="157"/>
      <c r="G219" s="157"/>
      <c r="H219" s="157"/>
      <c r="I219" s="157"/>
      <c r="J219" s="157"/>
      <c r="K219" s="158"/>
      <c r="L219" s="159"/>
      <c r="M219" s="196"/>
      <c r="N219" s="204"/>
      <c r="O219" s="159"/>
      <c r="P219" s="159"/>
      <c r="Q219" s="159"/>
      <c r="R219" s="197"/>
      <c r="S219" s="198"/>
      <c r="T219" s="159"/>
      <c r="U219" s="159"/>
      <c r="V219" s="160"/>
      <c r="W219" s="160"/>
      <c r="X219" s="160"/>
      <c r="Y219" s="160"/>
      <c r="Z219" s="160"/>
      <c r="AA219" s="160"/>
      <c r="AB219" s="160"/>
      <c r="AC219" s="160"/>
    </row>
    <row r="220" spans="1:29" x14ac:dyDescent="0.2">
      <c r="A220" s="174"/>
      <c r="B220" s="175"/>
      <c r="C220" s="175"/>
      <c r="D220" s="175"/>
      <c r="E220" s="175"/>
      <c r="F220" s="175"/>
      <c r="G220" s="175"/>
      <c r="H220" s="175"/>
      <c r="I220" s="175"/>
      <c r="J220" s="175"/>
      <c r="K220" s="176"/>
      <c r="L220" s="177"/>
      <c r="M220" s="178"/>
      <c r="N220" s="207"/>
      <c r="O220" s="177"/>
      <c r="P220" s="177"/>
      <c r="Q220" s="177"/>
      <c r="R220" s="181"/>
      <c r="S220" s="182" t="s">
        <v>248</v>
      </c>
      <c r="T220" s="177">
        <f>SUM(T8:T216)*0.05</f>
        <v>0</v>
      </c>
      <c r="U220" s="177" t="s">
        <v>247</v>
      </c>
      <c r="V220" s="160"/>
      <c r="W220" s="160"/>
      <c r="X220" s="160"/>
      <c r="Y220" s="160"/>
      <c r="Z220" s="160"/>
      <c r="AA220" s="160"/>
      <c r="AB220" s="160"/>
      <c r="AC220" s="160"/>
    </row>
    <row r="221" spans="1:29" x14ac:dyDescent="0.2">
      <c r="A221" s="195"/>
      <c r="B221" s="157"/>
      <c r="C221" s="157"/>
      <c r="D221" s="157"/>
      <c r="E221" s="157"/>
      <c r="F221" s="157"/>
      <c r="G221" s="157"/>
      <c r="H221" s="157"/>
      <c r="I221" s="157"/>
      <c r="J221" s="157"/>
      <c r="K221" s="158"/>
      <c r="L221" s="159"/>
      <c r="M221" s="196"/>
      <c r="N221" s="204"/>
      <c r="O221" s="159"/>
      <c r="P221" s="159"/>
      <c r="Q221" s="159"/>
      <c r="R221" s="197"/>
      <c r="S221" s="198"/>
      <c r="T221" s="159"/>
      <c r="U221" s="159"/>
      <c r="V221" s="160"/>
      <c r="W221" s="160"/>
      <c r="X221" s="160"/>
      <c r="Y221" s="160"/>
      <c r="Z221" s="160"/>
      <c r="AA221" s="160"/>
      <c r="AB221" s="160"/>
      <c r="AC221" s="160"/>
    </row>
    <row r="222" spans="1:29" x14ac:dyDescent="0.2">
      <c r="A222" s="248"/>
      <c r="B222" s="249"/>
      <c r="C222" s="249"/>
      <c r="D222" s="249"/>
      <c r="E222" s="249"/>
      <c r="F222" s="249"/>
      <c r="G222" s="249"/>
      <c r="H222" s="249"/>
      <c r="I222" s="249"/>
      <c r="J222" s="249"/>
      <c r="K222" s="250"/>
      <c r="L222" s="251"/>
      <c r="M222" s="251" t="s">
        <v>381</v>
      </c>
      <c r="N222" s="252"/>
      <c r="O222" s="251"/>
      <c r="P222" s="251"/>
      <c r="Q222" s="251"/>
      <c r="R222" s="253"/>
      <c r="S222" s="251"/>
      <c r="T222" s="251">
        <f>ROUND(SUM(T7:T220),2)</f>
        <v>0</v>
      </c>
      <c r="U222" s="251" t="s">
        <v>247</v>
      </c>
      <c r="V222" s="160"/>
      <c r="W222" s="160"/>
      <c r="X222" s="160"/>
      <c r="Y222" s="160"/>
      <c r="Z222" s="160"/>
      <c r="AA222" s="160"/>
      <c r="AB222" s="160"/>
      <c r="AC222" s="160"/>
    </row>
    <row r="223" spans="1:29" x14ac:dyDescent="0.2">
      <c r="B223" s="249"/>
      <c r="C223" s="249"/>
      <c r="D223" s="249"/>
      <c r="E223" s="249"/>
      <c r="F223" s="249"/>
      <c r="G223" s="249"/>
      <c r="H223" s="249"/>
      <c r="I223" s="249"/>
      <c r="J223" s="249"/>
      <c r="K223" s="250"/>
      <c r="L223" s="251"/>
      <c r="M223" s="254" t="s">
        <v>195</v>
      </c>
      <c r="N223" s="255"/>
      <c r="O223" s="254"/>
      <c r="P223" s="254"/>
      <c r="Q223" s="254"/>
      <c r="R223" s="256"/>
      <c r="S223" s="254"/>
      <c r="T223" s="254">
        <f>ROUND(T222*0.22,2)</f>
        <v>0</v>
      </c>
      <c r="U223" s="254" t="s">
        <v>247</v>
      </c>
      <c r="V223" s="160"/>
      <c r="W223" s="160"/>
      <c r="X223" s="160"/>
      <c r="Y223" s="160"/>
      <c r="Z223" s="160"/>
      <c r="AA223" s="160"/>
      <c r="AB223" s="160"/>
      <c r="AC223" s="160"/>
    </row>
    <row r="224" spans="1:29" ht="13.5" thickBot="1" x14ac:dyDescent="0.25">
      <c r="B224" s="249"/>
      <c r="C224" s="249"/>
      <c r="D224" s="249"/>
      <c r="E224" s="249"/>
      <c r="F224" s="249"/>
      <c r="G224" s="249"/>
      <c r="H224" s="249"/>
      <c r="I224" s="249"/>
      <c r="J224" s="249"/>
      <c r="K224" s="250"/>
      <c r="L224" s="251"/>
      <c r="M224" s="257" t="s">
        <v>382</v>
      </c>
      <c r="N224" s="258"/>
      <c r="O224" s="257"/>
      <c r="P224" s="257"/>
      <c r="Q224" s="257"/>
      <c r="R224" s="259"/>
      <c r="S224" s="257"/>
      <c r="T224" s="257">
        <f>SUM(T222:T223)</f>
        <v>0</v>
      </c>
      <c r="U224" s="257" t="s">
        <v>247</v>
      </c>
      <c r="V224" s="160"/>
      <c r="W224" s="160"/>
      <c r="X224" s="160"/>
      <c r="Y224" s="160"/>
      <c r="Z224" s="160"/>
      <c r="AA224" s="160"/>
      <c r="AB224" s="160"/>
      <c r="AC224" s="160"/>
    </row>
    <row r="225" spans="1:29" ht="13.5" thickTop="1" x14ac:dyDescent="0.2">
      <c r="B225" s="163" t="s">
        <v>383</v>
      </c>
      <c r="C225" s="163"/>
      <c r="D225" s="163"/>
      <c r="E225" s="163"/>
      <c r="F225" s="163"/>
      <c r="G225" s="163"/>
      <c r="H225" s="163"/>
      <c r="I225" s="163"/>
      <c r="J225" s="163"/>
      <c r="K225" s="164"/>
      <c r="L225" s="160"/>
      <c r="M225" s="160"/>
      <c r="N225" s="161"/>
      <c r="O225" s="160"/>
      <c r="P225" s="160"/>
      <c r="Q225" s="160"/>
      <c r="S225" s="160"/>
      <c r="T225" s="160"/>
      <c r="V225" s="160"/>
      <c r="W225" s="160"/>
      <c r="X225" s="160"/>
      <c r="Y225" s="160"/>
      <c r="Z225" s="160"/>
      <c r="AA225" s="160"/>
      <c r="AB225" s="160"/>
      <c r="AC225" s="160"/>
    </row>
    <row r="226" spans="1:29" x14ac:dyDescent="0.2">
      <c r="H226" s="163"/>
      <c r="J226" s="163"/>
      <c r="K226" s="164"/>
      <c r="L226" s="160"/>
      <c r="M226" s="160"/>
      <c r="N226" s="161"/>
      <c r="O226" s="160"/>
      <c r="P226" s="160"/>
      <c r="Q226" s="163"/>
      <c r="T226" s="160"/>
      <c r="V226" s="160"/>
      <c r="W226" s="160"/>
      <c r="X226" s="160"/>
      <c r="Y226" s="160"/>
      <c r="Z226" s="160"/>
      <c r="AA226" s="160"/>
      <c r="AB226" s="160"/>
      <c r="AC226" s="160"/>
    </row>
    <row r="227" spans="1:29" x14ac:dyDescent="0.2">
      <c r="Q227" s="163"/>
      <c r="V227" s="160"/>
      <c r="W227" s="160"/>
      <c r="X227" s="160"/>
      <c r="Y227" s="160"/>
      <c r="Z227" s="160"/>
      <c r="AA227" s="160"/>
      <c r="AB227" s="160"/>
      <c r="AC227" s="160"/>
    </row>
    <row r="228" spans="1:29" x14ac:dyDescent="0.2">
      <c r="V228" s="160"/>
      <c r="W228" s="160"/>
      <c r="X228" s="160"/>
      <c r="Y228" s="160"/>
      <c r="Z228" s="160"/>
      <c r="AA228" s="160"/>
      <c r="AB228" s="160"/>
      <c r="AC228" s="160"/>
    </row>
    <row r="229" spans="1:29" x14ac:dyDescent="0.2">
      <c r="V229" s="160"/>
      <c r="W229" s="160"/>
      <c r="X229" s="160"/>
      <c r="Y229" s="160"/>
      <c r="Z229" s="160"/>
      <c r="AA229" s="160"/>
      <c r="AB229" s="160"/>
      <c r="AC229" s="160"/>
    </row>
    <row r="230" spans="1:29" x14ac:dyDescent="0.2">
      <c r="V230" s="160"/>
      <c r="W230" s="160"/>
      <c r="X230" s="160"/>
      <c r="Y230" s="160"/>
      <c r="Z230" s="160"/>
      <c r="AA230" s="160"/>
      <c r="AB230" s="160"/>
      <c r="AC230" s="160"/>
    </row>
    <row r="231" spans="1:29" x14ac:dyDescent="0.2">
      <c r="V231" s="160"/>
      <c r="W231" s="160"/>
      <c r="X231" s="160"/>
      <c r="Y231" s="160"/>
      <c r="Z231" s="160"/>
      <c r="AA231" s="160"/>
      <c r="AB231" s="160"/>
      <c r="AC231" s="160"/>
    </row>
    <row r="232" spans="1:29" x14ac:dyDescent="0.2">
      <c r="V232" s="160"/>
      <c r="W232" s="160"/>
      <c r="X232" s="160"/>
      <c r="Y232" s="160"/>
      <c r="Z232" s="160"/>
      <c r="AA232" s="160"/>
      <c r="AB232" s="160"/>
      <c r="AC232" s="160"/>
    </row>
    <row r="233" spans="1:29" x14ac:dyDescent="0.2">
      <c r="V233" s="160"/>
      <c r="W233" s="160"/>
      <c r="X233" s="160"/>
      <c r="Y233" s="160"/>
      <c r="Z233" s="160"/>
      <c r="AA233" s="160"/>
      <c r="AB233" s="160"/>
      <c r="AC233" s="160"/>
    </row>
    <row r="234" spans="1:29" x14ac:dyDescent="0.2">
      <c r="V234" s="160"/>
      <c r="W234" s="160"/>
      <c r="X234" s="160"/>
      <c r="Y234" s="160"/>
      <c r="Z234" s="160"/>
      <c r="AA234" s="160"/>
      <c r="AB234" s="160"/>
      <c r="AC234" s="160"/>
    </row>
    <row r="235" spans="1:29" x14ac:dyDescent="0.2">
      <c r="V235" s="160"/>
      <c r="W235" s="160"/>
      <c r="X235" s="160"/>
      <c r="Y235" s="160"/>
      <c r="Z235" s="160"/>
      <c r="AA235" s="160"/>
      <c r="AB235" s="160"/>
      <c r="AC235" s="160"/>
    </row>
    <row r="236" spans="1:29" x14ac:dyDescent="0.2">
      <c r="V236" s="160"/>
      <c r="W236" s="160"/>
      <c r="X236" s="160"/>
      <c r="Y236" s="160"/>
      <c r="Z236" s="160"/>
      <c r="AA236" s="160"/>
      <c r="AB236" s="160"/>
      <c r="AC236" s="160"/>
    </row>
    <row r="237" spans="1:29" x14ac:dyDescent="0.2">
      <c r="V237" s="160"/>
      <c r="W237" s="160"/>
      <c r="X237" s="160"/>
      <c r="Y237" s="160"/>
      <c r="Z237" s="160"/>
      <c r="AA237" s="160"/>
      <c r="AB237" s="160"/>
      <c r="AC237" s="160"/>
    </row>
    <row r="238" spans="1:29" x14ac:dyDescent="0.2">
      <c r="V238" s="160"/>
      <c r="W238" s="160"/>
      <c r="X238" s="160"/>
      <c r="Y238" s="160"/>
      <c r="Z238" s="160"/>
      <c r="AA238" s="160"/>
      <c r="AB238" s="160"/>
      <c r="AC238" s="160"/>
    </row>
    <row r="239" spans="1:29" x14ac:dyDescent="0.2">
      <c r="V239" s="160"/>
      <c r="W239" s="160"/>
      <c r="X239" s="160"/>
      <c r="Y239" s="160"/>
      <c r="Z239" s="160"/>
      <c r="AA239" s="160"/>
      <c r="AB239" s="160"/>
      <c r="AC239" s="160"/>
    </row>
    <row r="240" spans="1:29" s="260" customFormat="1" ht="18.75" customHeight="1" x14ac:dyDescent="0.2">
      <c r="A240" s="165"/>
      <c r="B240" s="156"/>
      <c r="C240" s="156"/>
      <c r="D240" s="156"/>
      <c r="E240" s="156"/>
      <c r="F240" s="156"/>
      <c r="G240" s="156"/>
      <c r="H240" s="156"/>
      <c r="I240" s="156"/>
      <c r="J240" s="156"/>
      <c r="K240" s="156"/>
      <c r="L240" s="156"/>
      <c r="M240" s="156"/>
      <c r="N240" s="156"/>
      <c r="O240" s="156"/>
      <c r="P240" s="156"/>
      <c r="Q240" s="156"/>
      <c r="R240" s="162"/>
      <c r="S240" s="156"/>
      <c r="T240" s="156"/>
      <c r="U240" s="156"/>
      <c r="V240" s="251"/>
      <c r="W240" s="251"/>
      <c r="X240" s="251"/>
      <c r="Y240" s="251"/>
      <c r="Z240" s="251"/>
      <c r="AA240" s="251"/>
      <c r="AB240" s="251"/>
      <c r="AC240" s="251"/>
    </row>
    <row r="241" spans="1:29" s="260" customFormat="1" ht="18.75" customHeight="1" x14ac:dyDescent="0.2">
      <c r="A241" s="165"/>
      <c r="B241" s="156"/>
      <c r="C241" s="156"/>
      <c r="D241" s="156"/>
      <c r="E241" s="156"/>
      <c r="F241" s="156"/>
      <c r="G241" s="156"/>
      <c r="H241" s="156"/>
      <c r="I241" s="156"/>
      <c r="J241" s="156"/>
      <c r="K241" s="156"/>
      <c r="L241" s="156"/>
      <c r="M241" s="156"/>
      <c r="N241" s="156"/>
      <c r="O241" s="156"/>
      <c r="P241" s="156"/>
      <c r="Q241" s="156"/>
      <c r="R241" s="162"/>
      <c r="S241" s="156"/>
      <c r="T241" s="156"/>
      <c r="U241" s="156"/>
      <c r="V241" s="251"/>
      <c r="W241" s="251"/>
      <c r="X241" s="251"/>
      <c r="Y241" s="251"/>
      <c r="Z241" s="251"/>
      <c r="AA241" s="251"/>
      <c r="AB241" s="251"/>
      <c r="AC241" s="251"/>
    </row>
    <row r="242" spans="1:29" s="260" customFormat="1" ht="18.75" customHeight="1" x14ac:dyDescent="0.2">
      <c r="A242" s="165"/>
      <c r="B242" s="156"/>
      <c r="C242" s="156"/>
      <c r="D242" s="156"/>
      <c r="E242" s="156"/>
      <c r="F242" s="156"/>
      <c r="G242" s="156"/>
      <c r="H242" s="156"/>
      <c r="I242" s="156"/>
      <c r="J242" s="156"/>
      <c r="K242" s="156"/>
      <c r="L242" s="156"/>
      <c r="M242" s="156"/>
      <c r="N242" s="156"/>
      <c r="O242" s="156"/>
      <c r="P242" s="156"/>
      <c r="Q242" s="156"/>
      <c r="R242" s="162"/>
      <c r="S242" s="156"/>
      <c r="T242" s="156"/>
      <c r="U242" s="156"/>
      <c r="V242" s="251"/>
      <c r="W242" s="251"/>
      <c r="X242" s="251"/>
      <c r="Y242" s="251"/>
      <c r="Z242" s="251"/>
      <c r="AA242" s="251"/>
      <c r="AB242" s="251"/>
      <c r="AC242" s="251"/>
    </row>
    <row r="243" spans="1:29" s="260" customFormat="1" ht="18.75" customHeight="1" x14ac:dyDescent="0.2">
      <c r="A243" s="165"/>
      <c r="B243" s="156"/>
      <c r="C243" s="156"/>
      <c r="D243" s="156"/>
      <c r="E243" s="156"/>
      <c r="F243" s="156"/>
      <c r="G243" s="156"/>
      <c r="H243" s="156"/>
      <c r="I243" s="156"/>
      <c r="J243" s="156"/>
      <c r="K243" s="156"/>
      <c r="L243" s="156"/>
      <c r="M243" s="156"/>
      <c r="N243" s="156"/>
      <c r="O243" s="156"/>
      <c r="P243" s="156"/>
      <c r="Q243" s="156"/>
      <c r="R243" s="162"/>
      <c r="S243" s="156"/>
      <c r="T243" s="156"/>
      <c r="U243" s="156"/>
      <c r="V243" s="251"/>
      <c r="W243" s="251"/>
      <c r="X243" s="251"/>
      <c r="Y243" s="251"/>
      <c r="Z243" s="251"/>
      <c r="AA243" s="251"/>
      <c r="AB243" s="251"/>
      <c r="AC243" s="251"/>
    </row>
    <row r="244" spans="1:29" x14ac:dyDescent="0.2">
      <c r="V244" s="160"/>
      <c r="W244" s="160"/>
      <c r="X244" s="160"/>
      <c r="Y244" s="160"/>
      <c r="Z244" s="160"/>
      <c r="AA244" s="160"/>
      <c r="AB244" s="160"/>
      <c r="AC244" s="160"/>
    </row>
    <row r="245" spans="1:29" x14ac:dyDescent="0.2">
      <c r="V245" s="160"/>
      <c r="W245" s="160"/>
      <c r="X245" s="160"/>
      <c r="Y245" s="160"/>
      <c r="Z245" s="160"/>
      <c r="AA245" s="160"/>
      <c r="AB245" s="160"/>
      <c r="AC245" s="160"/>
    </row>
  </sheetData>
  <sheetProtection algorithmName="SHA-512" hashValue="Uoy4+JUXpsmkrG+dbjr1NBKNin4q08nikUnfmtGB7iuMspv88z64ztc+892JarJzrG5wrCG/9aAZ0FkbIvd5Kg==" saltValue="Rjc9sy/7uA4SJwzdgmLVBQ==" spinCount="100000" sheet="1" objects="1" scenarios="1" selectLockedCells="1"/>
  <mergeCells count="2">
    <mergeCell ref="F30:G30"/>
    <mergeCell ref="I130:J130"/>
  </mergeCells>
  <pageMargins left="0.98425196850393704" right="0.31496062992125984" top="1.1811023622047245" bottom="0.98425196850393704" header="0.51181102362204722" footer="0.51181102362204722"/>
  <pageSetup paperSize="9" scale="66" orientation="portrait" blackAndWhite="1" r:id="rId1"/>
  <headerFooter>
    <oddHeader xml:space="preserve">&amp;L&amp;G&amp;R&amp;7                                    Tehnološki park 21
1000 Ljubljana  
                                                  mobile: +386 41 288 442  
e-pošta: info@tempos.si
</oddHeader>
    <oddFooter>&amp;Cpredračun stran&amp;P</oddFooter>
  </headerFooter>
  <rowBreaks count="2" manualBreakCount="2">
    <brk id="69" max="20" man="1"/>
    <brk id="146" max="20" man="1"/>
  </rowBreaks>
  <colBreaks count="1" manualBreakCount="1">
    <brk id="22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view="pageBreakPreview" zoomScaleNormal="100" zoomScaleSheetLayoutView="100" workbookViewId="0">
      <selection activeCell="E4" sqref="E4"/>
    </sheetView>
  </sheetViews>
  <sheetFormatPr defaultRowHeight="15" x14ac:dyDescent="0.25"/>
  <cols>
    <col min="2" max="2" width="42.42578125" customWidth="1"/>
    <col min="6" max="6" width="9.140625" style="261"/>
  </cols>
  <sheetData>
    <row r="1" spans="1:6" x14ac:dyDescent="0.25">
      <c r="A1" t="s">
        <v>384</v>
      </c>
    </row>
    <row r="2" spans="1:6" x14ac:dyDescent="0.25">
      <c r="A2" t="s">
        <v>385</v>
      </c>
    </row>
    <row r="3" spans="1:6" x14ac:dyDescent="0.25">
      <c r="A3" s="295" t="s">
        <v>386</v>
      </c>
      <c r="B3" s="295" t="s">
        <v>387</v>
      </c>
      <c r="C3" s="295" t="s">
        <v>388</v>
      </c>
      <c r="D3" s="295" t="s">
        <v>389</v>
      </c>
      <c r="E3" s="295" t="s">
        <v>390</v>
      </c>
      <c r="F3" s="296" t="s">
        <v>391</v>
      </c>
    </row>
    <row r="4" spans="1:6" x14ac:dyDescent="0.25">
      <c r="A4" s="297" t="s">
        <v>136</v>
      </c>
      <c r="B4" s="298" t="s">
        <v>392</v>
      </c>
      <c r="C4" s="297" t="s">
        <v>147</v>
      </c>
      <c r="D4" s="299">
        <v>1</v>
      </c>
      <c r="E4" s="300"/>
      <c r="F4" s="301">
        <f>D4*E4</f>
        <v>0</v>
      </c>
    </row>
    <row r="5" spans="1:6" x14ac:dyDescent="0.25">
      <c r="A5" s="297" t="s">
        <v>156</v>
      </c>
      <c r="B5" s="298" t="s">
        <v>393</v>
      </c>
      <c r="C5" s="297" t="s">
        <v>147</v>
      </c>
      <c r="D5" s="299">
        <v>2</v>
      </c>
      <c r="E5" s="300"/>
      <c r="F5" s="301">
        <f t="shared" ref="F5:F19" si="0">D5*E5</f>
        <v>0</v>
      </c>
    </row>
    <row r="6" spans="1:6" ht="15.75" x14ac:dyDescent="0.25">
      <c r="A6" s="297" t="s">
        <v>27</v>
      </c>
      <c r="B6" s="298" t="s">
        <v>394</v>
      </c>
      <c r="C6" s="297" t="s">
        <v>395</v>
      </c>
      <c r="D6" s="299">
        <v>500</v>
      </c>
      <c r="E6" s="300"/>
      <c r="F6" s="301">
        <f t="shared" si="0"/>
        <v>0</v>
      </c>
    </row>
    <row r="7" spans="1:6" x14ac:dyDescent="0.25">
      <c r="A7" s="297" t="s">
        <v>36</v>
      </c>
      <c r="B7" s="298" t="s">
        <v>396</v>
      </c>
      <c r="C7" s="297" t="s">
        <v>147</v>
      </c>
      <c r="D7" s="299">
        <v>1</v>
      </c>
      <c r="E7" s="300"/>
      <c r="F7" s="301">
        <f t="shared" si="0"/>
        <v>0</v>
      </c>
    </row>
    <row r="8" spans="1:6" x14ac:dyDescent="0.25">
      <c r="A8" s="297" t="s">
        <v>397</v>
      </c>
      <c r="B8" s="298" t="s">
        <v>398</v>
      </c>
      <c r="C8" s="297" t="s">
        <v>147</v>
      </c>
      <c r="D8" s="299">
        <v>2</v>
      </c>
      <c r="E8" s="300"/>
      <c r="F8" s="301">
        <f t="shared" si="0"/>
        <v>0</v>
      </c>
    </row>
    <row r="9" spans="1:6" x14ac:dyDescent="0.25">
      <c r="A9" s="297" t="s">
        <v>44</v>
      </c>
      <c r="B9" s="298" t="s">
        <v>399</v>
      </c>
      <c r="C9" s="297" t="s">
        <v>147</v>
      </c>
      <c r="D9" s="299">
        <v>1</v>
      </c>
      <c r="E9" s="300"/>
      <c r="F9" s="301">
        <f t="shared" si="0"/>
        <v>0</v>
      </c>
    </row>
    <row r="10" spans="1:6" x14ac:dyDescent="0.25">
      <c r="A10" s="297" t="s">
        <v>68</v>
      </c>
      <c r="B10" s="298" t="s">
        <v>400</v>
      </c>
      <c r="C10" s="297" t="s">
        <v>401</v>
      </c>
      <c r="D10" s="299">
        <v>30</v>
      </c>
      <c r="E10" s="300"/>
      <c r="F10" s="301">
        <f t="shared" si="0"/>
        <v>0</v>
      </c>
    </row>
    <row r="11" spans="1:6" x14ac:dyDescent="0.25">
      <c r="A11" s="297" t="s">
        <v>60</v>
      </c>
      <c r="B11" s="298" t="s">
        <v>402</v>
      </c>
      <c r="C11" s="297" t="s">
        <v>147</v>
      </c>
      <c r="D11" s="299">
        <v>1</v>
      </c>
      <c r="E11" s="300"/>
      <c r="F11" s="301">
        <f t="shared" si="0"/>
        <v>0</v>
      </c>
    </row>
    <row r="12" spans="1:6" x14ac:dyDescent="0.25">
      <c r="A12" s="297" t="s">
        <v>233</v>
      </c>
      <c r="B12" s="298" t="s">
        <v>403</v>
      </c>
      <c r="C12" s="297" t="s">
        <v>401</v>
      </c>
      <c r="D12" s="299">
        <v>30</v>
      </c>
      <c r="E12" s="300"/>
      <c r="F12" s="301">
        <f t="shared" si="0"/>
        <v>0</v>
      </c>
    </row>
    <row r="13" spans="1:6" ht="15.75" x14ac:dyDescent="0.25">
      <c r="A13" s="297" t="s">
        <v>234</v>
      </c>
      <c r="B13" s="298" t="s">
        <v>404</v>
      </c>
      <c r="C13" s="297" t="s">
        <v>395</v>
      </c>
      <c r="D13" s="299">
        <v>2000</v>
      </c>
      <c r="E13" s="300"/>
      <c r="F13" s="301">
        <f t="shared" si="0"/>
        <v>0</v>
      </c>
    </row>
    <row r="14" spans="1:6" x14ac:dyDescent="0.25">
      <c r="A14" s="297" t="s">
        <v>405</v>
      </c>
      <c r="B14" s="298" t="s">
        <v>406</v>
      </c>
      <c r="C14" s="297" t="s">
        <v>147</v>
      </c>
      <c r="D14" s="299">
        <v>2</v>
      </c>
      <c r="E14" s="300"/>
      <c r="F14" s="301">
        <f t="shared" si="0"/>
        <v>0</v>
      </c>
    </row>
    <row r="15" spans="1:6" x14ac:dyDescent="0.25">
      <c r="A15" s="297" t="s">
        <v>407</v>
      </c>
      <c r="B15" s="298" t="s">
        <v>408</v>
      </c>
      <c r="C15" s="297" t="s">
        <v>147</v>
      </c>
      <c r="D15" s="299">
        <v>2</v>
      </c>
      <c r="E15" s="300"/>
      <c r="F15" s="301">
        <f t="shared" si="0"/>
        <v>0</v>
      </c>
    </row>
    <row r="16" spans="1:6" x14ac:dyDescent="0.25">
      <c r="A16" s="297" t="s">
        <v>409</v>
      </c>
      <c r="B16" s="298" t="s">
        <v>410</v>
      </c>
      <c r="C16" s="297" t="s">
        <v>147</v>
      </c>
      <c r="D16" s="299">
        <v>1</v>
      </c>
      <c r="E16" s="300"/>
      <c r="F16" s="301">
        <f t="shared" si="0"/>
        <v>0</v>
      </c>
    </row>
    <row r="17" spans="1:6" x14ac:dyDescent="0.25">
      <c r="A17" s="297" t="s">
        <v>411</v>
      </c>
      <c r="B17" s="298" t="s">
        <v>412</v>
      </c>
      <c r="C17" s="297" t="s">
        <v>147</v>
      </c>
      <c r="D17" s="299">
        <v>20</v>
      </c>
      <c r="E17" s="300"/>
      <c r="F17" s="301">
        <f t="shared" si="0"/>
        <v>0</v>
      </c>
    </row>
    <row r="18" spans="1:6" x14ac:dyDescent="0.25">
      <c r="A18" s="297" t="s">
        <v>413</v>
      </c>
      <c r="B18" s="298" t="s">
        <v>414</v>
      </c>
      <c r="C18" s="297" t="s">
        <v>147</v>
      </c>
      <c r="D18" s="299">
        <v>20</v>
      </c>
      <c r="E18" s="300"/>
      <c r="F18" s="301">
        <f t="shared" si="0"/>
        <v>0</v>
      </c>
    </row>
    <row r="19" spans="1:6" x14ac:dyDescent="0.25">
      <c r="A19" s="297" t="s">
        <v>415</v>
      </c>
      <c r="B19" s="298" t="s">
        <v>416</v>
      </c>
      <c r="C19" s="297" t="s">
        <v>147</v>
      </c>
      <c r="D19" s="299">
        <v>10</v>
      </c>
      <c r="E19" s="300"/>
      <c r="F19" s="301">
        <f t="shared" si="0"/>
        <v>0</v>
      </c>
    </row>
    <row r="20" spans="1:6" x14ac:dyDescent="0.25">
      <c r="A20" s="306" t="s">
        <v>417</v>
      </c>
      <c r="B20" s="306"/>
      <c r="C20" s="306"/>
      <c r="D20" s="306"/>
      <c r="E20" s="306"/>
      <c r="F20" s="302">
        <f>ROUND(SUM(F4:F19),2)</f>
        <v>0</v>
      </c>
    </row>
  </sheetData>
  <sheetProtection algorithmName="SHA-512" hashValue="Uvqu8yroY4ScGf5yQK80wmyn/gLRs0kKFkFfrH2yj4F6y9g+AckH6Q5iWr8JEUdaTmqGNs7DMOr/TS/wnPQMbg==" saltValue="cIe07mbPzU5iD/qs2bUX1w==" spinCount="100000" sheet="1" objects="1" scenarios="1" selectLockedCells="1"/>
  <mergeCells count="1">
    <mergeCell ref="A20:E20"/>
  </mergeCells>
  <pageMargins left="0.7" right="0.7" top="0.75" bottom="0.75" header="0.3" footer="0.3"/>
  <pageSetup paperSize="9" scale="9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view="pageBreakPreview" zoomScaleNormal="100" zoomScaleSheetLayoutView="100" workbookViewId="0">
      <selection activeCell="E13" sqref="E13"/>
    </sheetView>
  </sheetViews>
  <sheetFormatPr defaultRowHeight="12.75" x14ac:dyDescent="0.2"/>
  <cols>
    <col min="1" max="1" width="43.7109375" style="264" bestFit="1" customWidth="1"/>
    <col min="2" max="2" width="9.7109375" style="264" customWidth="1"/>
    <col min="3" max="3" width="9.85546875" style="264" customWidth="1"/>
    <col min="4" max="4" width="10.140625" style="264" customWidth="1"/>
    <col min="5" max="5" width="13.140625" style="264" bestFit="1" customWidth="1"/>
    <col min="6" max="6" width="14.5703125" style="264" customWidth="1"/>
    <col min="7" max="256" width="9.140625" style="264"/>
    <col min="257" max="257" width="43.7109375" style="264" bestFit="1" customWidth="1"/>
    <col min="258" max="258" width="9.7109375" style="264" customWidth="1"/>
    <col min="259" max="259" width="9.85546875" style="264" customWidth="1"/>
    <col min="260" max="260" width="10.140625" style="264" customWidth="1"/>
    <col min="261" max="261" width="13.140625" style="264" bestFit="1" customWidth="1"/>
    <col min="262" max="262" width="14.5703125" style="264" customWidth="1"/>
    <col min="263" max="512" width="9.140625" style="264"/>
    <col min="513" max="513" width="43.7109375" style="264" bestFit="1" customWidth="1"/>
    <col min="514" max="514" width="9.7109375" style="264" customWidth="1"/>
    <col min="515" max="515" width="9.85546875" style="264" customWidth="1"/>
    <col min="516" max="516" width="10.140625" style="264" customWidth="1"/>
    <col min="517" max="517" width="13.140625" style="264" bestFit="1" customWidth="1"/>
    <col min="518" max="518" width="14.5703125" style="264" customWidth="1"/>
    <col min="519" max="768" width="9.140625" style="264"/>
    <col min="769" max="769" width="43.7109375" style="264" bestFit="1" customWidth="1"/>
    <col min="770" max="770" width="9.7109375" style="264" customWidth="1"/>
    <col min="771" max="771" width="9.85546875" style="264" customWidth="1"/>
    <col min="772" max="772" width="10.140625" style="264" customWidth="1"/>
    <col min="773" max="773" width="13.140625" style="264" bestFit="1" customWidth="1"/>
    <col min="774" max="774" width="14.5703125" style="264" customWidth="1"/>
    <col min="775" max="1024" width="9.140625" style="264"/>
    <col min="1025" max="1025" width="43.7109375" style="264" bestFit="1" customWidth="1"/>
    <col min="1026" max="1026" width="9.7109375" style="264" customWidth="1"/>
    <col min="1027" max="1027" width="9.85546875" style="264" customWidth="1"/>
    <col min="1028" max="1028" width="10.140625" style="264" customWidth="1"/>
    <col min="1029" max="1029" width="13.140625" style="264" bestFit="1" customWidth="1"/>
    <col min="1030" max="1030" width="14.5703125" style="264" customWidth="1"/>
    <col min="1031" max="1280" width="9.140625" style="264"/>
    <col min="1281" max="1281" width="43.7109375" style="264" bestFit="1" customWidth="1"/>
    <col min="1282" max="1282" width="9.7109375" style="264" customWidth="1"/>
    <col min="1283" max="1283" width="9.85546875" style="264" customWidth="1"/>
    <col min="1284" max="1284" width="10.140625" style="264" customWidth="1"/>
    <col min="1285" max="1285" width="13.140625" style="264" bestFit="1" customWidth="1"/>
    <col min="1286" max="1286" width="14.5703125" style="264" customWidth="1"/>
    <col min="1287" max="1536" width="9.140625" style="264"/>
    <col min="1537" max="1537" width="43.7109375" style="264" bestFit="1" customWidth="1"/>
    <col min="1538" max="1538" width="9.7109375" style="264" customWidth="1"/>
    <col min="1539" max="1539" width="9.85546875" style="264" customWidth="1"/>
    <col min="1540" max="1540" width="10.140625" style="264" customWidth="1"/>
    <col min="1541" max="1541" width="13.140625" style="264" bestFit="1" customWidth="1"/>
    <col min="1542" max="1542" width="14.5703125" style="264" customWidth="1"/>
    <col min="1543" max="1792" width="9.140625" style="264"/>
    <col min="1793" max="1793" width="43.7109375" style="264" bestFit="1" customWidth="1"/>
    <col min="1794" max="1794" width="9.7109375" style="264" customWidth="1"/>
    <col min="1795" max="1795" width="9.85546875" style="264" customWidth="1"/>
    <col min="1796" max="1796" width="10.140625" style="264" customWidth="1"/>
    <col min="1797" max="1797" width="13.140625" style="264" bestFit="1" customWidth="1"/>
    <col min="1798" max="1798" width="14.5703125" style="264" customWidth="1"/>
    <col min="1799" max="2048" width="9.140625" style="264"/>
    <col min="2049" max="2049" width="43.7109375" style="264" bestFit="1" customWidth="1"/>
    <col min="2050" max="2050" width="9.7109375" style="264" customWidth="1"/>
    <col min="2051" max="2051" width="9.85546875" style="264" customWidth="1"/>
    <col min="2052" max="2052" width="10.140625" style="264" customWidth="1"/>
    <col min="2053" max="2053" width="13.140625" style="264" bestFit="1" customWidth="1"/>
    <col min="2054" max="2054" width="14.5703125" style="264" customWidth="1"/>
    <col min="2055" max="2304" width="9.140625" style="264"/>
    <col min="2305" max="2305" width="43.7109375" style="264" bestFit="1" customWidth="1"/>
    <col min="2306" max="2306" width="9.7109375" style="264" customWidth="1"/>
    <col min="2307" max="2307" width="9.85546875" style="264" customWidth="1"/>
    <col min="2308" max="2308" width="10.140625" style="264" customWidth="1"/>
    <col min="2309" max="2309" width="13.140625" style="264" bestFit="1" customWidth="1"/>
    <col min="2310" max="2310" width="14.5703125" style="264" customWidth="1"/>
    <col min="2311" max="2560" width="9.140625" style="264"/>
    <col min="2561" max="2561" width="43.7109375" style="264" bestFit="1" customWidth="1"/>
    <col min="2562" max="2562" width="9.7109375" style="264" customWidth="1"/>
    <col min="2563" max="2563" width="9.85546875" style="264" customWidth="1"/>
    <col min="2564" max="2564" width="10.140625" style="264" customWidth="1"/>
    <col min="2565" max="2565" width="13.140625" style="264" bestFit="1" customWidth="1"/>
    <col min="2566" max="2566" width="14.5703125" style="264" customWidth="1"/>
    <col min="2567" max="2816" width="9.140625" style="264"/>
    <col min="2817" max="2817" width="43.7109375" style="264" bestFit="1" customWidth="1"/>
    <col min="2818" max="2818" width="9.7109375" style="264" customWidth="1"/>
    <col min="2819" max="2819" width="9.85546875" style="264" customWidth="1"/>
    <col min="2820" max="2820" width="10.140625" style="264" customWidth="1"/>
    <col min="2821" max="2821" width="13.140625" style="264" bestFit="1" customWidth="1"/>
    <col min="2822" max="2822" width="14.5703125" style="264" customWidth="1"/>
    <col min="2823" max="3072" width="9.140625" style="264"/>
    <col min="3073" max="3073" width="43.7109375" style="264" bestFit="1" customWidth="1"/>
    <col min="3074" max="3074" width="9.7109375" style="264" customWidth="1"/>
    <col min="3075" max="3075" width="9.85546875" style="264" customWidth="1"/>
    <col min="3076" max="3076" width="10.140625" style="264" customWidth="1"/>
    <col min="3077" max="3077" width="13.140625" style="264" bestFit="1" customWidth="1"/>
    <col min="3078" max="3078" width="14.5703125" style="264" customWidth="1"/>
    <col min="3079" max="3328" width="9.140625" style="264"/>
    <col min="3329" max="3329" width="43.7109375" style="264" bestFit="1" customWidth="1"/>
    <col min="3330" max="3330" width="9.7109375" style="264" customWidth="1"/>
    <col min="3331" max="3331" width="9.85546875" style="264" customWidth="1"/>
    <col min="3332" max="3332" width="10.140625" style="264" customWidth="1"/>
    <col min="3333" max="3333" width="13.140625" style="264" bestFit="1" customWidth="1"/>
    <col min="3334" max="3334" width="14.5703125" style="264" customWidth="1"/>
    <col min="3335" max="3584" width="9.140625" style="264"/>
    <col min="3585" max="3585" width="43.7109375" style="264" bestFit="1" customWidth="1"/>
    <col min="3586" max="3586" width="9.7109375" style="264" customWidth="1"/>
    <col min="3587" max="3587" width="9.85546875" style="264" customWidth="1"/>
    <col min="3588" max="3588" width="10.140625" style="264" customWidth="1"/>
    <col min="3589" max="3589" width="13.140625" style="264" bestFit="1" customWidth="1"/>
    <col min="3590" max="3590" width="14.5703125" style="264" customWidth="1"/>
    <col min="3591" max="3840" width="9.140625" style="264"/>
    <col min="3841" max="3841" width="43.7109375" style="264" bestFit="1" customWidth="1"/>
    <col min="3842" max="3842" width="9.7109375" style="264" customWidth="1"/>
    <col min="3843" max="3843" width="9.85546875" style="264" customWidth="1"/>
    <col min="3844" max="3844" width="10.140625" style="264" customWidth="1"/>
    <col min="3845" max="3845" width="13.140625" style="264" bestFit="1" customWidth="1"/>
    <col min="3846" max="3846" width="14.5703125" style="264" customWidth="1"/>
    <col min="3847" max="4096" width="9.140625" style="264"/>
    <col min="4097" max="4097" width="43.7109375" style="264" bestFit="1" customWidth="1"/>
    <col min="4098" max="4098" width="9.7109375" style="264" customWidth="1"/>
    <col min="4099" max="4099" width="9.85546875" style="264" customWidth="1"/>
    <col min="4100" max="4100" width="10.140625" style="264" customWidth="1"/>
    <col min="4101" max="4101" width="13.140625" style="264" bestFit="1" customWidth="1"/>
    <col min="4102" max="4102" width="14.5703125" style="264" customWidth="1"/>
    <col min="4103" max="4352" width="9.140625" style="264"/>
    <col min="4353" max="4353" width="43.7109375" style="264" bestFit="1" customWidth="1"/>
    <col min="4354" max="4354" width="9.7109375" style="264" customWidth="1"/>
    <col min="4355" max="4355" width="9.85546875" style="264" customWidth="1"/>
    <col min="4356" max="4356" width="10.140625" style="264" customWidth="1"/>
    <col min="4357" max="4357" width="13.140625" style="264" bestFit="1" customWidth="1"/>
    <col min="4358" max="4358" width="14.5703125" style="264" customWidth="1"/>
    <col min="4359" max="4608" width="9.140625" style="264"/>
    <col min="4609" max="4609" width="43.7109375" style="264" bestFit="1" customWidth="1"/>
    <col min="4610" max="4610" width="9.7109375" style="264" customWidth="1"/>
    <col min="4611" max="4611" width="9.85546875" style="264" customWidth="1"/>
    <col min="4612" max="4612" width="10.140625" style="264" customWidth="1"/>
    <col min="4613" max="4613" width="13.140625" style="264" bestFit="1" customWidth="1"/>
    <col min="4614" max="4614" width="14.5703125" style="264" customWidth="1"/>
    <col min="4615" max="4864" width="9.140625" style="264"/>
    <col min="4865" max="4865" width="43.7109375" style="264" bestFit="1" customWidth="1"/>
    <col min="4866" max="4866" width="9.7109375" style="264" customWidth="1"/>
    <col min="4867" max="4867" width="9.85546875" style="264" customWidth="1"/>
    <col min="4868" max="4868" width="10.140625" style="264" customWidth="1"/>
    <col min="4869" max="4869" width="13.140625" style="264" bestFit="1" customWidth="1"/>
    <col min="4870" max="4870" width="14.5703125" style="264" customWidth="1"/>
    <col min="4871" max="5120" width="9.140625" style="264"/>
    <col min="5121" max="5121" width="43.7109375" style="264" bestFit="1" customWidth="1"/>
    <col min="5122" max="5122" width="9.7109375" style="264" customWidth="1"/>
    <col min="5123" max="5123" width="9.85546875" style="264" customWidth="1"/>
    <col min="5124" max="5124" width="10.140625" style="264" customWidth="1"/>
    <col min="5125" max="5125" width="13.140625" style="264" bestFit="1" customWidth="1"/>
    <col min="5126" max="5126" width="14.5703125" style="264" customWidth="1"/>
    <col min="5127" max="5376" width="9.140625" style="264"/>
    <col min="5377" max="5377" width="43.7109375" style="264" bestFit="1" customWidth="1"/>
    <col min="5378" max="5378" width="9.7109375" style="264" customWidth="1"/>
    <col min="5379" max="5379" width="9.85546875" style="264" customWidth="1"/>
    <col min="5380" max="5380" width="10.140625" style="264" customWidth="1"/>
    <col min="5381" max="5381" width="13.140625" style="264" bestFit="1" customWidth="1"/>
    <col min="5382" max="5382" width="14.5703125" style="264" customWidth="1"/>
    <col min="5383" max="5632" width="9.140625" style="264"/>
    <col min="5633" max="5633" width="43.7109375" style="264" bestFit="1" customWidth="1"/>
    <col min="5634" max="5634" width="9.7109375" style="264" customWidth="1"/>
    <col min="5635" max="5635" width="9.85546875" style="264" customWidth="1"/>
    <col min="5636" max="5636" width="10.140625" style="264" customWidth="1"/>
    <col min="5637" max="5637" width="13.140625" style="264" bestFit="1" customWidth="1"/>
    <col min="5638" max="5638" width="14.5703125" style="264" customWidth="1"/>
    <col min="5639" max="5888" width="9.140625" style="264"/>
    <col min="5889" max="5889" width="43.7109375" style="264" bestFit="1" customWidth="1"/>
    <col min="5890" max="5890" width="9.7109375" style="264" customWidth="1"/>
    <col min="5891" max="5891" width="9.85546875" style="264" customWidth="1"/>
    <col min="5892" max="5892" width="10.140625" style="264" customWidth="1"/>
    <col min="5893" max="5893" width="13.140625" style="264" bestFit="1" customWidth="1"/>
    <col min="5894" max="5894" width="14.5703125" style="264" customWidth="1"/>
    <col min="5895" max="6144" width="9.140625" style="264"/>
    <col min="6145" max="6145" width="43.7109375" style="264" bestFit="1" customWidth="1"/>
    <col min="6146" max="6146" width="9.7109375" style="264" customWidth="1"/>
    <col min="6147" max="6147" width="9.85546875" style="264" customWidth="1"/>
    <col min="6148" max="6148" width="10.140625" style="264" customWidth="1"/>
    <col min="6149" max="6149" width="13.140625" style="264" bestFit="1" customWidth="1"/>
    <col min="6150" max="6150" width="14.5703125" style="264" customWidth="1"/>
    <col min="6151" max="6400" width="9.140625" style="264"/>
    <col min="6401" max="6401" width="43.7109375" style="264" bestFit="1" customWidth="1"/>
    <col min="6402" max="6402" width="9.7109375" style="264" customWidth="1"/>
    <col min="6403" max="6403" width="9.85546875" style="264" customWidth="1"/>
    <col min="6404" max="6404" width="10.140625" style="264" customWidth="1"/>
    <col min="6405" max="6405" width="13.140625" style="264" bestFit="1" customWidth="1"/>
    <col min="6406" max="6406" width="14.5703125" style="264" customWidth="1"/>
    <col min="6407" max="6656" width="9.140625" style="264"/>
    <col min="6657" max="6657" width="43.7109375" style="264" bestFit="1" customWidth="1"/>
    <col min="6658" max="6658" width="9.7109375" style="264" customWidth="1"/>
    <col min="6659" max="6659" width="9.85546875" style="264" customWidth="1"/>
    <col min="6660" max="6660" width="10.140625" style="264" customWidth="1"/>
    <col min="6661" max="6661" width="13.140625" style="264" bestFit="1" customWidth="1"/>
    <col min="6662" max="6662" width="14.5703125" style="264" customWidth="1"/>
    <col min="6663" max="6912" width="9.140625" style="264"/>
    <col min="6913" max="6913" width="43.7109375" style="264" bestFit="1" customWidth="1"/>
    <col min="6914" max="6914" width="9.7109375" style="264" customWidth="1"/>
    <col min="6915" max="6915" width="9.85546875" style="264" customWidth="1"/>
    <col min="6916" max="6916" width="10.140625" style="264" customWidth="1"/>
    <col min="6917" max="6917" width="13.140625" style="264" bestFit="1" customWidth="1"/>
    <col min="6918" max="6918" width="14.5703125" style="264" customWidth="1"/>
    <col min="6919" max="7168" width="9.140625" style="264"/>
    <col min="7169" max="7169" width="43.7109375" style="264" bestFit="1" customWidth="1"/>
    <col min="7170" max="7170" width="9.7109375" style="264" customWidth="1"/>
    <col min="7171" max="7171" width="9.85546875" style="264" customWidth="1"/>
    <col min="7172" max="7172" width="10.140625" style="264" customWidth="1"/>
    <col min="7173" max="7173" width="13.140625" style="264" bestFit="1" customWidth="1"/>
    <col min="7174" max="7174" width="14.5703125" style="264" customWidth="1"/>
    <col min="7175" max="7424" width="9.140625" style="264"/>
    <col min="7425" max="7425" width="43.7109375" style="264" bestFit="1" customWidth="1"/>
    <col min="7426" max="7426" width="9.7109375" style="264" customWidth="1"/>
    <col min="7427" max="7427" width="9.85546875" style="264" customWidth="1"/>
    <col min="7428" max="7428" width="10.140625" style="264" customWidth="1"/>
    <col min="7429" max="7429" width="13.140625" style="264" bestFit="1" customWidth="1"/>
    <col min="7430" max="7430" width="14.5703125" style="264" customWidth="1"/>
    <col min="7431" max="7680" width="9.140625" style="264"/>
    <col min="7681" max="7681" width="43.7109375" style="264" bestFit="1" customWidth="1"/>
    <col min="7682" max="7682" width="9.7109375" style="264" customWidth="1"/>
    <col min="7683" max="7683" width="9.85546875" style="264" customWidth="1"/>
    <col min="7684" max="7684" width="10.140625" style="264" customWidth="1"/>
    <col min="7685" max="7685" width="13.140625" style="264" bestFit="1" customWidth="1"/>
    <col min="7686" max="7686" width="14.5703125" style="264" customWidth="1"/>
    <col min="7687" max="7936" width="9.140625" style="264"/>
    <col min="7937" max="7937" width="43.7109375" style="264" bestFit="1" customWidth="1"/>
    <col min="7938" max="7938" width="9.7109375" style="264" customWidth="1"/>
    <col min="7939" max="7939" width="9.85546875" style="264" customWidth="1"/>
    <col min="7940" max="7940" width="10.140625" style="264" customWidth="1"/>
    <col min="7941" max="7941" width="13.140625" style="264" bestFit="1" customWidth="1"/>
    <col min="7942" max="7942" width="14.5703125" style="264" customWidth="1"/>
    <col min="7943" max="8192" width="9.140625" style="264"/>
    <col min="8193" max="8193" width="43.7109375" style="264" bestFit="1" customWidth="1"/>
    <col min="8194" max="8194" width="9.7109375" style="264" customWidth="1"/>
    <col min="8195" max="8195" width="9.85546875" style="264" customWidth="1"/>
    <col min="8196" max="8196" width="10.140625" style="264" customWidth="1"/>
    <col min="8197" max="8197" width="13.140625" style="264" bestFit="1" customWidth="1"/>
    <col min="8198" max="8198" width="14.5703125" style="264" customWidth="1"/>
    <col min="8199" max="8448" width="9.140625" style="264"/>
    <col min="8449" max="8449" width="43.7109375" style="264" bestFit="1" customWidth="1"/>
    <col min="8450" max="8450" width="9.7109375" style="264" customWidth="1"/>
    <col min="8451" max="8451" width="9.85546875" style="264" customWidth="1"/>
    <col min="8452" max="8452" width="10.140625" style="264" customWidth="1"/>
    <col min="8453" max="8453" width="13.140625" style="264" bestFit="1" customWidth="1"/>
    <col min="8454" max="8454" width="14.5703125" style="264" customWidth="1"/>
    <col min="8455" max="8704" width="9.140625" style="264"/>
    <col min="8705" max="8705" width="43.7109375" style="264" bestFit="1" customWidth="1"/>
    <col min="8706" max="8706" width="9.7109375" style="264" customWidth="1"/>
    <col min="8707" max="8707" width="9.85546875" style="264" customWidth="1"/>
    <col min="8708" max="8708" width="10.140625" style="264" customWidth="1"/>
    <col min="8709" max="8709" width="13.140625" style="264" bestFit="1" customWidth="1"/>
    <col min="8710" max="8710" width="14.5703125" style="264" customWidth="1"/>
    <col min="8711" max="8960" width="9.140625" style="264"/>
    <col min="8961" max="8961" width="43.7109375" style="264" bestFit="1" customWidth="1"/>
    <col min="8962" max="8962" width="9.7109375" style="264" customWidth="1"/>
    <col min="8963" max="8963" width="9.85546875" style="264" customWidth="1"/>
    <col min="8964" max="8964" width="10.140625" style="264" customWidth="1"/>
    <col min="8965" max="8965" width="13.140625" style="264" bestFit="1" customWidth="1"/>
    <col min="8966" max="8966" width="14.5703125" style="264" customWidth="1"/>
    <col min="8967" max="9216" width="9.140625" style="264"/>
    <col min="9217" max="9217" width="43.7109375" style="264" bestFit="1" customWidth="1"/>
    <col min="9218" max="9218" width="9.7109375" style="264" customWidth="1"/>
    <col min="9219" max="9219" width="9.85546875" style="264" customWidth="1"/>
    <col min="9220" max="9220" width="10.140625" style="264" customWidth="1"/>
    <col min="9221" max="9221" width="13.140625" style="264" bestFit="1" customWidth="1"/>
    <col min="9222" max="9222" width="14.5703125" style="264" customWidth="1"/>
    <col min="9223" max="9472" width="9.140625" style="264"/>
    <col min="9473" max="9473" width="43.7109375" style="264" bestFit="1" customWidth="1"/>
    <col min="9474" max="9474" width="9.7109375" style="264" customWidth="1"/>
    <col min="9475" max="9475" width="9.85546875" style="264" customWidth="1"/>
    <col min="9476" max="9476" width="10.140625" style="264" customWidth="1"/>
    <col min="9477" max="9477" width="13.140625" style="264" bestFit="1" customWidth="1"/>
    <col min="9478" max="9478" width="14.5703125" style="264" customWidth="1"/>
    <col min="9479" max="9728" width="9.140625" style="264"/>
    <col min="9729" max="9729" width="43.7109375" style="264" bestFit="1" customWidth="1"/>
    <col min="9730" max="9730" width="9.7109375" style="264" customWidth="1"/>
    <col min="9731" max="9731" width="9.85546875" style="264" customWidth="1"/>
    <col min="9732" max="9732" width="10.140625" style="264" customWidth="1"/>
    <col min="9733" max="9733" width="13.140625" style="264" bestFit="1" customWidth="1"/>
    <col min="9734" max="9734" width="14.5703125" style="264" customWidth="1"/>
    <col min="9735" max="9984" width="9.140625" style="264"/>
    <col min="9985" max="9985" width="43.7109375" style="264" bestFit="1" customWidth="1"/>
    <col min="9986" max="9986" width="9.7109375" style="264" customWidth="1"/>
    <col min="9987" max="9987" width="9.85546875" style="264" customWidth="1"/>
    <col min="9988" max="9988" width="10.140625" style="264" customWidth="1"/>
    <col min="9989" max="9989" width="13.140625" style="264" bestFit="1" customWidth="1"/>
    <col min="9990" max="9990" width="14.5703125" style="264" customWidth="1"/>
    <col min="9991" max="10240" width="9.140625" style="264"/>
    <col min="10241" max="10241" width="43.7109375" style="264" bestFit="1" customWidth="1"/>
    <col min="10242" max="10242" width="9.7109375" style="264" customWidth="1"/>
    <col min="10243" max="10243" width="9.85546875" style="264" customWidth="1"/>
    <col min="10244" max="10244" width="10.140625" style="264" customWidth="1"/>
    <col min="10245" max="10245" width="13.140625" style="264" bestFit="1" customWidth="1"/>
    <col min="10246" max="10246" width="14.5703125" style="264" customWidth="1"/>
    <col min="10247" max="10496" width="9.140625" style="264"/>
    <col min="10497" max="10497" width="43.7109375" style="264" bestFit="1" customWidth="1"/>
    <col min="10498" max="10498" width="9.7109375" style="264" customWidth="1"/>
    <col min="10499" max="10499" width="9.85546875" style="264" customWidth="1"/>
    <col min="10500" max="10500" width="10.140625" style="264" customWidth="1"/>
    <col min="10501" max="10501" width="13.140625" style="264" bestFit="1" customWidth="1"/>
    <col min="10502" max="10502" width="14.5703125" style="264" customWidth="1"/>
    <col min="10503" max="10752" width="9.140625" style="264"/>
    <col min="10753" max="10753" width="43.7109375" style="264" bestFit="1" customWidth="1"/>
    <col min="10754" max="10754" width="9.7109375" style="264" customWidth="1"/>
    <col min="10755" max="10755" width="9.85546875" style="264" customWidth="1"/>
    <col min="10756" max="10756" width="10.140625" style="264" customWidth="1"/>
    <col min="10757" max="10757" width="13.140625" style="264" bestFit="1" customWidth="1"/>
    <col min="10758" max="10758" width="14.5703125" style="264" customWidth="1"/>
    <col min="10759" max="11008" width="9.140625" style="264"/>
    <col min="11009" max="11009" width="43.7109375" style="264" bestFit="1" customWidth="1"/>
    <col min="11010" max="11010" width="9.7109375" style="264" customWidth="1"/>
    <col min="11011" max="11011" width="9.85546875" style="264" customWidth="1"/>
    <col min="11012" max="11012" width="10.140625" style="264" customWidth="1"/>
    <col min="11013" max="11013" width="13.140625" style="264" bestFit="1" customWidth="1"/>
    <col min="11014" max="11014" width="14.5703125" style="264" customWidth="1"/>
    <col min="11015" max="11264" width="9.140625" style="264"/>
    <col min="11265" max="11265" width="43.7109375" style="264" bestFit="1" customWidth="1"/>
    <col min="11266" max="11266" width="9.7109375" style="264" customWidth="1"/>
    <col min="11267" max="11267" width="9.85546875" style="264" customWidth="1"/>
    <col min="11268" max="11268" width="10.140625" style="264" customWidth="1"/>
    <col min="11269" max="11269" width="13.140625" style="264" bestFit="1" customWidth="1"/>
    <col min="11270" max="11270" width="14.5703125" style="264" customWidth="1"/>
    <col min="11271" max="11520" width="9.140625" style="264"/>
    <col min="11521" max="11521" width="43.7109375" style="264" bestFit="1" customWidth="1"/>
    <col min="11522" max="11522" width="9.7109375" style="264" customWidth="1"/>
    <col min="11523" max="11523" width="9.85546875" style="264" customWidth="1"/>
    <col min="11524" max="11524" width="10.140625" style="264" customWidth="1"/>
    <col min="11525" max="11525" width="13.140625" style="264" bestFit="1" customWidth="1"/>
    <col min="11526" max="11526" width="14.5703125" style="264" customWidth="1"/>
    <col min="11527" max="11776" width="9.140625" style="264"/>
    <col min="11777" max="11777" width="43.7109375" style="264" bestFit="1" customWidth="1"/>
    <col min="11778" max="11778" width="9.7109375" style="264" customWidth="1"/>
    <col min="11779" max="11779" width="9.85546875" style="264" customWidth="1"/>
    <col min="11780" max="11780" width="10.140625" style="264" customWidth="1"/>
    <col min="11781" max="11781" width="13.140625" style="264" bestFit="1" customWidth="1"/>
    <col min="11782" max="11782" width="14.5703125" style="264" customWidth="1"/>
    <col min="11783" max="12032" width="9.140625" style="264"/>
    <col min="12033" max="12033" width="43.7109375" style="264" bestFit="1" customWidth="1"/>
    <col min="12034" max="12034" width="9.7109375" style="264" customWidth="1"/>
    <col min="12035" max="12035" width="9.85546875" style="264" customWidth="1"/>
    <col min="12036" max="12036" width="10.140625" style="264" customWidth="1"/>
    <col min="12037" max="12037" width="13.140625" style="264" bestFit="1" customWidth="1"/>
    <col min="12038" max="12038" width="14.5703125" style="264" customWidth="1"/>
    <col min="12039" max="12288" width="9.140625" style="264"/>
    <col min="12289" max="12289" width="43.7109375" style="264" bestFit="1" customWidth="1"/>
    <col min="12290" max="12290" width="9.7109375" style="264" customWidth="1"/>
    <col min="12291" max="12291" width="9.85546875" style="264" customWidth="1"/>
    <col min="12292" max="12292" width="10.140625" style="264" customWidth="1"/>
    <col min="12293" max="12293" width="13.140625" style="264" bestFit="1" customWidth="1"/>
    <col min="12294" max="12294" width="14.5703125" style="264" customWidth="1"/>
    <col min="12295" max="12544" width="9.140625" style="264"/>
    <col min="12545" max="12545" width="43.7109375" style="264" bestFit="1" customWidth="1"/>
    <col min="12546" max="12546" width="9.7109375" style="264" customWidth="1"/>
    <col min="12547" max="12547" width="9.85546875" style="264" customWidth="1"/>
    <col min="12548" max="12548" width="10.140625" style="264" customWidth="1"/>
    <col min="12549" max="12549" width="13.140625" style="264" bestFit="1" customWidth="1"/>
    <col min="12550" max="12550" width="14.5703125" style="264" customWidth="1"/>
    <col min="12551" max="12800" width="9.140625" style="264"/>
    <col min="12801" max="12801" width="43.7109375" style="264" bestFit="1" customWidth="1"/>
    <col min="12802" max="12802" width="9.7109375" style="264" customWidth="1"/>
    <col min="12803" max="12803" width="9.85546875" style="264" customWidth="1"/>
    <col min="12804" max="12804" width="10.140625" style="264" customWidth="1"/>
    <col min="12805" max="12805" width="13.140625" style="264" bestFit="1" customWidth="1"/>
    <col min="12806" max="12806" width="14.5703125" style="264" customWidth="1"/>
    <col min="12807" max="13056" width="9.140625" style="264"/>
    <col min="13057" max="13057" width="43.7109375" style="264" bestFit="1" customWidth="1"/>
    <col min="13058" max="13058" width="9.7109375" style="264" customWidth="1"/>
    <col min="13059" max="13059" width="9.85546875" style="264" customWidth="1"/>
    <col min="13060" max="13060" width="10.140625" style="264" customWidth="1"/>
    <col min="13061" max="13061" width="13.140625" style="264" bestFit="1" customWidth="1"/>
    <col min="13062" max="13062" width="14.5703125" style="264" customWidth="1"/>
    <col min="13063" max="13312" width="9.140625" style="264"/>
    <col min="13313" max="13313" width="43.7109375" style="264" bestFit="1" customWidth="1"/>
    <col min="13314" max="13314" width="9.7109375" style="264" customWidth="1"/>
    <col min="13315" max="13315" width="9.85546875" style="264" customWidth="1"/>
    <col min="13316" max="13316" width="10.140625" style="264" customWidth="1"/>
    <col min="13317" max="13317" width="13.140625" style="264" bestFit="1" customWidth="1"/>
    <col min="13318" max="13318" width="14.5703125" style="264" customWidth="1"/>
    <col min="13319" max="13568" width="9.140625" style="264"/>
    <col min="13569" max="13569" width="43.7109375" style="264" bestFit="1" customWidth="1"/>
    <col min="13570" max="13570" width="9.7109375" style="264" customWidth="1"/>
    <col min="13571" max="13571" width="9.85546875" style="264" customWidth="1"/>
    <col min="13572" max="13572" width="10.140625" style="264" customWidth="1"/>
    <col min="13573" max="13573" width="13.140625" style="264" bestFit="1" customWidth="1"/>
    <col min="13574" max="13574" width="14.5703125" style="264" customWidth="1"/>
    <col min="13575" max="13824" width="9.140625" style="264"/>
    <col min="13825" max="13825" width="43.7109375" style="264" bestFit="1" customWidth="1"/>
    <col min="13826" max="13826" width="9.7109375" style="264" customWidth="1"/>
    <col min="13827" max="13827" width="9.85546875" style="264" customWidth="1"/>
    <col min="13828" max="13828" width="10.140625" style="264" customWidth="1"/>
    <col min="13829" max="13829" width="13.140625" style="264" bestFit="1" customWidth="1"/>
    <col min="13830" max="13830" width="14.5703125" style="264" customWidth="1"/>
    <col min="13831" max="14080" width="9.140625" style="264"/>
    <col min="14081" max="14081" width="43.7109375" style="264" bestFit="1" customWidth="1"/>
    <col min="14082" max="14082" width="9.7109375" style="264" customWidth="1"/>
    <col min="14083" max="14083" width="9.85546875" style="264" customWidth="1"/>
    <col min="14084" max="14084" width="10.140625" style="264" customWidth="1"/>
    <col min="14085" max="14085" width="13.140625" style="264" bestFit="1" customWidth="1"/>
    <col min="14086" max="14086" width="14.5703125" style="264" customWidth="1"/>
    <col min="14087" max="14336" width="9.140625" style="264"/>
    <col min="14337" max="14337" width="43.7109375" style="264" bestFit="1" customWidth="1"/>
    <col min="14338" max="14338" width="9.7109375" style="264" customWidth="1"/>
    <col min="14339" max="14339" width="9.85546875" style="264" customWidth="1"/>
    <col min="14340" max="14340" width="10.140625" style="264" customWidth="1"/>
    <col min="14341" max="14341" width="13.140625" style="264" bestFit="1" customWidth="1"/>
    <col min="14342" max="14342" width="14.5703125" style="264" customWidth="1"/>
    <col min="14343" max="14592" width="9.140625" style="264"/>
    <col min="14593" max="14593" width="43.7109375" style="264" bestFit="1" customWidth="1"/>
    <col min="14594" max="14594" width="9.7109375" style="264" customWidth="1"/>
    <col min="14595" max="14595" width="9.85546875" style="264" customWidth="1"/>
    <col min="14596" max="14596" width="10.140625" style="264" customWidth="1"/>
    <col min="14597" max="14597" width="13.140625" style="264" bestFit="1" customWidth="1"/>
    <col min="14598" max="14598" width="14.5703125" style="264" customWidth="1"/>
    <col min="14599" max="14848" width="9.140625" style="264"/>
    <col min="14849" max="14849" width="43.7109375" style="264" bestFit="1" customWidth="1"/>
    <col min="14850" max="14850" width="9.7109375" style="264" customWidth="1"/>
    <col min="14851" max="14851" width="9.85546875" style="264" customWidth="1"/>
    <col min="14852" max="14852" width="10.140625" style="264" customWidth="1"/>
    <col min="14853" max="14853" width="13.140625" style="264" bestFit="1" customWidth="1"/>
    <col min="14854" max="14854" width="14.5703125" style="264" customWidth="1"/>
    <col min="14855" max="15104" width="9.140625" style="264"/>
    <col min="15105" max="15105" width="43.7109375" style="264" bestFit="1" customWidth="1"/>
    <col min="15106" max="15106" width="9.7109375" style="264" customWidth="1"/>
    <col min="15107" max="15107" width="9.85546875" style="264" customWidth="1"/>
    <col min="15108" max="15108" width="10.140625" style="264" customWidth="1"/>
    <col min="15109" max="15109" width="13.140625" style="264" bestFit="1" customWidth="1"/>
    <col min="15110" max="15110" width="14.5703125" style="264" customWidth="1"/>
    <col min="15111" max="15360" width="9.140625" style="264"/>
    <col min="15361" max="15361" width="43.7109375" style="264" bestFit="1" customWidth="1"/>
    <col min="15362" max="15362" width="9.7109375" style="264" customWidth="1"/>
    <col min="15363" max="15363" width="9.85546875" style="264" customWidth="1"/>
    <col min="15364" max="15364" width="10.140625" style="264" customWidth="1"/>
    <col min="15365" max="15365" width="13.140625" style="264" bestFit="1" customWidth="1"/>
    <col min="15366" max="15366" width="14.5703125" style="264" customWidth="1"/>
    <col min="15367" max="15616" width="9.140625" style="264"/>
    <col min="15617" max="15617" width="43.7109375" style="264" bestFit="1" customWidth="1"/>
    <col min="15618" max="15618" width="9.7109375" style="264" customWidth="1"/>
    <col min="15619" max="15619" width="9.85546875" style="264" customWidth="1"/>
    <col min="15620" max="15620" width="10.140625" style="264" customWidth="1"/>
    <col min="15621" max="15621" width="13.140625" style="264" bestFit="1" customWidth="1"/>
    <col min="15622" max="15622" width="14.5703125" style="264" customWidth="1"/>
    <col min="15623" max="15872" width="9.140625" style="264"/>
    <col min="15873" max="15873" width="43.7109375" style="264" bestFit="1" customWidth="1"/>
    <col min="15874" max="15874" width="9.7109375" style="264" customWidth="1"/>
    <col min="15875" max="15875" width="9.85546875" style="264" customWidth="1"/>
    <col min="15876" max="15876" width="10.140625" style="264" customWidth="1"/>
    <col min="15877" max="15877" width="13.140625" style="264" bestFit="1" customWidth="1"/>
    <col min="15878" max="15878" width="14.5703125" style="264" customWidth="1"/>
    <col min="15879" max="16128" width="9.140625" style="264"/>
    <col min="16129" max="16129" width="43.7109375" style="264" bestFit="1" customWidth="1"/>
    <col min="16130" max="16130" width="9.7109375" style="264" customWidth="1"/>
    <col min="16131" max="16131" width="9.85546875" style="264" customWidth="1"/>
    <col min="16132" max="16132" width="10.140625" style="264" customWidth="1"/>
    <col min="16133" max="16133" width="13.140625" style="264" bestFit="1" customWidth="1"/>
    <col min="16134" max="16134" width="14.5703125" style="264" customWidth="1"/>
    <col min="16135" max="16384" width="9.140625" style="264"/>
  </cols>
  <sheetData>
    <row r="1" spans="1:6" x14ac:dyDescent="0.2">
      <c r="A1" s="262" t="s">
        <v>418</v>
      </c>
      <c r="B1" s="263" t="s">
        <v>242</v>
      </c>
      <c r="C1" s="263"/>
      <c r="D1" s="263"/>
      <c r="E1" s="263"/>
      <c r="F1" s="263"/>
    </row>
    <row r="2" spans="1:6" x14ac:dyDescent="0.2">
      <c r="A2" s="263"/>
      <c r="B2" s="263" t="s">
        <v>419</v>
      </c>
      <c r="C2" s="263"/>
      <c r="D2" s="263"/>
      <c r="E2" s="263"/>
      <c r="F2" s="263"/>
    </row>
    <row r="4" spans="1:6" ht="12.75" customHeight="1" x14ac:dyDescent="0.2">
      <c r="A4" s="265" t="s">
        <v>420</v>
      </c>
      <c r="B4" s="310" t="s">
        <v>421</v>
      </c>
      <c r="C4" s="310"/>
      <c r="D4" s="310"/>
      <c r="E4" s="310"/>
      <c r="F4" s="311"/>
    </row>
    <row r="5" spans="1:6" x14ac:dyDescent="0.2">
      <c r="A5" s="266" t="s">
        <v>422</v>
      </c>
      <c r="B5" s="267" t="s">
        <v>423</v>
      </c>
      <c r="C5" s="267"/>
      <c r="D5" s="267"/>
      <c r="E5" s="267"/>
      <c r="F5" s="268"/>
    </row>
    <row r="6" spans="1:6" x14ac:dyDescent="0.2">
      <c r="A6" s="266" t="s">
        <v>424</v>
      </c>
      <c r="B6" s="312">
        <v>60</v>
      </c>
      <c r="C6" s="312"/>
      <c r="D6" s="312"/>
      <c r="E6" s="312"/>
      <c r="F6" s="313"/>
    </row>
    <row r="7" spans="1:6" x14ac:dyDescent="0.2">
      <c r="A7" s="266" t="s">
        <v>425</v>
      </c>
      <c r="B7" s="312">
        <v>12</v>
      </c>
      <c r="C7" s="312"/>
      <c r="D7" s="312"/>
      <c r="E7" s="312"/>
      <c r="F7" s="313"/>
    </row>
    <row r="8" spans="1:6" x14ac:dyDescent="0.2">
      <c r="A8" s="266" t="s">
        <v>426</v>
      </c>
      <c r="B8" s="312">
        <v>8</v>
      </c>
      <c r="C8" s="312"/>
      <c r="D8" s="312"/>
      <c r="E8" s="312"/>
      <c r="F8" s="313"/>
    </row>
    <row r="9" spans="1:6" x14ac:dyDescent="0.2">
      <c r="A9" s="269" t="s">
        <v>427</v>
      </c>
      <c r="B9" s="314" t="s">
        <v>428</v>
      </c>
      <c r="C9" s="314"/>
      <c r="D9" s="314"/>
      <c r="E9" s="314"/>
      <c r="F9" s="315"/>
    </row>
    <row r="11" spans="1:6" x14ac:dyDescent="0.2">
      <c r="A11" s="263" t="s">
        <v>429</v>
      </c>
    </row>
    <row r="12" spans="1:6" x14ac:dyDescent="0.2">
      <c r="A12" s="270" t="s">
        <v>430</v>
      </c>
      <c r="B12" s="270" t="s">
        <v>141</v>
      </c>
      <c r="C12" s="270" t="s">
        <v>143</v>
      </c>
      <c r="D12" s="270" t="s">
        <v>431</v>
      </c>
      <c r="E12" s="270" t="s">
        <v>432</v>
      </c>
      <c r="F12" s="270" t="s">
        <v>145</v>
      </c>
    </row>
    <row r="13" spans="1:6" x14ac:dyDescent="0.2">
      <c r="A13" s="271" t="s">
        <v>433</v>
      </c>
      <c r="B13" s="271" t="s">
        <v>172</v>
      </c>
      <c r="C13" s="272">
        <v>2</v>
      </c>
      <c r="D13" s="272">
        <v>8</v>
      </c>
      <c r="E13" s="273"/>
      <c r="F13" s="274">
        <f>C13*E13*D13</f>
        <v>0</v>
      </c>
    </row>
    <row r="14" spans="1:6" x14ac:dyDescent="0.2">
      <c r="A14" s="307" t="s">
        <v>434</v>
      </c>
      <c r="B14" s="308"/>
      <c r="C14" s="308"/>
      <c r="D14" s="308"/>
      <c r="E14" s="309"/>
      <c r="F14" s="275">
        <f>SUM(F13)</f>
        <v>0</v>
      </c>
    </row>
    <row r="16" spans="1:6" x14ac:dyDescent="0.2">
      <c r="A16" s="263" t="s">
        <v>435</v>
      </c>
    </row>
    <row r="17" spans="1:8" x14ac:dyDescent="0.2">
      <c r="A17" s="270" t="s">
        <v>430</v>
      </c>
      <c r="B17" s="270" t="s">
        <v>141</v>
      </c>
      <c r="C17" s="270" t="s">
        <v>143</v>
      </c>
      <c r="D17" s="270" t="s">
        <v>431</v>
      </c>
      <c r="E17" s="270" t="s">
        <v>432</v>
      </c>
      <c r="F17" s="270" t="s">
        <v>145</v>
      </c>
    </row>
    <row r="18" spans="1:8" x14ac:dyDescent="0.2">
      <c r="A18" s="271" t="s">
        <v>433</v>
      </c>
      <c r="B18" s="271" t="s">
        <v>172</v>
      </c>
      <c r="C18" s="272">
        <v>1</v>
      </c>
      <c r="D18" s="272">
        <v>2</v>
      </c>
      <c r="E18" s="273"/>
      <c r="F18" s="274">
        <f>C18*E18*D18</f>
        <v>0</v>
      </c>
    </row>
    <row r="19" spans="1:8" x14ac:dyDescent="0.2">
      <c r="A19" s="271" t="s">
        <v>436</v>
      </c>
      <c r="B19" s="271" t="s">
        <v>172</v>
      </c>
      <c r="C19" s="272">
        <v>1</v>
      </c>
      <c r="D19" s="272">
        <v>2</v>
      </c>
      <c r="E19" s="273"/>
      <c r="F19" s="274">
        <f>C19*E19*D19</f>
        <v>0</v>
      </c>
    </row>
    <row r="20" spans="1:8" x14ac:dyDescent="0.2">
      <c r="A20" s="271" t="s">
        <v>437</v>
      </c>
      <c r="B20" s="271" t="s">
        <v>172</v>
      </c>
      <c r="C20" s="272">
        <v>1</v>
      </c>
      <c r="D20" s="272">
        <v>2</v>
      </c>
      <c r="E20" s="273"/>
      <c r="F20" s="274">
        <f>C20*E20*D20</f>
        <v>0</v>
      </c>
    </row>
    <row r="21" spans="1:8" x14ac:dyDescent="0.2">
      <c r="A21" s="276" t="s">
        <v>438</v>
      </c>
      <c r="B21" s="271" t="s">
        <v>256</v>
      </c>
      <c r="C21" s="272">
        <v>50</v>
      </c>
      <c r="D21" s="270"/>
      <c r="E21" s="273"/>
      <c r="F21" s="274">
        <f>C21*E21</f>
        <v>0</v>
      </c>
    </row>
    <row r="22" spans="1:8" x14ac:dyDescent="0.2">
      <c r="A22" s="307" t="s">
        <v>439</v>
      </c>
      <c r="B22" s="308"/>
      <c r="C22" s="308"/>
      <c r="D22" s="308"/>
      <c r="E22" s="309"/>
      <c r="F22" s="275">
        <f>SUM(F18:F21)</f>
        <v>0</v>
      </c>
    </row>
    <row r="23" spans="1:8" x14ac:dyDescent="0.2">
      <c r="A23" s="307" t="str">
        <f>"Skupaj " &amp;B8&amp;" postavitev in odstranitev zapore"</f>
        <v>Skupaj 8 postavitev in odstranitev zapore</v>
      </c>
      <c r="B23" s="308"/>
      <c r="C23" s="308"/>
      <c r="D23" s="308"/>
      <c r="E23" s="309"/>
      <c r="F23" s="275">
        <f>IF(B8="","Število postavitev zapore mora biti vpisano!",F22*B8)</f>
        <v>0</v>
      </c>
    </row>
    <row r="24" spans="1:8" x14ac:dyDescent="0.2">
      <c r="A24" s="276"/>
      <c r="B24" s="277"/>
      <c r="C24" s="276"/>
      <c r="D24" s="276"/>
      <c r="E24" s="276"/>
      <c r="F24" s="276"/>
    </row>
    <row r="25" spans="1:8" x14ac:dyDescent="0.2">
      <c r="A25" s="263" t="s">
        <v>440</v>
      </c>
    </row>
    <row r="26" spans="1:8" x14ac:dyDescent="0.2">
      <c r="A26" s="270" t="s">
        <v>440</v>
      </c>
      <c r="B26" s="270" t="s">
        <v>141</v>
      </c>
      <c r="C26" s="270" t="s">
        <v>143</v>
      </c>
      <c r="D26" s="278" t="s">
        <v>431</v>
      </c>
      <c r="E26" s="270" t="s">
        <v>432</v>
      </c>
      <c r="F26" s="270" t="s">
        <v>145</v>
      </c>
    </row>
    <row r="27" spans="1:8" x14ac:dyDescent="0.2">
      <c r="A27" s="279" t="s">
        <v>441</v>
      </c>
      <c r="B27" s="271" t="s">
        <v>442</v>
      </c>
      <c r="C27" s="272">
        <v>2</v>
      </c>
      <c r="D27" s="280"/>
      <c r="E27" s="273"/>
      <c r="F27" s="274">
        <f>C27*E27</f>
        <v>0</v>
      </c>
      <c r="G27" s="281"/>
    </row>
    <row r="28" spans="1:8" x14ac:dyDescent="0.2">
      <c r="A28" s="279" t="s">
        <v>443</v>
      </c>
      <c r="B28" s="271" t="s">
        <v>442</v>
      </c>
      <c r="C28" s="272">
        <v>4</v>
      </c>
      <c r="D28" s="280"/>
      <c r="E28" s="273"/>
      <c r="F28" s="274">
        <f>C28*E28</f>
        <v>0</v>
      </c>
      <c r="G28" s="281"/>
    </row>
    <row r="29" spans="1:8" x14ac:dyDescent="0.2">
      <c r="A29" s="279" t="s">
        <v>444</v>
      </c>
      <c r="B29" s="271" t="s">
        <v>442</v>
      </c>
      <c r="C29" s="272">
        <v>2</v>
      </c>
      <c r="D29" s="280"/>
      <c r="E29" s="273"/>
      <c r="F29" s="274">
        <f>C29*E29</f>
        <v>0</v>
      </c>
      <c r="G29" s="282"/>
      <c r="H29" s="283"/>
    </row>
    <row r="30" spans="1:8" x14ac:dyDescent="0.2">
      <c r="A30" s="279" t="s">
        <v>445</v>
      </c>
      <c r="B30" s="271" t="s">
        <v>442</v>
      </c>
      <c r="C30" s="272">
        <v>1</v>
      </c>
      <c r="D30" s="280"/>
      <c r="E30" s="273"/>
      <c r="F30" s="274">
        <f t="shared" ref="F30:F47" si="0">C30*E30</f>
        <v>0</v>
      </c>
      <c r="G30" s="282"/>
      <c r="H30" s="283"/>
    </row>
    <row r="31" spans="1:8" x14ac:dyDescent="0.2">
      <c r="A31" s="279" t="s">
        <v>446</v>
      </c>
      <c r="B31" s="271" t="s">
        <v>442</v>
      </c>
      <c r="C31" s="272">
        <v>1</v>
      </c>
      <c r="D31" s="280"/>
      <c r="E31" s="273"/>
      <c r="F31" s="274">
        <f t="shared" si="0"/>
        <v>0</v>
      </c>
      <c r="G31" s="282"/>
      <c r="H31" s="283"/>
    </row>
    <row r="32" spans="1:8" x14ac:dyDescent="0.2">
      <c r="A32" s="279" t="s">
        <v>447</v>
      </c>
      <c r="B32" s="271" t="s">
        <v>442</v>
      </c>
      <c r="C32" s="272">
        <v>2</v>
      </c>
      <c r="D32" s="280"/>
      <c r="E32" s="284"/>
      <c r="F32" s="274">
        <f t="shared" si="0"/>
        <v>0</v>
      </c>
      <c r="G32" s="282"/>
      <c r="H32" s="283"/>
    </row>
    <row r="33" spans="1:8" x14ac:dyDescent="0.2">
      <c r="A33" s="279" t="s">
        <v>448</v>
      </c>
      <c r="B33" s="271" t="s">
        <v>442</v>
      </c>
      <c r="C33" s="272">
        <v>4</v>
      </c>
      <c r="D33" s="280"/>
      <c r="E33" s="273"/>
      <c r="F33" s="274">
        <f t="shared" si="0"/>
        <v>0</v>
      </c>
      <c r="G33" s="282"/>
      <c r="H33" s="283"/>
    </row>
    <row r="34" spans="1:8" x14ac:dyDescent="0.2">
      <c r="A34" s="279" t="s">
        <v>449</v>
      </c>
      <c r="B34" s="271" t="s">
        <v>442</v>
      </c>
      <c r="C34" s="272">
        <v>3</v>
      </c>
      <c r="D34" s="280"/>
      <c r="E34" s="273"/>
      <c r="F34" s="274">
        <f t="shared" si="0"/>
        <v>0</v>
      </c>
      <c r="G34" s="282"/>
      <c r="H34" s="283"/>
    </row>
    <row r="35" spans="1:8" x14ac:dyDescent="0.2">
      <c r="A35" s="279" t="s">
        <v>450</v>
      </c>
      <c r="B35" s="271" t="s">
        <v>442</v>
      </c>
      <c r="C35" s="272">
        <v>3</v>
      </c>
      <c r="D35" s="280"/>
      <c r="E35" s="273"/>
      <c r="F35" s="274">
        <f t="shared" si="0"/>
        <v>0</v>
      </c>
      <c r="G35" s="282"/>
      <c r="H35" s="283"/>
    </row>
    <row r="36" spans="1:8" x14ac:dyDescent="0.2">
      <c r="A36" s="279" t="s">
        <v>451</v>
      </c>
      <c r="B36" s="271" t="s">
        <v>442</v>
      </c>
      <c r="C36" s="272">
        <v>3</v>
      </c>
      <c r="D36" s="280"/>
      <c r="E36" s="273"/>
      <c r="F36" s="274">
        <f t="shared" si="0"/>
        <v>0</v>
      </c>
      <c r="G36" s="282"/>
      <c r="H36" s="283"/>
    </row>
    <row r="37" spans="1:8" x14ac:dyDescent="0.2">
      <c r="A37" s="279" t="s">
        <v>452</v>
      </c>
      <c r="B37" s="271" t="s">
        <v>442</v>
      </c>
      <c r="C37" s="272">
        <v>3</v>
      </c>
      <c r="D37" s="280"/>
      <c r="E37" s="273"/>
      <c r="F37" s="274">
        <f t="shared" si="0"/>
        <v>0</v>
      </c>
      <c r="G37" s="282"/>
      <c r="H37" s="283"/>
    </row>
    <row r="38" spans="1:8" x14ac:dyDescent="0.2">
      <c r="A38" s="279" t="s">
        <v>453</v>
      </c>
      <c r="B38" s="271" t="s">
        <v>442</v>
      </c>
      <c r="C38" s="272">
        <v>1</v>
      </c>
      <c r="D38" s="280"/>
      <c r="E38" s="273"/>
      <c r="F38" s="274">
        <f t="shared" si="0"/>
        <v>0</v>
      </c>
      <c r="G38" s="282"/>
      <c r="H38" s="283"/>
    </row>
    <row r="39" spans="1:8" ht="25.5" x14ac:dyDescent="0.2">
      <c r="A39" s="279" t="s">
        <v>454</v>
      </c>
      <c r="B39" s="271" t="s">
        <v>442</v>
      </c>
      <c r="C39" s="272">
        <v>1</v>
      </c>
      <c r="D39" s="280"/>
      <c r="E39" s="273"/>
      <c r="F39" s="274">
        <f t="shared" si="0"/>
        <v>0</v>
      </c>
      <c r="G39" s="282"/>
      <c r="H39" s="283"/>
    </row>
    <row r="40" spans="1:8" x14ac:dyDescent="0.2">
      <c r="A40" s="279" t="s">
        <v>455</v>
      </c>
      <c r="B40" s="271" t="s">
        <v>442</v>
      </c>
      <c r="C40" s="272">
        <v>5</v>
      </c>
      <c r="D40" s="280"/>
      <c r="E40" s="273"/>
      <c r="F40" s="274">
        <f t="shared" si="0"/>
        <v>0</v>
      </c>
      <c r="G40" s="282"/>
      <c r="H40" s="283"/>
    </row>
    <row r="41" spans="1:8" x14ac:dyDescent="0.2">
      <c r="A41" s="279" t="s">
        <v>456</v>
      </c>
      <c r="B41" s="271" t="s">
        <v>442</v>
      </c>
      <c r="C41" s="272">
        <v>2</v>
      </c>
      <c r="D41" s="280"/>
      <c r="E41" s="273"/>
      <c r="F41" s="274">
        <f t="shared" si="0"/>
        <v>0</v>
      </c>
      <c r="G41" s="282"/>
      <c r="H41" s="283"/>
    </row>
    <row r="42" spans="1:8" x14ac:dyDescent="0.2">
      <c r="A42" s="279" t="s">
        <v>457</v>
      </c>
      <c r="B42" s="271" t="s">
        <v>442</v>
      </c>
      <c r="C42" s="272">
        <v>30</v>
      </c>
      <c r="D42" s="280"/>
      <c r="E42" s="273"/>
      <c r="F42" s="274">
        <f t="shared" si="0"/>
        <v>0</v>
      </c>
      <c r="G42" s="282"/>
      <c r="H42" s="283"/>
    </row>
    <row r="43" spans="1:8" x14ac:dyDescent="0.2">
      <c r="A43" s="279" t="s">
        <v>458</v>
      </c>
      <c r="B43" s="271" t="s">
        <v>442</v>
      </c>
      <c r="C43" s="272">
        <v>9</v>
      </c>
      <c r="D43" s="280"/>
      <c r="E43" s="273"/>
      <c r="F43" s="274">
        <f t="shared" si="0"/>
        <v>0</v>
      </c>
      <c r="G43" s="282"/>
      <c r="H43" s="283"/>
    </row>
    <row r="44" spans="1:8" ht="25.5" x14ac:dyDescent="0.2">
      <c r="A44" s="279" t="s">
        <v>459</v>
      </c>
      <c r="B44" s="271" t="s">
        <v>442</v>
      </c>
      <c r="C44" s="272">
        <v>12</v>
      </c>
      <c r="D44" s="280"/>
      <c r="E44" s="273"/>
      <c r="F44" s="274">
        <f t="shared" si="0"/>
        <v>0</v>
      </c>
      <c r="G44" s="282"/>
      <c r="H44" s="283"/>
    </row>
    <row r="45" spans="1:8" x14ac:dyDescent="0.2">
      <c r="A45" s="279" t="s">
        <v>460</v>
      </c>
      <c r="B45" s="271" t="s">
        <v>442</v>
      </c>
      <c r="C45" s="272">
        <v>30</v>
      </c>
      <c r="D45" s="280"/>
      <c r="E45" s="273"/>
      <c r="F45" s="274">
        <f t="shared" si="0"/>
        <v>0</v>
      </c>
      <c r="G45" s="282"/>
      <c r="H45" s="283"/>
    </row>
    <row r="46" spans="1:8" x14ac:dyDescent="0.2">
      <c r="A46" s="279" t="s">
        <v>461</v>
      </c>
      <c r="B46" s="271" t="s">
        <v>442</v>
      </c>
      <c r="C46" s="272">
        <v>25</v>
      </c>
      <c r="D46" s="280"/>
      <c r="E46" s="273"/>
      <c r="F46" s="274">
        <f t="shared" si="0"/>
        <v>0</v>
      </c>
      <c r="G46" s="282"/>
      <c r="H46" s="283"/>
    </row>
    <row r="47" spans="1:8" x14ac:dyDescent="0.2">
      <c r="A47" s="279" t="s">
        <v>462</v>
      </c>
      <c r="B47" s="271" t="s">
        <v>442</v>
      </c>
      <c r="C47" s="272">
        <v>25</v>
      </c>
      <c r="D47" s="280"/>
      <c r="E47" s="273"/>
      <c r="F47" s="274">
        <f t="shared" si="0"/>
        <v>0</v>
      </c>
      <c r="G47" s="282"/>
      <c r="H47" s="283"/>
    </row>
    <row r="48" spans="1:8" x14ac:dyDescent="0.2">
      <c r="A48" s="316" t="s">
        <v>463</v>
      </c>
      <c r="B48" s="316"/>
      <c r="C48" s="316"/>
      <c r="D48" s="316"/>
      <c r="E48" s="316"/>
      <c r="F48" s="275">
        <f>SUM(F27:F47)</f>
        <v>0</v>
      </c>
      <c r="G48" s="283"/>
      <c r="H48" s="283"/>
    </row>
    <row r="49" spans="1:8" x14ac:dyDescent="0.2">
      <c r="A49" s="316" t="str">
        <f>"Skupaj zapora za "&amp;B6&amp;" dni"</f>
        <v>Skupaj zapora za 60 dni</v>
      </c>
      <c r="B49" s="316"/>
      <c r="C49" s="316"/>
      <c r="D49" s="316"/>
      <c r="E49" s="316"/>
      <c r="F49" s="275">
        <f>IF(B6="","Trajanje zapore mora biti vpisano!",F48*B6)</f>
        <v>0</v>
      </c>
      <c r="G49" s="283"/>
      <c r="H49" s="283"/>
    </row>
    <row r="50" spans="1:8" x14ac:dyDescent="0.2">
      <c r="A50" s="277"/>
      <c r="B50" s="277"/>
      <c r="C50" s="263"/>
      <c r="D50" s="263"/>
      <c r="E50" s="263"/>
      <c r="F50" s="263"/>
    </row>
    <row r="51" spans="1:8" x14ac:dyDescent="0.2">
      <c r="A51" s="285" t="s">
        <v>464</v>
      </c>
    </row>
    <row r="52" spans="1:8" x14ac:dyDescent="0.2">
      <c r="A52" s="270" t="s">
        <v>430</v>
      </c>
      <c r="B52" s="270" t="s">
        <v>141</v>
      </c>
      <c r="C52" s="270" t="s">
        <v>143</v>
      </c>
      <c r="D52" s="270" t="s">
        <v>431</v>
      </c>
      <c r="E52" s="270" t="s">
        <v>432</v>
      </c>
      <c r="F52" s="270" t="s">
        <v>145</v>
      </c>
    </row>
    <row r="53" spans="1:8" x14ac:dyDescent="0.2">
      <c r="A53" s="271" t="s">
        <v>465</v>
      </c>
      <c r="B53" s="271" t="s">
        <v>172</v>
      </c>
      <c r="C53" s="270"/>
      <c r="D53" s="272">
        <v>8</v>
      </c>
      <c r="E53" s="286"/>
      <c r="F53" s="274">
        <f>D53*E53</f>
        <v>0</v>
      </c>
    </row>
    <row r="54" spans="1:8" x14ac:dyDescent="0.2">
      <c r="A54" s="287" t="s">
        <v>437</v>
      </c>
      <c r="B54" s="271" t="s">
        <v>172</v>
      </c>
      <c r="C54" s="270"/>
      <c r="D54" s="272">
        <v>8</v>
      </c>
      <c r="E54" s="286"/>
      <c r="F54" s="274">
        <f>D54*E54</f>
        <v>0</v>
      </c>
    </row>
    <row r="55" spans="1:8" x14ac:dyDescent="0.2">
      <c r="A55" s="287" t="str">
        <f>"interventni pregledi "&amp;C55&amp;" %"</f>
        <v>interventni pregledi 5 %</v>
      </c>
      <c r="B55" s="271" t="s">
        <v>466</v>
      </c>
      <c r="C55" s="272">
        <v>5</v>
      </c>
      <c r="D55" s="270"/>
      <c r="E55" s="270"/>
      <c r="F55" s="274">
        <f>C55/100*(F53+F54)</f>
        <v>0</v>
      </c>
    </row>
    <row r="56" spans="1:8" x14ac:dyDescent="0.2">
      <c r="A56" s="307" t="s">
        <v>467</v>
      </c>
      <c r="B56" s="308"/>
      <c r="C56" s="308"/>
      <c r="D56" s="308"/>
      <c r="E56" s="309"/>
      <c r="F56" s="275">
        <f>SUM(F53:F55)</f>
        <v>0</v>
      </c>
    </row>
    <row r="57" spans="1:8" x14ac:dyDescent="0.2">
      <c r="A57" s="307" t="str">
        <f>"Skupaj " &amp;B7&amp;" pregled-ov zapore in interventni pregledi"</f>
        <v>Skupaj 12 pregled-ov zapore in interventni pregledi</v>
      </c>
      <c r="B57" s="308"/>
      <c r="C57" s="308"/>
      <c r="D57" s="308"/>
      <c r="E57" s="309"/>
      <c r="F57" s="275">
        <f>IF(B7="","Število pregledov zapore mora biti vpisano!",F56*B7)</f>
        <v>0</v>
      </c>
    </row>
    <row r="58" spans="1:8" x14ac:dyDescent="0.2">
      <c r="A58" s="285"/>
    </row>
    <row r="59" spans="1:8" x14ac:dyDescent="0.2">
      <c r="A59" s="288" t="s">
        <v>468</v>
      </c>
    </row>
    <row r="60" spans="1:8" x14ac:dyDescent="0.2">
      <c r="A60" s="270" t="s">
        <v>430</v>
      </c>
      <c r="B60" s="270" t="s">
        <v>141</v>
      </c>
      <c r="C60" s="270" t="s">
        <v>143</v>
      </c>
      <c r="D60" s="270"/>
      <c r="E60" s="270" t="s">
        <v>432</v>
      </c>
      <c r="F60" s="270" t="s">
        <v>145</v>
      </c>
    </row>
    <row r="61" spans="1:8" x14ac:dyDescent="0.2">
      <c r="A61" s="289" t="s">
        <v>469</v>
      </c>
      <c r="B61" s="290" t="s">
        <v>245</v>
      </c>
      <c r="C61" s="291"/>
      <c r="D61" s="270"/>
      <c r="E61" s="292"/>
      <c r="F61" s="293">
        <f>C61*E61</f>
        <v>0</v>
      </c>
    </row>
    <row r="62" spans="1:8" hidden="1" x14ac:dyDescent="0.2">
      <c r="A62" s="291"/>
      <c r="B62" s="291"/>
      <c r="C62" s="291"/>
      <c r="D62" s="270"/>
      <c r="E62" s="291"/>
      <c r="F62" s="293">
        <f t="shared" ref="F62:F67" si="1">C62*E62</f>
        <v>0</v>
      </c>
    </row>
    <row r="63" spans="1:8" hidden="1" x14ac:dyDescent="0.2">
      <c r="A63" s="291"/>
      <c r="B63" s="291"/>
      <c r="C63" s="291"/>
      <c r="D63" s="270"/>
      <c r="E63" s="291"/>
      <c r="F63" s="293">
        <f t="shared" si="1"/>
        <v>0</v>
      </c>
    </row>
    <row r="64" spans="1:8" hidden="1" x14ac:dyDescent="0.2">
      <c r="A64" s="291"/>
      <c r="B64" s="291"/>
      <c r="C64" s="291"/>
      <c r="D64" s="270"/>
      <c r="E64" s="291"/>
      <c r="F64" s="293">
        <f t="shared" si="1"/>
        <v>0</v>
      </c>
    </row>
    <row r="65" spans="1:6" hidden="1" x14ac:dyDescent="0.2">
      <c r="A65" s="291"/>
      <c r="B65" s="291"/>
      <c r="C65" s="291"/>
      <c r="D65" s="270"/>
      <c r="E65" s="291"/>
      <c r="F65" s="293">
        <f t="shared" si="1"/>
        <v>0</v>
      </c>
    </row>
    <row r="66" spans="1:6" hidden="1" x14ac:dyDescent="0.2">
      <c r="A66" s="291"/>
      <c r="B66" s="291"/>
      <c r="C66" s="291"/>
      <c r="D66" s="270"/>
      <c r="E66" s="291"/>
      <c r="F66" s="293">
        <f t="shared" si="1"/>
        <v>0</v>
      </c>
    </row>
    <row r="67" spans="1:6" x14ac:dyDescent="0.2">
      <c r="A67" s="291"/>
      <c r="B67" s="291"/>
      <c r="C67" s="291"/>
      <c r="D67" s="270"/>
      <c r="E67" s="291"/>
      <c r="F67" s="293">
        <f t="shared" si="1"/>
        <v>0</v>
      </c>
    </row>
    <row r="68" spans="1:6" x14ac:dyDescent="0.2">
      <c r="A68" s="307" t="s">
        <v>470</v>
      </c>
      <c r="B68" s="308"/>
      <c r="C68" s="308"/>
      <c r="D68" s="308"/>
      <c r="E68" s="309"/>
      <c r="F68" s="294">
        <f>SUM(F61:F67)</f>
        <v>0</v>
      </c>
    </row>
    <row r="70" spans="1:6" x14ac:dyDescent="0.2">
      <c r="A70" s="307" t="s">
        <v>471</v>
      </c>
      <c r="B70" s="308"/>
      <c r="C70" s="308"/>
      <c r="D70" s="308"/>
      <c r="E70" s="309"/>
      <c r="F70" s="275">
        <f>ROUND(F14+F68+F57+F49+F23,2)</f>
        <v>0</v>
      </c>
    </row>
    <row r="71" spans="1:6" x14ac:dyDescent="0.2">
      <c r="A71" s="264" t="s">
        <v>472</v>
      </c>
    </row>
  </sheetData>
  <sheetProtection algorithmName="SHA-512" hashValue="5jZq/O5HkoWQsn7Wgh1ZQcDTRL5rrEMiDEgBJkEOgn1RAjQdF5djrSj3BbKWeCdendafFILQq87ad8q6NiudbQ==" saltValue="ksXMfM0sKKNFe1z558Rr5A==" spinCount="100000" sheet="1" selectLockedCells="1"/>
  <mergeCells count="14">
    <mergeCell ref="A68:E68"/>
    <mergeCell ref="A70:E70"/>
    <mergeCell ref="A22:E22"/>
    <mergeCell ref="A23:E23"/>
    <mergeCell ref="A48:E48"/>
    <mergeCell ref="A49:E49"/>
    <mergeCell ref="A56:E56"/>
    <mergeCell ref="A57:E57"/>
    <mergeCell ref="A14:E14"/>
    <mergeCell ref="B4:F4"/>
    <mergeCell ref="B6:F6"/>
    <mergeCell ref="B7:F7"/>
    <mergeCell ref="B8:F8"/>
    <mergeCell ref="B9:F9"/>
  </mergeCells>
  <dataValidations count="1">
    <dataValidation type="list" allowBlank="1" showInputMessage="1" showErrorMessage="1" sqref="A27:A47 IW27:IW47 SS27:SS47 ACO27:ACO47 AMK27:AMK47 AWG27:AWG47 BGC27:BGC47 BPY27:BPY47 BZU27:BZU47 CJQ27:CJQ47 CTM27:CTM47 DDI27:DDI47 DNE27:DNE47 DXA27:DXA47 EGW27:EGW47 EQS27:EQS47 FAO27:FAO47 FKK27:FKK47 FUG27:FUG47 GEC27:GEC47 GNY27:GNY47 GXU27:GXU47 HHQ27:HHQ47 HRM27:HRM47 IBI27:IBI47 ILE27:ILE47 IVA27:IVA47 JEW27:JEW47 JOS27:JOS47 JYO27:JYO47 KIK27:KIK47 KSG27:KSG47 LCC27:LCC47 LLY27:LLY47 LVU27:LVU47 MFQ27:MFQ47 MPM27:MPM47 MZI27:MZI47 NJE27:NJE47 NTA27:NTA47 OCW27:OCW47 OMS27:OMS47 OWO27:OWO47 PGK27:PGK47 PQG27:PQG47 QAC27:QAC47 QJY27:QJY47 QTU27:QTU47 RDQ27:RDQ47 RNM27:RNM47 RXI27:RXI47 SHE27:SHE47 SRA27:SRA47 TAW27:TAW47 TKS27:TKS47 TUO27:TUO47 UEK27:UEK47 UOG27:UOG47 UYC27:UYC47 VHY27:VHY47 VRU27:VRU47 WBQ27:WBQ47 WLM27:WLM47 WVI27:WVI47 A65563:A65583 IW65563:IW65583 SS65563:SS65583 ACO65563:ACO65583 AMK65563:AMK65583 AWG65563:AWG65583 BGC65563:BGC65583 BPY65563:BPY65583 BZU65563:BZU65583 CJQ65563:CJQ65583 CTM65563:CTM65583 DDI65563:DDI65583 DNE65563:DNE65583 DXA65563:DXA65583 EGW65563:EGW65583 EQS65563:EQS65583 FAO65563:FAO65583 FKK65563:FKK65583 FUG65563:FUG65583 GEC65563:GEC65583 GNY65563:GNY65583 GXU65563:GXU65583 HHQ65563:HHQ65583 HRM65563:HRM65583 IBI65563:IBI65583 ILE65563:ILE65583 IVA65563:IVA65583 JEW65563:JEW65583 JOS65563:JOS65583 JYO65563:JYO65583 KIK65563:KIK65583 KSG65563:KSG65583 LCC65563:LCC65583 LLY65563:LLY65583 LVU65563:LVU65583 MFQ65563:MFQ65583 MPM65563:MPM65583 MZI65563:MZI65583 NJE65563:NJE65583 NTA65563:NTA65583 OCW65563:OCW65583 OMS65563:OMS65583 OWO65563:OWO65583 PGK65563:PGK65583 PQG65563:PQG65583 QAC65563:QAC65583 QJY65563:QJY65583 QTU65563:QTU65583 RDQ65563:RDQ65583 RNM65563:RNM65583 RXI65563:RXI65583 SHE65563:SHE65583 SRA65563:SRA65583 TAW65563:TAW65583 TKS65563:TKS65583 TUO65563:TUO65583 UEK65563:UEK65583 UOG65563:UOG65583 UYC65563:UYC65583 VHY65563:VHY65583 VRU65563:VRU65583 WBQ65563:WBQ65583 WLM65563:WLM65583 WVI65563:WVI65583 A131099:A131119 IW131099:IW131119 SS131099:SS131119 ACO131099:ACO131119 AMK131099:AMK131119 AWG131099:AWG131119 BGC131099:BGC131119 BPY131099:BPY131119 BZU131099:BZU131119 CJQ131099:CJQ131119 CTM131099:CTM131119 DDI131099:DDI131119 DNE131099:DNE131119 DXA131099:DXA131119 EGW131099:EGW131119 EQS131099:EQS131119 FAO131099:FAO131119 FKK131099:FKK131119 FUG131099:FUG131119 GEC131099:GEC131119 GNY131099:GNY131119 GXU131099:GXU131119 HHQ131099:HHQ131119 HRM131099:HRM131119 IBI131099:IBI131119 ILE131099:ILE131119 IVA131099:IVA131119 JEW131099:JEW131119 JOS131099:JOS131119 JYO131099:JYO131119 KIK131099:KIK131119 KSG131099:KSG131119 LCC131099:LCC131119 LLY131099:LLY131119 LVU131099:LVU131119 MFQ131099:MFQ131119 MPM131099:MPM131119 MZI131099:MZI131119 NJE131099:NJE131119 NTA131099:NTA131119 OCW131099:OCW131119 OMS131099:OMS131119 OWO131099:OWO131119 PGK131099:PGK131119 PQG131099:PQG131119 QAC131099:QAC131119 QJY131099:QJY131119 QTU131099:QTU131119 RDQ131099:RDQ131119 RNM131099:RNM131119 RXI131099:RXI131119 SHE131099:SHE131119 SRA131099:SRA131119 TAW131099:TAW131119 TKS131099:TKS131119 TUO131099:TUO131119 UEK131099:UEK131119 UOG131099:UOG131119 UYC131099:UYC131119 VHY131099:VHY131119 VRU131099:VRU131119 WBQ131099:WBQ131119 WLM131099:WLM131119 WVI131099:WVI131119 A196635:A196655 IW196635:IW196655 SS196635:SS196655 ACO196635:ACO196655 AMK196635:AMK196655 AWG196635:AWG196655 BGC196635:BGC196655 BPY196635:BPY196655 BZU196635:BZU196655 CJQ196635:CJQ196655 CTM196635:CTM196655 DDI196635:DDI196655 DNE196635:DNE196655 DXA196635:DXA196655 EGW196635:EGW196655 EQS196635:EQS196655 FAO196635:FAO196655 FKK196635:FKK196655 FUG196635:FUG196655 GEC196635:GEC196655 GNY196635:GNY196655 GXU196635:GXU196655 HHQ196635:HHQ196655 HRM196635:HRM196655 IBI196635:IBI196655 ILE196635:ILE196655 IVA196635:IVA196655 JEW196635:JEW196655 JOS196635:JOS196655 JYO196635:JYO196655 KIK196635:KIK196655 KSG196635:KSG196655 LCC196635:LCC196655 LLY196635:LLY196655 LVU196635:LVU196655 MFQ196635:MFQ196655 MPM196635:MPM196655 MZI196635:MZI196655 NJE196635:NJE196655 NTA196635:NTA196655 OCW196635:OCW196655 OMS196635:OMS196655 OWO196635:OWO196655 PGK196635:PGK196655 PQG196635:PQG196655 QAC196635:QAC196655 QJY196635:QJY196655 QTU196635:QTU196655 RDQ196635:RDQ196655 RNM196635:RNM196655 RXI196635:RXI196655 SHE196635:SHE196655 SRA196635:SRA196655 TAW196635:TAW196655 TKS196635:TKS196655 TUO196635:TUO196655 UEK196635:UEK196655 UOG196635:UOG196655 UYC196635:UYC196655 VHY196635:VHY196655 VRU196635:VRU196655 WBQ196635:WBQ196655 WLM196635:WLM196655 WVI196635:WVI196655 A262171:A262191 IW262171:IW262191 SS262171:SS262191 ACO262171:ACO262191 AMK262171:AMK262191 AWG262171:AWG262191 BGC262171:BGC262191 BPY262171:BPY262191 BZU262171:BZU262191 CJQ262171:CJQ262191 CTM262171:CTM262191 DDI262171:DDI262191 DNE262171:DNE262191 DXA262171:DXA262191 EGW262171:EGW262191 EQS262171:EQS262191 FAO262171:FAO262191 FKK262171:FKK262191 FUG262171:FUG262191 GEC262171:GEC262191 GNY262171:GNY262191 GXU262171:GXU262191 HHQ262171:HHQ262191 HRM262171:HRM262191 IBI262171:IBI262191 ILE262171:ILE262191 IVA262171:IVA262191 JEW262171:JEW262191 JOS262171:JOS262191 JYO262171:JYO262191 KIK262171:KIK262191 KSG262171:KSG262191 LCC262171:LCC262191 LLY262171:LLY262191 LVU262171:LVU262191 MFQ262171:MFQ262191 MPM262171:MPM262191 MZI262171:MZI262191 NJE262171:NJE262191 NTA262171:NTA262191 OCW262171:OCW262191 OMS262171:OMS262191 OWO262171:OWO262191 PGK262171:PGK262191 PQG262171:PQG262191 QAC262171:QAC262191 QJY262171:QJY262191 QTU262171:QTU262191 RDQ262171:RDQ262191 RNM262171:RNM262191 RXI262171:RXI262191 SHE262171:SHE262191 SRA262171:SRA262191 TAW262171:TAW262191 TKS262171:TKS262191 TUO262171:TUO262191 UEK262171:UEK262191 UOG262171:UOG262191 UYC262171:UYC262191 VHY262171:VHY262191 VRU262171:VRU262191 WBQ262171:WBQ262191 WLM262171:WLM262191 WVI262171:WVI262191 A327707:A327727 IW327707:IW327727 SS327707:SS327727 ACO327707:ACO327727 AMK327707:AMK327727 AWG327707:AWG327727 BGC327707:BGC327727 BPY327707:BPY327727 BZU327707:BZU327727 CJQ327707:CJQ327727 CTM327707:CTM327727 DDI327707:DDI327727 DNE327707:DNE327727 DXA327707:DXA327727 EGW327707:EGW327727 EQS327707:EQS327727 FAO327707:FAO327727 FKK327707:FKK327727 FUG327707:FUG327727 GEC327707:GEC327727 GNY327707:GNY327727 GXU327707:GXU327727 HHQ327707:HHQ327727 HRM327707:HRM327727 IBI327707:IBI327727 ILE327707:ILE327727 IVA327707:IVA327727 JEW327707:JEW327727 JOS327707:JOS327727 JYO327707:JYO327727 KIK327707:KIK327727 KSG327707:KSG327727 LCC327707:LCC327727 LLY327707:LLY327727 LVU327707:LVU327727 MFQ327707:MFQ327727 MPM327707:MPM327727 MZI327707:MZI327727 NJE327707:NJE327727 NTA327707:NTA327727 OCW327707:OCW327727 OMS327707:OMS327727 OWO327707:OWO327727 PGK327707:PGK327727 PQG327707:PQG327727 QAC327707:QAC327727 QJY327707:QJY327727 QTU327707:QTU327727 RDQ327707:RDQ327727 RNM327707:RNM327727 RXI327707:RXI327727 SHE327707:SHE327727 SRA327707:SRA327727 TAW327707:TAW327727 TKS327707:TKS327727 TUO327707:TUO327727 UEK327707:UEK327727 UOG327707:UOG327727 UYC327707:UYC327727 VHY327707:VHY327727 VRU327707:VRU327727 WBQ327707:WBQ327727 WLM327707:WLM327727 WVI327707:WVI327727 A393243:A393263 IW393243:IW393263 SS393243:SS393263 ACO393243:ACO393263 AMK393243:AMK393263 AWG393243:AWG393263 BGC393243:BGC393263 BPY393243:BPY393263 BZU393243:BZU393263 CJQ393243:CJQ393263 CTM393243:CTM393263 DDI393243:DDI393263 DNE393243:DNE393263 DXA393243:DXA393263 EGW393243:EGW393263 EQS393243:EQS393263 FAO393243:FAO393263 FKK393243:FKK393263 FUG393243:FUG393263 GEC393243:GEC393263 GNY393243:GNY393263 GXU393243:GXU393263 HHQ393243:HHQ393263 HRM393243:HRM393263 IBI393243:IBI393263 ILE393243:ILE393263 IVA393243:IVA393263 JEW393243:JEW393263 JOS393243:JOS393263 JYO393243:JYO393263 KIK393243:KIK393263 KSG393243:KSG393263 LCC393243:LCC393263 LLY393243:LLY393263 LVU393243:LVU393263 MFQ393243:MFQ393263 MPM393243:MPM393263 MZI393243:MZI393263 NJE393243:NJE393263 NTA393243:NTA393263 OCW393243:OCW393263 OMS393243:OMS393263 OWO393243:OWO393263 PGK393243:PGK393263 PQG393243:PQG393263 QAC393243:QAC393263 QJY393243:QJY393263 QTU393243:QTU393263 RDQ393243:RDQ393263 RNM393243:RNM393263 RXI393243:RXI393263 SHE393243:SHE393263 SRA393243:SRA393263 TAW393243:TAW393263 TKS393243:TKS393263 TUO393243:TUO393263 UEK393243:UEK393263 UOG393243:UOG393263 UYC393243:UYC393263 VHY393243:VHY393263 VRU393243:VRU393263 WBQ393243:WBQ393263 WLM393243:WLM393263 WVI393243:WVI393263 A458779:A458799 IW458779:IW458799 SS458779:SS458799 ACO458779:ACO458799 AMK458779:AMK458799 AWG458779:AWG458799 BGC458779:BGC458799 BPY458779:BPY458799 BZU458779:BZU458799 CJQ458779:CJQ458799 CTM458779:CTM458799 DDI458779:DDI458799 DNE458779:DNE458799 DXA458779:DXA458799 EGW458779:EGW458799 EQS458779:EQS458799 FAO458779:FAO458799 FKK458779:FKK458799 FUG458779:FUG458799 GEC458779:GEC458799 GNY458779:GNY458799 GXU458779:GXU458799 HHQ458779:HHQ458799 HRM458779:HRM458799 IBI458779:IBI458799 ILE458779:ILE458799 IVA458779:IVA458799 JEW458779:JEW458799 JOS458779:JOS458799 JYO458779:JYO458799 KIK458779:KIK458799 KSG458779:KSG458799 LCC458779:LCC458799 LLY458779:LLY458799 LVU458779:LVU458799 MFQ458779:MFQ458799 MPM458779:MPM458799 MZI458779:MZI458799 NJE458779:NJE458799 NTA458779:NTA458799 OCW458779:OCW458799 OMS458779:OMS458799 OWO458779:OWO458799 PGK458779:PGK458799 PQG458779:PQG458799 QAC458779:QAC458799 QJY458779:QJY458799 QTU458779:QTU458799 RDQ458779:RDQ458799 RNM458779:RNM458799 RXI458779:RXI458799 SHE458779:SHE458799 SRA458779:SRA458799 TAW458779:TAW458799 TKS458779:TKS458799 TUO458779:TUO458799 UEK458779:UEK458799 UOG458779:UOG458799 UYC458779:UYC458799 VHY458779:VHY458799 VRU458779:VRU458799 WBQ458779:WBQ458799 WLM458779:WLM458799 WVI458779:WVI458799 A524315:A524335 IW524315:IW524335 SS524315:SS524335 ACO524315:ACO524335 AMK524315:AMK524335 AWG524315:AWG524335 BGC524315:BGC524335 BPY524315:BPY524335 BZU524315:BZU524335 CJQ524315:CJQ524335 CTM524315:CTM524335 DDI524315:DDI524335 DNE524315:DNE524335 DXA524315:DXA524335 EGW524315:EGW524335 EQS524315:EQS524335 FAO524315:FAO524335 FKK524315:FKK524335 FUG524315:FUG524335 GEC524315:GEC524335 GNY524315:GNY524335 GXU524315:GXU524335 HHQ524315:HHQ524335 HRM524315:HRM524335 IBI524315:IBI524335 ILE524315:ILE524335 IVA524315:IVA524335 JEW524315:JEW524335 JOS524315:JOS524335 JYO524315:JYO524335 KIK524315:KIK524335 KSG524315:KSG524335 LCC524315:LCC524335 LLY524315:LLY524335 LVU524315:LVU524335 MFQ524315:MFQ524335 MPM524315:MPM524335 MZI524315:MZI524335 NJE524315:NJE524335 NTA524315:NTA524335 OCW524315:OCW524335 OMS524315:OMS524335 OWO524315:OWO524335 PGK524315:PGK524335 PQG524315:PQG524335 QAC524315:QAC524335 QJY524315:QJY524335 QTU524315:QTU524335 RDQ524315:RDQ524335 RNM524315:RNM524335 RXI524315:RXI524335 SHE524315:SHE524335 SRA524315:SRA524335 TAW524315:TAW524335 TKS524315:TKS524335 TUO524315:TUO524335 UEK524315:UEK524335 UOG524315:UOG524335 UYC524315:UYC524335 VHY524315:VHY524335 VRU524315:VRU524335 WBQ524315:WBQ524335 WLM524315:WLM524335 WVI524315:WVI524335 A589851:A589871 IW589851:IW589871 SS589851:SS589871 ACO589851:ACO589871 AMK589851:AMK589871 AWG589851:AWG589871 BGC589851:BGC589871 BPY589851:BPY589871 BZU589851:BZU589871 CJQ589851:CJQ589871 CTM589851:CTM589871 DDI589851:DDI589871 DNE589851:DNE589871 DXA589851:DXA589871 EGW589851:EGW589871 EQS589851:EQS589871 FAO589851:FAO589871 FKK589851:FKK589871 FUG589851:FUG589871 GEC589851:GEC589871 GNY589851:GNY589871 GXU589851:GXU589871 HHQ589851:HHQ589871 HRM589851:HRM589871 IBI589851:IBI589871 ILE589851:ILE589871 IVA589851:IVA589871 JEW589851:JEW589871 JOS589851:JOS589871 JYO589851:JYO589871 KIK589851:KIK589871 KSG589851:KSG589871 LCC589851:LCC589871 LLY589851:LLY589871 LVU589851:LVU589871 MFQ589851:MFQ589871 MPM589851:MPM589871 MZI589851:MZI589871 NJE589851:NJE589871 NTA589851:NTA589871 OCW589851:OCW589871 OMS589851:OMS589871 OWO589851:OWO589871 PGK589851:PGK589871 PQG589851:PQG589871 QAC589851:QAC589871 QJY589851:QJY589871 QTU589851:QTU589871 RDQ589851:RDQ589871 RNM589851:RNM589871 RXI589851:RXI589871 SHE589851:SHE589871 SRA589851:SRA589871 TAW589851:TAW589871 TKS589851:TKS589871 TUO589851:TUO589871 UEK589851:UEK589871 UOG589851:UOG589871 UYC589851:UYC589871 VHY589851:VHY589871 VRU589851:VRU589871 WBQ589851:WBQ589871 WLM589851:WLM589871 WVI589851:WVI589871 A655387:A655407 IW655387:IW655407 SS655387:SS655407 ACO655387:ACO655407 AMK655387:AMK655407 AWG655387:AWG655407 BGC655387:BGC655407 BPY655387:BPY655407 BZU655387:BZU655407 CJQ655387:CJQ655407 CTM655387:CTM655407 DDI655387:DDI655407 DNE655387:DNE655407 DXA655387:DXA655407 EGW655387:EGW655407 EQS655387:EQS655407 FAO655387:FAO655407 FKK655387:FKK655407 FUG655387:FUG655407 GEC655387:GEC655407 GNY655387:GNY655407 GXU655387:GXU655407 HHQ655387:HHQ655407 HRM655387:HRM655407 IBI655387:IBI655407 ILE655387:ILE655407 IVA655387:IVA655407 JEW655387:JEW655407 JOS655387:JOS655407 JYO655387:JYO655407 KIK655387:KIK655407 KSG655387:KSG655407 LCC655387:LCC655407 LLY655387:LLY655407 LVU655387:LVU655407 MFQ655387:MFQ655407 MPM655387:MPM655407 MZI655387:MZI655407 NJE655387:NJE655407 NTA655387:NTA655407 OCW655387:OCW655407 OMS655387:OMS655407 OWO655387:OWO655407 PGK655387:PGK655407 PQG655387:PQG655407 QAC655387:QAC655407 QJY655387:QJY655407 QTU655387:QTU655407 RDQ655387:RDQ655407 RNM655387:RNM655407 RXI655387:RXI655407 SHE655387:SHE655407 SRA655387:SRA655407 TAW655387:TAW655407 TKS655387:TKS655407 TUO655387:TUO655407 UEK655387:UEK655407 UOG655387:UOG655407 UYC655387:UYC655407 VHY655387:VHY655407 VRU655387:VRU655407 WBQ655387:WBQ655407 WLM655387:WLM655407 WVI655387:WVI655407 A720923:A720943 IW720923:IW720943 SS720923:SS720943 ACO720923:ACO720943 AMK720923:AMK720943 AWG720923:AWG720943 BGC720923:BGC720943 BPY720923:BPY720943 BZU720923:BZU720943 CJQ720923:CJQ720943 CTM720923:CTM720943 DDI720923:DDI720943 DNE720923:DNE720943 DXA720923:DXA720943 EGW720923:EGW720943 EQS720923:EQS720943 FAO720923:FAO720943 FKK720923:FKK720943 FUG720923:FUG720943 GEC720923:GEC720943 GNY720923:GNY720943 GXU720923:GXU720943 HHQ720923:HHQ720943 HRM720923:HRM720943 IBI720923:IBI720943 ILE720923:ILE720943 IVA720923:IVA720943 JEW720923:JEW720943 JOS720923:JOS720943 JYO720923:JYO720943 KIK720923:KIK720943 KSG720923:KSG720943 LCC720923:LCC720943 LLY720923:LLY720943 LVU720923:LVU720943 MFQ720923:MFQ720943 MPM720923:MPM720943 MZI720923:MZI720943 NJE720923:NJE720943 NTA720923:NTA720943 OCW720923:OCW720943 OMS720923:OMS720943 OWO720923:OWO720943 PGK720923:PGK720943 PQG720923:PQG720943 QAC720923:QAC720943 QJY720923:QJY720943 QTU720923:QTU720943 RDQ720923:RDQ720943 RNM720923:RNM720943 RXI720923:RXI720943 SHE720923:SHE720943 SRA720923:SRA720943 TAW720923:TAW720943 TKS720923:TKS720943 TUO720923:TUO720943 UEK720923:UEK720943 UOG720923:UOG720943 UYC720923:UYC720943 VHY720923:VHY720943 VRU720923:VRU720943 WBQ720923:WBQ720943 WLM720923:WLM720943 WVI720923:WVI720943 A786459:A786479 IW786459:IW786479 SS786459:SS786479 ACO786459:ACO786479 AMK786459:AMK786479 AWG786459:AWG786479 BGC786459:BGC786479 BPY786459:BPY786479 BZU786459:BZU786479 CJQ786459:CJQ786479 CTM786459:CTM786479 DDI786459:DDI786479 DNE786459:DNE786479 DXA786459:DXA786479 EGW786459:EGW786479 EQS786459:EQS786479 FAO786459:FAO786479 FKK786459:FKK786479 FUG786459:FUG786479 GEC786459:GEC786479 GNY786459:GNY786479 GXU786459:GXU786479 HHQ786459:HHQ786479 HRM786459:HRM786479 IBI786459:IBI786479 ILE786459:ILE786479 IVA786459:IVA786479 JEW786459:JEW786479 JOS786459:JOS786479 JYO786459:JYO786479 KIK786459:KIK786479 KSG786459:KSG786479 LCC786459:LCC786479 LLY786459:LLY786479 LVU786459:LVU786479 MFQ786459:MFQ786479 MPM786459:MPM786479 MZI786459:MZI786479 NJE786459:NJE786479 NTA786459:NTA786479 OCW786459:OCW786479 OMS786459:OMS786479 OWO786459:OWO786479 PGK786459:PGK786479 PQG786459:PQG786479 QAC786459:QAC786479 QJY786459:QJY786479 QTU786459:QTU786479 RDQ786459:RDQ786479 RNM786459:RNM786479 RXI786459:RXI786479 SHE786459:SHE786479 SRA786459:SRA786479 TAW786459:TAW786479 TKS786459:TKS786479 TUO786459:TUO786479 UEK786459:UEK786479 UOG786459:UOG786479 UYC786459:UYC786479 VHY786459:VHY786479 VRU786459:VRU786479 WBQ786459:WBQ786479 WLM786459:WLM786479 WVI786459:WVI786479 A851995:A852015 IW851995:IW852015 SS851995:SS852015 ACO851995:ACO852015 AMK851995:AMK852015 AWG851995:AWG852015 BGC851995:BGC852015 BPY851995:BPY852015 BZU851995:BZU852015 CJQ851995:CJQ852015 CTM851995:CTM852015 DDI851995:DDI852015 DNE851995:DNE852015 DXA851995:DXA852015 EGW851995:EGW852015 EQS851995:EQS852015 FAO851995:FAO852015 FKK851995:FKK852015 FUG851995:FUG852015 GEC851995:GEC852015 GNY851995:GNY852015 GXU851995:GXU852015 HHQ851995:HHQ852015 HRM851995:HRM852015 IBI851995:IBI852015 ILE851995:ILE852015 IVA851995:IVA852015 JEW851995:JEW852015 JOS851995:JOS852015 JYO851995:JYO852015 KIK851995:KIK852015 KSG851995:KSG852015 LCC851995:LCC852015 LLY851995:LLY852015 LVU851995:LVU852015 MFQ851995:MFQ852015 MPM851995:MPM852015 MZI851995:MZI852015 NJE851995:NJE852015 NTA851995:NTA852015 OCW851995:OCW852015 OMS851995:OMS852015 OWO851995:OWO852015 PGK851995:PGK852015 PQG851995:PQG852015 QAC851995:QAC852015 QJY851995:QJY852015 QTU851995:QTU852015 RDQ851995:RDQ852015 RNM851995:RNM852015 RXI851995:RXI852015 SHE851995:SHE852015 SRA851995:SRA852015 TAW851995:TAW852015 TKS851995:TKS852015 TUO851995:TUO852015 UEK851995:UEK852015 UOG851995:UOG852015 UYC851995:UYC852015 VHY851995:VHY852015 VRU851995:VRU852015 WBQ851995:WBQ852015 WLM851995:WLM852015 WVI851995:WVI852015 A917531:A917551 IW917531:IW917551 SS917531:SS917551 ACO917531:ACO917551 AMK917531:AMK917551 AWG917531:AWG917551 BGC917531:BGC917551 BPY917531:BPY917551 BZU917531:BZU917551 CJQ917531:CJQ917551 CTM917531:CTM917551 DDI917531:DDI917551 DNE917531:DNE917551 DXA917531:DXA917551 EGW917531:EGW917551 EQS917531:EQS917551 FAO917531:FAO917551 FKK917531:FKK917551 FUG917531:FUG917551 GEC917531:GEC917551 GNY917531:GNY917551 GXU917531:GXU917551 HHQ917531:HHQ917551 HRM917531:HRM917551 IBI917531:IBI917551 ILE917531:ILE917551 IVA917531:IVA917551 JEW917531:JEW917551 JOS917531:JOS917551 JYO917531:JYO917551 KIK917531:KIK917551 KSG917531:KSG917551 LCC917531:LCC917551 LLY917531:LLY917551 LVU917531:LVU917551 MFQ917531:MFQ917551 MPM917531:MPM917551 MZI917531:MZI917551 NJE917531:NJE917551 NTA917531:NTA917551 OCW917531:OCW917551 OMS917531:OMS917551 OWO917531:OWO917551 PGK917531:PGK917551 PQG917531:PQG917551 QAC917531:QAC917551 QJY917531:QJY917551 QTU917531:QTU917551 RDQ917531:RDQ917551 RNM917531:RNM917551 RXI917531:RXI917551 SHE917531:SHE917551 SRA917531:SRA917551 TAW917531:TAW917551 TKS917531:TKS917551 TUO917531:TUO917551 UEK917531:UEK917551 UOG917531:UOG917551 UYC917531:UYC917551 VHY917531:VHY917551 VRU917531:VRU917551 WBQ917531:WBQ917551 WLM917531:WLM917551 WVI917531:WVI917551 A983067:A983087 IW983067:IW983087 SS983067:SS983087 ACO983067:ACO983087 AMK983067:AMK983087 AWG983067:AWG983087 BGC983067:BGC983087 BPY983067:BPY983087 BZU983067:BZU983087 CJQ983067:CJQ983087 CTM983067:CTM983087 DDI983067:DDI983087 DNE983067:DNE983087 DXA983067:DXA983087 EGW983067:EGW983087 EQS983067:EQS983087 FAO983067:FAO983087 FKK983067:FKK983087 FUG983067:FUG983087 GEC983067:GEC983087 GNY983067:GNY983087 GXU983067:GXU983087 HHQ983067:HHQ983087 HRM983067:HRM983087 IBI983067:IBI983087 ILE983067:ILE983087 IVA983067:IVA983087 JEW983067:JEW983087 JOS983067:JOS983087 JYO983067:JYO983087 KIK983067:KIK983087 KSG983067:KSG983087 LCC983067:LCC983087 LLY983067:LLY983087 LVU983067:LVU983087 MFQ983067:MFQ983087 MPM983067:MPM983087 MZI983067:MZI983087 NJE983067:NJE983087 NTA983067:NTA983087 OCW983067:OCW983087 OMS983067:OMS983087 OWO983067:OWO983087 PGK983067:PGK983087 PQG983067:PQG983087 QAC983067:QAC983087 QJY983067:QJY983087 QTU983067:QTU983087 RDQ983067:RDQ983087 RNM983067:RNM983087 RXI983067:RXI983087 SHE983067:SHE983087 SRA983067:SRA983087 TAW983067:TAW983087 TKS983067:TKS983087 TUO983067:TUO983087 UEK983067:UEK983087 UOG983067:UOG983087 UYC983067:UYC983087 VHY983067:VHY983087 VRU983067:VRU983087 WBQ983067:WBQ983087 WLM983067:WLM983087 WVI983067:WVI983087">
      <formula1>Znaki</formula1>
    </dataValidation>
  </dataValidations>
  <pageMargins left="0.75" right="0.75" top="0.57999999999999996" bottom="0.56999999999999995" header="0.5" footer="0.5"/>
  <pageSetup paperSize="9" scale="85" orientation="portrait" r:id="rId1"/>
  <headerFooter alignWithMargins="0">
    <oddFooter xml:space="preserve">&amp;RPriloga 2: Stran &amp;P / &amp;N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975"/>
  <sheetViews>
    <sheetView view="pageLayout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117" customWidth="1"/>
    <col min="2" max="2" width="6.7109375" style="118" customWidth="1"/>
    <col min="3" max="3" width="35.7109375" style="119" customWidth="1"/>
    <col min="4" max="4" width="6.7109375" style="118" customWidth="1"/>
    <col min="5" max="7" width="8.7109375" style="95" customWidth="1"/>
    <col min="8" max="8" width="8.7109375" style="6" customWidth="1"/>
    <col min="9" max="11" width="10.7109375" style="95" customWidth="1"/>
    <col min="12" max="12" width="9.140625" style="117" customWidth="1"/>
    <col min="13" max="15" width="2.7109375" style="120" customWidth="1"/>
    <col min="16" max="16" width="9.140625" style="121" customWidth="1"/>
    <col min="17" max="16384" width="9.140625" style="117"/>
  </cols>
  <sheetData>
    <row r="1" spans="1:16" x14ac:dyDescent="0.25">
      <c r="A1" s="120"/>
      <c r="B1" s="120"/>
      <c r="C1" s="121"/>
      <c r="D1" s="117"/>
      <c r="E1" s="117"/>
      <c r="F1" s="117"/>
      <c r="G1" s="117"/>
      <c r="H1" s="117"/>
      <c r="I1" s="117"/>
      <c r="J1" s="117"/>
      <c r="K1" s="117"/>
      <c r="M1" s="117"/>
      <c r="N1" s="117"/>
      <c r="O1" s="117"/>
      <c r="P1" s="117"/>
    </row>
    <row r="2" spans="1:16" x14ac:dyDescent="0.25">
      <c r="A2" s="120"/>
      <c r="B2" s="120"/>
      <c r="C2" s="121"/>
      <c r="D2" s="117"/>
      <c r="E2" s="117"/>
      <c r="F2" s="117"/>
      <c r="G2" s="117"/>
      <c r="H2" s="117"/>
      <c r="I2" s="117"/>
      <c r="J2" s="117"/>
      <c r="K2" s="117"/>
      <c r="M2" s="117"/>
      <c r="N2" s="117"/>
      <c r="O2" s="117"/>
      <c r="P2" s="117"/>
    </row>
    <row r="3" spans="1:16" s="98" customFormat="1" x14ac:dyDescent="0.25">
      <c r="A3" s="99"/>
      <c r="B3" s="99"/>
      <c r="C3" s="100"/>
    </row>
    <row r="4" spans="1:16" x14ac:dyDescent="0.25">
      <c r="A4" s="120"/>
      <c r="B4" s="120"/>
      <c r="C4" s="121"/>
      <c r="D4" s="117"/>
      <c r="E4" s="117"/>
      <c r="F4" s="117"/>
      <c r="G4" s="117"/>
      <c r="H4" s="117"/>
      <c r="I4" s="117"/>
      <c r="J4" s="117"/>
      <c r="K4" s="117"/>
      <c r="M4" s="117"/>
      <c r="N4" s="117"/>
      <c r="O4" s="117"/>
      <c r="P4" s="117"/>
    </row>
    <row r="5" spans="1:16" s="98" customFormat="1" x14ac:dyDescent="0.25">
      <c r="A5" s="99"/>
      <c r="B5" s="99"/>
      <c r="C5" s="100"/>
    </row>
    <row r="6" spans="1:16" x14ac:dyDescent="0.25">
      <c r="A6" s="120"/>
      <c r="B6" s="120"/>
      <c r="C6" s="121"/>
      <c r="D6" s="117"/>
      <c r="E6" s="117"/>
      <c r="F6" s="117"/>
      <c r="G6" s="117"/>
      <c r="H6" s="117"/>
      <c r="I6" s="117"/>
      <c r="J6" s="117"/>
      <c r="K6" s="117"/>
      <c r="M6" s="117"/>
      <c r="N6" s="117"/>
      <c r="O6" s="117"/>
      <c r="P6" s="117"/>
    </row>
    <row r="7" spans="1:16" x14ac:dyDescent="0.25">
      <c r="A7" s="120"/>
      <c r="B7" s="120"/>
      <c r="C7" s="121"/>
      <c r="D7" s="117"/>
      <c r="E7" s="117"/>
      <c r="F7" s="117"/>
      <c r="G7" s="117"/>
      <c r="H7" s="117"/>
      <c r="I7" s="117"/>
      <c r="J7" s="117"/>
      <c r="K7" s="117"/>
      <c r="M7" s="117"/>
      <c r="N7" s="117"/>
      <c r="O7" s="117"/>
      <c r="P7" s="117"/>
    </row>
    <row r="8" spans="1:16" x14ac:dyDescent="0.25">
      <c r="A8" s="120"/>
      <c r="B8" s="120"/>
      <c r="C8" s="121"/>
      <c r="D8" s="117"/>
      <c r="E8" s="117"/>
      <c r="F8" s="117"/>
      <c r="G8" s="117"/>
      <c r="H8" s="117"/>
      <c r="I8" s="117"/>
      <c r="J8" s="117"/>
      <c r="K8" s="117"/>
      <c r="M8" s="117"/>
      <c r="N8" s="117"/>
      <c r="O8" s="117"/>
      <c r="P8" s="117"/>
    </row>
    <row r="9" spans="1:16" x14ac:dyDescent="0.25">
      <c r="A9" s="120"/>
      <c r="B9" s="120"/>
      <c r="C9" s="121"/>
      <c r="D9" s="117"/>
      <c r="E9" s="117"/>
      <c r="F9" s="117"/>
      <c r="G9" s="117"/>
      <c r="H9" s="117"/>
      <c r="I9" s="117"/>
      <c r="J9" s="117"/>
      <c r="K9" s="117"/>
      <c r="M9" s="117"/>
      <c r="N9" s="117"/>
      <c r="O9" s="117"/>
      <c r="P9" s="117"/>
    </row>
    <row r="10" spans="1:16" x14ac:dyDescent="0.25">
      <c r="A10" s="120"/>
      <c r="B10" s="120"/>
      <c r="C10" s="121"/>
      <c r="D10" s="117"/>
      <c r="E10" s="117"/>
      <c r="F10" s="117"/>
      <c r="G10" s="117"/>
      <c r="H10" s="117"/>
      <c r="I10" s="117"/>
      <c r="J10" s="117"/>
      <c r="K10" s="117"/>
      <c r="M10" s="117"/>
      <c r="N10" s="117"/>
      <c r="O10" s="117"/>
      <c r="P10" s="117"/>
    </row>
    <row r="11" spans="1:16" x14ac:dyDescent="0.25">
      <c r="A11" s="120"/>
      <c r="B11" s="120"/>
      <c r="C11" s="121"/>
      <c r="D11" s="117"/>
      <c r="E11" s="117"/>
      <c r="F11" s="117"/>
      <c r="G11" s="117"/>
      <c r="H11" s="117"/>
      <c r="I11" s="117"/>
      <c r="J11" s="117"/>
      <c r="K11" s="117"/>
      <c r="M11" s="117"/>
      <c r="N11" s="117"/>
      <c r="O11" s="117"/>
      <c r="P11" s="117"/>
    </row>
    <row r="12" spans="1:16" x14ac:dyDescent="0.25">
      <c r="A12" s="120"/>
      <c r="B12" s="120"/>
      <c r="C12" s="121"/>
      <c r="D12" s="117"/>
      <c r="E12" s="117"/>
      <c r="F12" s="117"/>
      <c r="G12" s="117"/>
      <c r="H12" s="117"/>
      <c r="I12" s="117"/>
      <c r="J12" s="117"/>
      <c r="K12" s="117"/>
      <c r="M12" s="117"/>
      <c r="N12" s="117"/>
      <c r="O12" s="117"/>
      <c r="P12" s="117"/>
    </row>
    <row r="13" spans="1:16" x14ac:dyDescent="0.25">
      <c r="A13" s="120"/>
      <c r="B13" s="120"/>
      <c r="C13" s="121"/>
      <c r="D13" s="117"/>
      <c r="E13" s="117"/>
      <c r="F13" s="117"/>
      <c r="G13" s="117"/>
      <c r="H13" s="117"/>
      <c r="I13" s="117"/>
      <c r="J13" s="117"/>
      <c r="K13" s="117"/>
      <c r="M13" s="117"/>
      <c r="N13" s="117"/>
      <c r="O13" s="117"/>
      <c r="P13" s="117"/>
    </row>
    <row r="14" spans="1:16" s="124" customFormat="1" x14ac:dyDescent="0.25">
      <c r="A14" s="120"/>
      <c r="B14" s="120"/>
    </row>
    <row r="15" spans="1:16" s="102" customFormat="1" x14ac:dyDescent="0.25">
      <c r="A15" s="120"/>
      <c r="B15" s="120"/>
    </row>
    <row r="16" spans="1:16" s="102" customFormat="1" x14ac:dyDescent="0.25">
      <c r="A16" s="120"/>
      <c r="B16" s="120"/>
    </row>
    <row r="17" spans="1:16" s="124" customFormat="1" x14ac:dyDescent="0.25">
      <c r="A17" s="120"/>
      <c r="B17" s="120"/>
    </row>
    <row r="18" spans="1:16" s="124" customFormat="1" x14ac:dyDescent="0.25">
      <c r="A18" s="120"/>
      <c r="B18" s="120"/>
    </row>
    <row r="19" spans="1:16" x14ac:dyDescent="0.25">
      <c r="A19" s="120"/>
      <c r="B19" s="120"/>
      <c r="C19" s="121"/>
      <c r="D19" s="117"/>
      <c r="E19" s="117"/>
      <c r="F19" s="117"/>
      <c r="G19" s="117"/>
      <c r="H19" s="117"/>
      <c r="I19" s="117"/>
      <c r="J19" s="117"/>
      <c r="K19" s="117"/>
      <c r="M19" s="117"/>
      <c r="N19" s="117"/>
      <c r="O19" s="117"/>
      <c r="P19" s="117"/>
    </row>
    <row r="20" spans="1:16" x14ac:dyDescent="0.25">
      <c r="A20" s="120"/>
      <c r="B20" s="120"/>
      <c r="C20" s="121"/>
      <c r="D20" s="117"/>
      <c r="E20" s="117"/>
      <c r="F20" s="117"/>
      <c r="G20" s="117"/>
      <c r="H20" s="117"/>
      <c r="I20" s="117"/>
      <c r="J20" s="117"/>
      <c r="K20" s="117"/>
      <c r="M20" s="117"/>
      <c r="N20" s="117"/>
      <c r="O20" s="117"/>
      <c r="P20" s="117"/>
    </row>
    <row r="21" spans="1:16" x14ac:dyDescent="0.25">
      <c r="A21" s="120"/>
      <c r="B21" s="120"/>
      <c r="C21" s="121"/>
      <c r="D21" s="117"/>
      <c r="E21" s="117"/>
      <c r="F21" s="117"/>
      <c r="G21" s="117"/>
      <c r="H21" s="117"/>
      <c r="I21" s="117"/>
      <c r="J21" s="117"/>
      <c r="K21" s="117"/>
      <c r="M21" s="117"/>
      <c r="N21" s="117"/>
      <c r="O21" s="117"/>
      <c r="P21" s="117"/>
    </row>
    <row r="22" spans="1:16" x14ac:dyDescent="0.25">
      <c r="A22" s="120"/>
      <c r="B22" s="120"/>
      <c r="C22" s="121"/>
      <c r="D22" s="117"/>
      <c r="E22" s="117"/>
      <c r="F22" s="117"/>
      <c r="G22" s="117"/>
      <c r="H22" s="117"/>
      <c r="I22" s="117"/>
      <c r="J22" s="117"/>
      <c r="K22" s="117"/>
      <c r="M22" s="117"/>
      <c r="N22" s="117"/>
      <c r="O22" s="117"/>
      <c r="P22" s="117"/>
    </row>
    <row r="23" spans="1:16" s="98" customFormat="1" x14ac:dyDescent="0.25">
      <c r="A23" s="99"/>
      <c r="B23" s="99"/>
      <c r="C23" s="100"/>
    </row>
    <row r="24" spans="1:16" x14ac:dyDescent="0.25">
      <c r="A24" s="120"/>
      <c r="B24" s="120"/>
      <c r="C24" s="121"/>
      <c r="D24" s="117"/>
      <c r="E24" s="117"/>
      <c r="F24" s="117"/>
      <c r="G24" s="117"/>
      <c r="H24" s="117"/>
      <c r="I24" s="117"/>
      <c r="J24" s="117"/>
      <c r="K24" s="117"/>
      <c r="M24" s="117"/>
      <c r="N24" s="117"/>
      <c r="O24" s="117"/>
      <c r="P24" s="117"/>
    </row>
    <row r="25" spans="1:16" x14ac:dyDescent="0.25">
      <c r="A25" s="120"/>
      <c r="B25" s="120"/>
      <c r="C25" s="121"/>
      <c r="D25" s="117"/>
      <c r="E25" s="117"/>
      <c r="F25" s="117"/>
      <c r="G25" s="117"/>
      <c r="H25" s="117"/>
      <c r="I25" s="117"/>
      <c r="J25" s="117"/>
      <c r="K25" s="117"/>
      <c r="M25" s="117"/>
      <c r="N25" s="117"/>
      <c r="O25" s="117"/>
      <c r="P25" s="117"/>
    </row>
    <row r="26" spans="1:16" s="102" customFormat="1" x14ac:dyDescent="0.25">
      <c r="A26" s="120"/>
      <c r="B26" s="120"/>
    </row>
    <row r="27" spans="1:16" s="102" customFormat="1" x14ac:dyDescent="0.25">
      <c r="A27" s="120"/>
      <c r="B27" s="120"/>
    </row>
    <row r="28" spans="1:16" s="102" customFormat="1" x14ac:dyDescent="0.25">
      <c r="A28" s="120"/>
      <c r="B28" s="120"/>
    </row>
    <row r="29" spans="1:16" s="102" customFormat="1" x14ac:dyDescent="0.25">
      <c r="A29" s="120"/>
      <c r="B29" s="120"/>
    </row>
    <row r="30" spans="1:16" s="102" customFormat="1" x14ac:dyDescent="0.25">
      <c r="A30" s="120"/>
      <c r="B30" s="120"/>
    </row>
    <row r="31" spans="1:16" s="102" customFormat="1" x14ac:dyDescent="0.25">
      <c r="A31" s="120"/>
      <c r="B31" s="120"/>
    </row>
    <row r="32" spans="1:16" s="102" customFormat="1" x14ac:dyDescent="0.25">
      <c r="A32" s="120"/>
      <c r="B32" s="120"/>
    </row>
    <row r="33" spans="1:2" s="102" customFormat="1" x14ac:dyDescent="0.25">
      <c r="A33" s="120"/>
      <c r="B33" s="120"/>
    </row>
    <row r="34" spans="1:2" s="102" customFormat="1" x14ac:dyDescent="0.25">
      <c r="A34" s="120"/>
      <c r="B34" s="120"/>
    </row>
    <row r="35" spans="1:2" s="102" customFormat="1" x14ac:dyDescent="0.25">
      <c r="A35" s="120"/>
      <c r="B35" s="120"/>
    </row>
    <row r="36" spans="1:2" s="102" customFormat="1" x14ac:dyDescent="0.25">
      <c r="A36" s="120"/>
      <c r="B36" s="120"/>
    </row>
    <row r="37" spans="1:2" s="102" customFormat="1" x14ac:dyDescent="0.25">
      <c r="A37" s="120"/>
      <c r="B37" s="120"/>
    </row>
    <row r="38" spans="1:2" s="102" customFormat="1" x14ac:dyDescent="0.25">
      <c r="A38" s="120"/>
      <c r="B38" s="120"/>
    </row>
    <row r="39" spans="1:2" s="102" customFormat="1" x14ac:dyDescent="0.25">
      <c r="A39" s="120"/>
      <c r="B39" s="120"/>
    </row>
    <row r="40" spans="1:2" s="102" customFormat="1" x14ac:dyDescent="0.25">
      <c r="A40" s="120"/>
      <c r="B40" s="120"/>
    </row>
    <row r="41" spans="1:2" s="102" customFormat="1" x14ac:dyDescent="0.25">
      <c r="A41" s="120"/>
      <c r="B41" s="120"/>
    </row>
    <row r="42" spans="1:2" s="102" customFormat="1" x14ac:dyDescent="0.25">
      <c r="A42" s="120"/>
      <c r="B42" s="120"/>
    </row>
    <row r="43" spans="1:2" s="102" customFormat="1" x14ac:dyDescent="0.25">
      <c r="A43" s="120"/>
      <c r="B43" s="120"/>
    </row>
    <row r="44" spans="1:2" s="102" customFormat="1" x14ac:dyDescent="0.25">
      <c r="A44" s="120"/>
      <c r="B44" s="120"/>
    </row>
    <row r="45" spans="1:2" s="102" customFormat="1" x14ac:dyDescent="0.25">
      <c r="A45" s="120"/>
      <c r="B45" s="120"/>
    </row>
    <row r="46" spans="1:2" s="102" customFormat="1" x14ac:dyDescent="0.25">
      <c r="A46" s="120"/>
      <c r="B46" s="120"/>
    </row>
    <row r="47" spans="1:2" s="102" customFormat="1" x14ac:dyDescent="0.25">
      <c r="A47" s="120"/>
      <c r="B47" s="120"/>
    </row>
    <row r="48" spans="1:2" s="124" customFormat="1" x14ac:dyDescent="0.25">
      <c r="A48" s="120"/>
      <c r="B48" s="120"/>
    </row>
    <row r="49" spans="1:2" s="124" customFormat="1" x14ac:dyDescent="0.25">
      <c r="A49" s="120"/>
      <c r="B49" s="120"/>
    </row>
    <row r="50" spans="1:2" s="124" customFormat="1" x14ac:dyDescent="0.25">
      <c r="A50" s="120"/>
      <c r="B50" s="120"/>
    </row>
    <row r="51" spans="1:2" s="102" customFormat="1" x14ac:dyDescent="0.25">
      <c r="A51" s="120"/>
      <c r="B51" s="120"/>
    </row>
    <row r="52" spans="1:2" s="102" customFormat="1" x14ac:dyDescent="0.25">
      <c r="A52" s="120"/>
      <c r="B52" s="120"/>
    </row>
    <row r="53" spans="1:2" s="124" customFormat="1" x14ac:dyDescent="0.25">
      <c r="A53" s="120"/>
      <c r="B53" s="120"/>
    </row>
    <row r="54" spans="1:2" s="124" customFormat="1" x14ac:dyDescent="0.25">
      <c r="A54" s="120"/>
      <c r="B54" s="120"/>
    </row>
    <row r="55" spans="1:2" s="124" customFormat="1" x14ac:dyDescent="0.25">
      <c r="A55" s="120"/>
      <c r="B55" s="120"/>
    </row>
    <row r="56" spans="1:2" s="124" customFormat="1" x14ac:dyDescent="0.25">
      <c r="A56" s="120"/>
      <c r="B56" s="120"/>
    </row>
    <row r="57" spans="1:2" s="124" customFormat="1" x14ac:dyDescent="0.25">
      <c r="A57" s="120"/>
      <c r="B57" s="120"/>
    </row>
    <row r="58" spans="1:2" s="124" customFormat="1" x14ac:dyDescent="0.25">
      <c r="A58" s="120"/>
      <c r="B58" s="120"/>
    </row>
    <row r="59" spans="1:2" s="124" customFormat="1" x14ac:dyDescent="0.25">
      <c r="A59" s="120"/>
      <c r="B59" s="120"/>
    </row>
    <row r="60" spans="1:2" s="124" customFormat="1" x14ac:dyDescent="0.25">
      <c r="A60" s="120"/>
      <c r="B60" s="120"/>
    </row>
    <row r="61" spans="1:2" s="124" customFormat="1" x14ac:dyDescent="0.25">
      <c r="A61" s="120"/>
      <c r="B61" s="120"/>
    </row>
    <row r="62" spans="1:2" s="124" customFormat="1" x14ac:dyDescent="0.25">
      <c r="A62" s="120"/>
      <c r="B62" s="120"/>
    </row>
    <row r="63" spans="1:2" s="124" customFormat="1" x14ac:dyDescent="0.25">
      <c r="A63" s="120"/>
      <c r="B63" s="120"/>
    </row>
    <row r="64" spans="1:2" s="124" customFormat="1" x14ac:dyDescent="0.25">
      <c r="A64" s="120"/>
      <c r="B64" s="120"/>
    </row>
    <row r="65" spans="1:2" s="124" customFormat="1" x14ac:dyDescent="0.25">
      <c r="A65" s="120"/>
      <c r="B65" s="120"/>
    </row>
    <row r="66" spans="1:2" s="124" customFormat="1" x14ac:dyDescent="0.25">
      <c r="A66" s="120"/>
      <c r="B66" s="120"/>
    </row>
    <row r="67" spans="1:2" s="102" customFormat="1" x14ac:dyDescent="0.25">
      <c r="A67" s="120"/>
      <c r="B67" s="120"/>
    </row>
    <row r="68" spans="1:2" s="102" customFormat="1" x14ac:dyDescent="0.25">
      <c r="A68" s="120"/>
      <c r="B68" s="120"/>
    </row>
    <row r="69" spans="1:2" s="102" customFormat="1" x14ac:dyDescent="0.25">
      <c r="A69" s="120"/>
      <c r="B69" s="120"/>
    </row>
    <row r="70" spans="1:2" s="102" customFormat="1" x14ac:dyDescent="0.25">
      <c r="A70" s="120"/>
      <c r="B70" s="120"/>
    </row>
    <row r="71" spans="1:2" s="124" customFormat="1" x14ac:dyDescent="0.25">
      <c r="A71" s="120"/>
      <c r="B71" s="120"/>
    </row>
    <row r="72" spans="1:2" s="124" customFormat="1" x14ac:dyDescent="0.25">
      <c r="A72" s="120"/>
      <c r="B72" s="120"/>
    </row>
    <row r="73" spans="1:2" s="102" customFormat="1" x14ac:dyDescent="0.25">
      <c r="A73" s="120"/>
      <c r="B73" s="120"/>
    </row>
    <row r="74" spans="1:2" s="102" customFormat="1" x14ac:dyDescent="0.25">
      <c r="A74" s="120"/>
      <c r="B74" s="120"/>
    </row>
    <row r="75" spans="1:2" s="102" customFormat="1" x14ac:dyDescent="0.25">
      <c r="A75" s="120"/>
      <c r="B75" s="120"/>
    </row>
    <row r="76" spans="1:2" s="102" customFormat="1" x14ac:dyDescent="0.25">
      <c r="A76" s="120"/>
      <c r="B76" s="120"/>
    </row>
    <row r="77" spans="1:2" s="102" customFormat="1" x14ac:dyDescent="0.25">
      <c r="A77" s="120"/>
      <c r="B77" s="120"/>
    </row>
    <row r="78" spans="1:2" s="102" customFormat="1" x14ac:dyDescent="0.25">
      <c r="A78" s="120"/>
      <c r="B78" s="120"/>
    </row>
    <row r="79" spans="1:2" s="102" customFormat="1" x14ac:dyDescent="0.25">
      <c r="A79" s="120"/>
      <c r="B79" s="120"/>
    </row>
    <row r="80" spans="1:2" s="102" customFormat="1" x14ac:dyDescent="0.25">
      <c r="A80" s="120"/>
      <c r="B80" s="120"/>
    </row>
    <row r="81" spans="1:2" s="102" customFormat="1" x14ac:dyDescent="0.25">
      <c r="A81" s="120"/>
      <c r="B81" s="120"/>
    </row>
    <row r="82" spans="1:2" s="102" customFormat="1" x14ac:dyDescent="0.25">
      <c r="A82" s="120"/>
      <c r="B82" s="120"/>
    </row>
    <row r="83" spans="1:2" s="102" customFormat="1" x14ac:dyDescent="0.25">
      <c r="A83" s="120"/>
      <c r="B83" s="120"/>
    </row>
    <row r="84" spans="1:2" s="102" customFormat="1" x14ac:dyDescent="0.25">
      <c r="A84" s="120"/>
      <c r="B84" s="120"/>
    </row>
    <row r="85" spans="1:2" s="102" customFormat="1" x14ac:dyDescent="0.25">
      <c r="A85" s="120"/>
      <c r="B85" s="120"/>
    </row>
    <row r="86" spans="1:2" s="102" customFormat="1" x14ac:dyDescent="0.25">
      <c r="A86" s="120"/>
      <c r="B86" s="120"/>
    </row>
    <row r="87" spans="1:2" s="102" customFormat="1" x14ac:dyDescent="0.25">
      <c r="A87" s="120"/>
      <c r="B87" s="120"/>
    </row>
    <row r="88" spans="1:2" s="102" customFormat="1" x14ac:dyDescent="0.25">
      <c r="A88" s="120"/>
      <c r="B88" s="120"/>
    </row>
    <row r="89" spans="1:2" s="124" customFormat="1" x14ac:dyDescent="0.25">
      <c r="A89" s="120"/>
      <c r="B89" s="120"/>
    </row>
    <row r="90" spans="1:2" s="124" customFormat="1" x14ac:dyDescent="0.25">
      <c r="A90" s="120"/>
      <c r="B90" s="120"/>
    </row>
    <row r="91" spans="1:2" s="124" customFormat="1" x14ac:dyDescent="0.25">
      <c r="A91" s="120"/>
      <c r="B91" s="120"/>
    </row>
    <row r="92" spans="1:2" s="124" customFormat="1" x14ac:dyDescent="0.25">
      <c r="A92" s="120"/>
      <c r="B92" s="120"/>
    </row>
    <row r="93" spans="1:2" s="124" customFormat="1" x14ac:dyDescent="0.25">
      <c r="A93" s="120"/>
      <c r="B93" s="120"/>
    </row>
    <row r="94" spans="1:2" s="124" customFormat="1" x14ac:dyDescent="0.25">
      <c r="A94" s="120"/>
      <c r="B94" s="120"/>
    </row>
    <row r="95" spans="1:2" s="124" customFormat="1" x14ac:dyDescent="0.25">
      <c r="A95" s="120"/>
      <c r="B95" s="120"/>
    </row>
    <row r="96" spans="1:2" s="124" customFormat="1" x14ac:dyDescent="0.25">
      <c r="A96" s="120"/>
      <c r="B96" s="120"/>
    </row>
    <row r="97" spans="1:2" s="124" customFormat="1" x14ac:dyDescent="0.25">
      <c r="A97" s="120"/>
      <c r="B97" s="120"/>
    </row>
    <row r="98" spans="1:2" s="124" customFormat="1" x14ac:dyDescent="0.25">
      <c r="A98" s="120"/>
      <c r="B98" s="120"/>
    </row>
    <row r="99" spans="1:2" s="124" customFormat="1" x14ac:dyDescent="0.25">
      <c r="A99" s="120"/>
      <c r="B99" s="120"/>
    </row>
    <row r="100" spans="1:2" s="124" customFormat="1" x14ac:dyDescent="0.25">
      <c r="A100" s="120"/>
      <c r="B100" s="120"/>
    </row>
    <row r="101" spans="1:2" s="124" customFormat="1" x14ac:dyDescent="0.25">
      <c r="A101" s="120"/>
      <c r="B101" s="120"/>
    </row>
    <row r="102" spans="1:2" s="124" customFormat="1" x14ac:dyDescent="0.25">
      <c r="A102" s="120"/>
      <c r="B102" s="120"/>
    </row>
    <row r="103" spans="1:2" s="124" customFormat="1" x14ac:dyDescent="0.25">
      <c r="A103" s="120"/>
      <c r="B103" s="120"/>
    </row>
    <row r="104" spans="1:2" s="124" customFormat="1" x14ac:dyDescent="0.25">
      <c r="A104" s="120"/>
      <c r="B104" s="120"/>
    </row>
    <row r="105" spans="1:2" s="102" customFormat="1" x14ac:dyDescent="0.25">
      <c r="A105" s="120"/>
      <c r="B105" s="120"/>
    </row>
    <row r="106" spans="1:2" s="102" customFormat="1" x14ac:dyDescent="0.25">
      <c r="A106" s="120"/>
      <c r="B106" s="120"/>
    </row>
    <row r="107" spans="1:2" s="102" customFormat="1" x14ac:dyDescent="0.25">
      <c r="A107" s="120"/>
      <c r="B107" s="120"/>
    </row>
    <row r="108" spans="1:2" s="102" customFormat="1" x14ac:dyDescent="0.25">
      <c r="A108" s="120"/>
      <c r="B108" s="120"/>
    </row>
    <row r="109" spans="1:2" s="121" customFormat="1" x14ac:dyDescent="0.25">
      <c r="A109" s="120"/>
      <c r="B109" s="120"/>
    </row>
    <row r="110" spans="1:2" s="121" customFormat="1" x14ac:dyDescent="0.25">
      <c r="A110" s="120"/>
      <c r="B110" s="120"/>
    </row>
    <row r="111" spans="1:2" s="121" customFormat="1" x14ac:dyDescent="0.25">
      <c r="A111" s="120"/>
      <c r="B111" s="120"/>
    </row>
    <row r="112" spans="1:2" s="121" customFormat="1" x14ac:dyDescent="0.25">
      <c r="A112" s="120"/>
      <c r="B112" s="120"/>
    </row>
    <row r="113" spans="1:16" s="98" customFormat="1" x14ac:dyDescent="0.25">
      <c r="A113" s="99"/>
      <c r="B113" s="99"/>
      <c r="C113" s="100"/>
    </row>
    <row r="114" spans="1:16" x14ac:dyDescent="0.25">
      <c r="A114" s="120"/>
      <c r="B114" s="120"/>
      <c r="C114" s="121"/>
      <c r="D114" s="117"/>
      <c r="E114" s="117"/>
      <c r="F114" s="117"/>
      <c r="G114" s="117"/>
      <c r="H114" s="117"/>
      <c r="I114" s="117"/>
      <c r="J114" s="117"/>
      <c r="K114" s="117"/>
      <c r="M114" s="117"/>
      <c r="N114" s="117"/>
      <c r="O114" s="117"/>
      <c r="P114" s="117"/>
    </row>
    <row r="115" spans="1:16" x14ac:dyDescent="0.25">
      <c r="A115" s="120"/>
      <c r="B115" s="120"/>
      <c r="C115" s="121"/>
      <c r="D115" s="117"/>
      <c r="E115" s="117"/>
      <c r="F115" s="117"/>
      <c r="G115" s="117"/>
      <c r="H115" s="117"/>
      <c r="I115" s="117"/>
      <c r="J115" s="117"/>
      <c r="K115" s="117"/>
      <c r="M115" s="117"/>
      <c r="N115" s="117"/>
      <c r="O115" s="117"/>
      <c r="P115" s="117"/>
    </row>
    <row r="116" spans="1:16" x14ac:dyDescent="0.25">
      <c r="A116" s="120"/>
      <c r="B116" s="120"/>
      <c r="C116" s="121"/>
      <c r="D116" s="117"/>
      <c r="E116" s="117"/>
      <c r="F116" s="117"/>
      <c r="G116" s="117"/>
      <c r="H116" s="117"/>
      <c r="I116" s="117"/>
      <c r="J116" s="117"/>
      <c r="K116" s="117"/>
      <c r="M116" s="117"/>
      <c r="N116" s="117"/>
      <c r="O116" s="117"/>
      <c r="P116" s="117"/>
    </row>
    <row r="117" spans="1:16" x14ac:dyDescent="0.25">
      <c r="A117" s="120"/>
      <c r="B117" s="120"/>
      <c r="C117" s="121"/>
      <c r="D117" s="117"/>
      <c r="E117" s="117"/>
      <c r="F117" s="117"/>
      <c r="G117" s="117"/>
      <c r="H117" s="117"/>
      <c r="I117" s="117"/>
      <c r="J117" s="117"/>
      <c r="K117" s="117"/>
      <c r="M117" s="117"/>
      <c r="N117" s="117"/>
      <c r="O117" s="117"/>
      <c r="P117" s="117"/>
    </row>
    <row r="118" spans="1:16" x14ac:dyDescent="0.25">
      <c r="A118" s="120"/>
      <c r="B118" s="120"/>
      <c r="C118" s="121"/>
      <c r="D118" s="117"/>
      <c r="E118" s="117"/>
      <c r="F118" s="117"/>
      <c r="G118" s="117"/>
      <c r="H118" s="117"/>
      <c r="I118" s="117"/>
      <c r="J118" s="117"/>
      <c r="K118" s="117"/>
      <c r="M118" s="117"/>
      <c r="N118" s="117"/>
      <c r="O118" s="117"/>
      <c r="P118" s="117"/>
    </row>
    <row r="119" spans="1:16" x14ac:dyDescent="0.25">
      <c r="A119" s="120"/>
      <c r="B119" s="120"/>
      <c r="C119" s="121"/>
      <c r="D119" s="117"/>
      <c r="E119" s="117"/>
      <c r="F119" s="117"/>
      <c r="G119" s="117"/>
      <c r="H119" s="117"/>
      <c r="I119" s="117"/>
      <c r="J119" s="117"/>
      <c r="K119" s="117"/>
      <c r="M119" s="117"/>
      <c r="N119" s="117"/>
      <c r="O119" s="117"/>
      <c r="P119" s="117"/>
    </row>
    <row r="120" spans="1:16" x14ac:dyDescent="0.25">
      <c r="A120" s="120"/>
      <c r="B120" s="120"/>
      <c r="C120" s="121"/>
      <c r="D120" s="117"/>
      <c r="E120" s="117"/>
      <c r="F120" s="117"/>
      <c r="G120" s="117"/>
      <c r="H120" s="117"/>
      <c r="I120" s="117"/>
      <c r="J120" s="117"/>
      <c r="K120" s="117"/>
      <c r="M120" s="117"/>
      <c r="N120" s="117"/>
      <c r="O120" s="117"/>
      <c r="P120" s="117"/>
    </row>
    <row r="121" spans="1:16" x14ac:dyDescent="0.25">
      <c r="A121" s="120"/>
      <c r="B121" s="120"/>
      <c r="C121" s="121"/>
      <c r="D121" s="117"/>
      <c r="E121" s="117"/>
      <c r="F121" s="117"/>
      <c r="G121" s="117"/>
      <c r="H121" s="117"/>
      <c r="I121" s="117"/>
      <c r="J121" s="117"/>
      <c r="K121" s="117"/>
      <c r="M121" s="117"/>
      <c r="N121" s="117"/>
      <c r="O121" s="117"/>
      <c r="P121" s="117"/>
    </row>
    <row r="122" spans="1:16" x14ac:dyDescent="0.25">
      <c r="A122" s="120"/>
      <c r="B122" s="120"/>
      <c r="C122" s="121"/>
      <c r="D122" s="117"/>
      <c r="E122" s="117"/>
      <c r="F122" s="117"/>
      <c r="G122" s="117"/>
      <c r="H122" s="117"/>
      <c r="I122" s="117"/>
      <c r="J122" s="117"/>
      <c r="K122" s="117"/>
      <c r="M122" s="117"/>
      <c r="N122" s="117"/>
      <c r="O122" s="117"/>
      <c r="P122" s="117"/>
    </row>
    <row r="123" spans="1:16" x14ac:dyDescent="0.25">
      <c r="A123" s="120"/>
      <c r="B123" s="120"/>
      <c r="C123" s="121"/>
      <c r="D123" s="117"/>
      <c r="E123" s="117"/>
      <c r="F123" s="117"/>
      <c r="G123" s="117"/>
      <c r="H123" s="117"/>
      <c r="I123" s="117"/>
      <c r="J123" s="117"/>
      <c r="K123" s="117"/>
      <c r="M123" s="117"/>
      <c r="N123" s="117"/>
      <c r="O123" s="117"/>
      <c r="P123" s="117"/>
    </row>
    <row r="124" spans="1:16" x14ac:dyDescent="0.25">
      <c r="A124" s="120"/>
      <c r="B124" s="120"/>
      <c r="C124" s="121"/>
      <c r="D124" s="117"/>
      <c r="E124" s="117"/>
      <c r="F124" s="117"/>
      <c r="G124" s="117"/>
      <c r="H124" s="117"/>
      <c r="I124" s="117"/>
      <c r="J124" s="117"/>
      <c r="K124" s="117"/>
      <c r="M124" s="117"/>
      <c r="N124" s="117"/>
      <c r="O124" s="117"/>
      <c r="P124" s="117"/>
    </row>
    <row r="125" spans="1:16" x14ac:dyDescent="0.25">
      <c r="A125" s="120"/>
      <c r="B125" s="120"/>
      <c r="C125" s="121"/>
      <c r="D125" s="117"/>
      <c r="E125" s="117"/>
      <c r="F125" s="117"/>
      <c r="G125" s="117"/>
      <c r="H125" s="117"/>
      <c r="I125" s="117"/>
      <c r="J125" s="117"/>
      <c r="K125" s="117"/>
      <c r="M125" s="117"/>
      <c r="N125" s="117"/>
      <c r="O125" s="117"/>
      <c r="P125" s="117"/>
    </row>
    <row r="126" spans="1:16" x14ac:dyDescent="0.25">
      <c r="A126" s="120"/>
      <c r="B126" s="120"/>
      <c r="C126" s="121"/>
      <c r="D126" s="117"/>
      <c r="E126" s="117"/>
      <c r="F126" s="117"/>
      <c r="G126" s="117"/>
      <c r="H126" s="117"/>
      <c r="I126" s="117"/>
      <c r="J126" s="117"/>
      <c r="K126" s="117"/>
      <c r="M126" s="117"/>
      <c r="N126" s="117"/>
      <c r="O126" s="117"/>
      <c r="P126" s="117"/>
    </row>
    <row r="127" spans="1:16" x14ac:dyDescent="0.25">
      <c r="A127" s="120"/>
      <c r="B127" s="120"/>
      <c r="C127" s="121"/>
      <c r="D127" s="117"/>
      <c r="E127" s="117"/>
      <c r="F127" s="117"/>
      <c r="G127" s="117"/>
      <c r="H127" s="117"/>
      <c r="I127" s="117"/>
      <c r="J127" s="117"/>
      <c r="K127" s="117"/>
      <c r="M127" s="117"/>
      <c r="N127" s="117"/>
      <c r="O127" s="117"/>
      <c r="P127" s="117"/>
    </row>
    <row r="128" spans="1:16" x14ac:dyDescent="0.25">
      <c r="A128" s="120"/>
      <c r="B128" s="120"/>
      <c r="C128" s="121"/>
      <c r="D128" s="117"/>
      <c r="E128" s="117"/>
      <c r="F128" s="117"/>
      <c r="G128" s="117"/>
      <c r="H128" s="117"/>
      <c r="I128" s="117"/>
      <c r="J128" s="117"/>
      <c r="K128" s="117"/>
      <c r="M128" s="117"/>
      <c r="N128" s="117"/>
      <c r="O128" s="117"/>
      <c r="P128" s="117"/>
    </row>
    <row r="129" spans="1:16" x14ac:dyDescent="0.25">
      <c r="A129" s="120"/>
      <c r="B129" s="120"/>
      <c r="C129" s="121"/>
      <c r="D129" s="117"/>
      <c r="E129" s="117"/>
      <c r="F129" s="117"/>
      <c r="G129" s="117"/>
      <c r="H129" s="117"/>
      <c r="I129" s="117"/>
      <c r="J129" s="117"/>
      <c r="K129" s="117"/>
      <c r="M129" s="117"/>
      <c r="N129" s="117"/>
      <c r="O129" s="117"/>
      <c r="P129" s="117"/>
    </row>
    <row r="130" spans="1:16" x14ac:dyDescent="0.25">
      <c r="A130" s="120"/>
      <c r="B130" s="120"/>
      <c r="C130" s="121"/>
      <c r="D130" s="117"/>
      <c r="E130" s="117"/>
      <c r="F130" s="117"/>
      <c r="G130" s="117"/>
      <c r="H130" s="117"/>
      <c r="I130" s="117"/>
      <c r="J130" s="117"/>
      <c r="K130" s="117"/>
      <c r="M130" s="117"/>
      <c r="N130" s="117"/>
      <c r="O130" s="117"/>
      <c r="P130" s="117"/>
    </row>
    <row r="131" spans="1:16" x14ac:dyDescent="0.25">
      <c r="A131" s="120"/>
      <c r="B131" s="120"/>
      <c r="C131" s="121"/>
      <c r="D131" s="117"/>
      <c r="E131" s="117"/>
      <c r="F131" s="117"/>
      <c r="G131" s="117"/>
      <c r="H131" s="117"/>
      <c r="I131" s="117"/>
      <c r="J131" s="117"/>
      <c r="K131" s="117"/>
      <c r="M131" s="117"/>
      <c r="N131" s="117"/>
      <c r="O131" s="117"/>
      <c r="P131" s="117"/>
    </row>
    <row r="132" spans="1:16" x14ac:dyDescent="0.25">
      <c r="A132" s="120"/>
      <c r="B132" s="120"/>
      <c r="C132" s="121"/>
      <c r="D132" s="117"/>
      <c r="E132" s="117"/>
      <c r="F132" s="117"/>
      <c r="G132" s="117"/>
      <c r="H132" s="117"/>
      <c r="I132" s="117"/>
      <c r="J132" s="117"/>
      <c r="K132" s="117"/>
      <c r="M132" s="117"/>
      <c r="N132" s="117"/>
      <c r="O132" s="117"/>
      <c r="P132" s="117"/>
    </row>
    <row r="133" spans="1:16" x14ac:dyDescent="0.25">
      <c r="A133" s="120"/>
      <c r="B133" s="120"/>
      <c r="C133" s="121"/>
      <c r="D133" s="117"/>
      <c r="E133" s="117"/>
      <c r="F133" s="117"/>
      <c r="G133" s="117"/>
      <c r="H133" s="117"/>
      <c r="I133" s="117"/>
      <c r="J133" s="117"/>
      <c r="K133" s="117"/>
      <c r="M133" s="117"/>
      <c r="N133" s="117"/>
      <c r="O133" s="117"/>
      <c r="P133" s="117"/>
    </row>
    <row r="134" spans="1:16" x14ac:dyDescent="0.25">
      <c r="A134" s="120"/>
      <c r="B134" s="120"/>
      <c r="C134" s="121"/>
      <c r="D134" s="117"/>
      <c r="E134" s="117"/>
      <c r="F134" s="117"/>
      <c r="G134" s="117"/>
      <c r="H134" s="117"/>
      <c r="I134" s="117"/>
      <c r="J134" s="117"/>
      <c r="K134" s="117"/>
      <c r="M134" s="117"/>
      <c r="N134" s="117"/>
      <c r="O134" s="117"/>
      <c r="P134" s="117"/>
    </row>
    <row r="135" spans="1:16" s="98" customFormat="1" x14ac:dyDescent="0.25">
      <c r="A135" s="120"/>
      <c r="B135" s="120"/>
      <c r="C135" s="100"/>
    </row>
    <row r="136" spans="1:16" x14ac:dyDescent="0.25">
      <c r="A136" s="99"/>
      <c r="B136" s="99"/>
      <c r="C136" s="121"/>
      <c r="D136" s="117"/>
      <c r="E136" s="117"/>
      <c r="F136" s="117"/>
      <c r="G136" s="117"/>
      <c r="H136" s="117"/>
      <c r="I136" s="117"/>
      <c r="J136" s="117"/>
      <c r="K136" s="117"/>
      <c r="M136" s="117"/>
      <c r="N136" s="117"/>
      <c r="O136" s="117"/>
      <c r="P136" s="117"/>
    </row>
    <row r="137" spans="1:16" s="98" customFormat="1" x14ac:dyDescent="0.25">
      <c r="A137" s="99"/>
      <c r="B137" s="99"/>
      <c r="C137" s="100"/>
    </row>
    <row r="138" spans="1:16" x14ac:dyDescent="0.25">
      <c r="A138" s="120"/>
      <c r="B138" s="120"/>
      <c r="C138" s="121"/>
      <c r="D138" s="117"/>
      <c r="E138" s="117"/>
      <c r="F138" s="117"/>
      <c r="G138" s="117"/>
      <c r="H138" s="117"/>
      <c r="I138" s="117"/>
      <c r="J138" s="117"/>
      <c r="K138" s="117"/>
      <c r="M138" s="117"/>
      <c r="N138" s="117"/>
      <c r="O138" s="117"/>
      <c r="P138" s="117"/>
    </row>
    <row r="139" spans="1:16" x14ac:dyDescent="0.25">
      <c r="A139" s="120"/>
      <c r="B139" s="120"/>
      <c r="C139" s="121"/>
      <c r="D139" s="117"/>
      <c r="E139" s="117"/>
      <c r="F139" s="117"/>
      <c r="G139" s="117"/>
      <c r="H139" s="117"/>
      <c r="I139" s="117"/>
      <c r="J139" s="117"/>
      <c r="K139" s="117"/>
      <c r="M139" s="117"/>
      <c r="N139" s="117"/>
      <c r="O139" s="117"/>
      <c r="P139" s="117"/>
    </row>
    <row r="140" spans="1:16" s="124" customFormat="1" x14ac:dyDescent="0.25">
      <c r="A140" s="120"/>
      <c r="B140" s="120"/>
    </row>
    <row r="141" spans="1:16" s="124" customFormat="1" x14ac:dyDescent="0.25">
      <c r="A141" s="120"/>
      <c r="B141" s="120"/>
    </row>
    <row r="142" spans="1:16" s="124" customFormat="1" x14ac:dyDescent="0.25">
      <c r="A142" s="120"/>
      <c r="B142" s="120"/>
    </row>
    <row r="143" spans="1:16" s="124" customFormat="1" x14ac:dyDescent="0.25">
      <c r="A143" s="120"/>
      <c r="B143" s="120"/>
    </row>
    <row r="144" spans="1:16" s="124" customFormat="1" x14ac:dyDescent="0.25">
      <c r="A144" s="120"/>
      <c r="B144" s="120"/>
    </row>
    <row r="145" spans="1:2" s="124" customFormat="1" x14ac:dyDescent="0.25">
      <c r="A145" s="120"/>
      <c r="B145" s="120"/>
    </row>
    <row r="146" spans="1:2" s="102" customFormat="1" x14ac:dyDescent="0.25">
      <c r="A146" s="120"/>
      <c r="B146" s="120"/>
    </row>
    <row r="147" spans="1:2" s="102" customFormat="1" x14ac:dyDescent="0.25">
      <c r="A147" s="120"/>
      <c r="B147" s="120"/>
    </row>
    <row r="148" spans="1:2" s="102" customFormat="1" x14ac:dyDescent="0.25">
      <c r="A148" s="120"/>
      <c r="B148" s="120"/>
    </row>
    <row r="149" spans="1:2" s="102" customFormat="1" x14ac:dyDescent="0.25">
      <c r="A149" s="120"/>
      <c r="B149" s="120"/>
    </row>
    <row r="150" spans="1:2" s="102" customFormat="1" x14ac:dyDescent="0.25">
      <c r="A150" s="120"/>
      <c r="B150" s="120"/>
    </row>
    <row r="151" spans="1:2" s="102" customFormat="1" x14ac:dyDescent="0.25">
      <c r="A151" s="120"/>
      <c r="B151" s="120"/>
    </row>
    <row r="152" spans="1:2" s="102" customFormat="1" x14ac:dyDescent="0.25">
      <c r="A152" s="120"/>
      <c r="B152" s="120"/>
    </row>
    <row r="153" spans="1:2" s="102" customFormat="1" x14ac:dyDescent="0.25">
      <c r="A153" s="120"/>
      <c r="B153" s="120"/>
    </row>
    <row r="154" spans="1:2" s="102" customFormat="1" x14ac:dyDescent="0.25">
      <c r="A154" s="120"/>
      <c r="B154" s="120"/>
    </row>
    <row r="155" spans="1:2" s="102" customFormat="1" x14ac:dyDescent="0.25">
      <c r="A155" s="120"/>
      <c r="B155" s="120"/>
    </row>
    <row r="156" spans="1:2" s="102" customFormat="1" x14ac:dyDescent="0.25">
      <c r="A156" s="120"/>
      <c r="B156" s="120"/>
    </row>
    <row r="157" spans="1:2" s="102" customFormat="1" x14ac:dyDescent="0.25">
      <c r="A157" s="120"/>
      <c r="B157" s="120"/>
    </row>
    <row r="158" spans="1:2" s="102" customFormat="1" x14ac:dyDescent="0.25">
      <c r="A158" s="120"/>
      <c r="B158" s="120"/>
    </row>
    <row r="159" spans="1:2" s="102" customFormat="1" x14ac:dyDescent="0.25">
      <c r="A159" s="120"/>
      <c r="B159" s="120"/>
    </row>
    <row r="160" spans="1:2" s="102" customFormat="1" x14ac:dyDescent="0.25">
      <c r="A160" s="120"/>
      <c r="B160" s="120"/>
    </row>
    <row r="161" spans="1:2" s="102" customFormat="1" x14ac:dyDescent="0.25">
      <c r="A161" s="120"/>
      <c r="B161" s="120"/>
    </row>
    <row r="162" spans="1:2" s="102" customFormat="1" x14ac:dyDescent="0.25">
      <c r="A162" s="120"/>
      <c r="B162" s="120"/>
    </row>
    <row r="163" spans="1:2" s="102" customFormat="1" x14ac:dyDescent="0.25">
      <c r="A163" s="120"/>
      <c r="B163" s="120"/>
    </row>
    <row r="164" spans="1:2" s="102" customFormat="1" x14ac:dyDescent="0.25">
      <c r="A164" s="120"/>
      <c r="B164" s="120"/>
    </row>
    <row r="165" spans="1:2" s="102" customFormat="1" x14ac:dyDescent="0.25">
      <c r="A165" s="120"/>
      <c r="B165" s="120"/>
    </row>
    <row r="166" spans="1:2" s="102" customFormat="1" x14ac:dyDescent="0.25">
      <c r="A166" s="120"/>
      <c r="B166" s="120"/>
    </row>
    <row r="167" spans="1:2" s="102" customFormat="1" x14ac:dyDescent="0.25">
      <c r="A167" s="120"/>
      <c r="B167" s="120"/>
    </row>
    <row r="168" spans="1:2" s="102" customFormat="1" x14ac:dyDescent="0.25">
      <c r="A168" s="120"/>
      <c r="B168" s="120"/>
    </row>
    <row r="169" spans="1:2" s="102" customFormat="1" x14ac:dyDescent="0.25">
      <c r="A169" s="120"/>
      <c r="B169" s="120"/>
    </row>
    <row r="170" spans="1:2" s="102" customFormat="1" x14ac:dyDescent="0.25">
      <c r="A170" s="120"/>
      <c r="B170" s="120"/>
    </row>
    <row r="171" spans="1:2" s="102" customFormat="1" x14ac:dyDescent="0.25">
      <c r="A171" s="120"/>
      <c r="B171" s="120"/>
    </row>
    <row r="172" spans="1:2" s="102" customFormat="1" x14ac:dyDescent="0.25">
      <c r="A172" s="120"/>
      <c r="B172" s="120"/>
    </row>
    <row r="173" spans="1:2" s="102" customFormat="1" x14ac:dyDescent="0.25">
      <c r="A173" s="120"/>
      <c r="B173" s="120"/>
    </row>
    <row r="174" spans="1:2" s="102" customFormat="1" x14ac:dyDescent="0.25">
      <c r="A174" s="120"/>
      <c r="B174" s="120"/>
    </row>
    <row r="175" spans="1:2" s="102" customFormat="1" x14ac:dyDescent="0.25">
      <c r="A175" s="120"/>
      <c r="B175" s="120"/>
    </row>
    <row r="176" spans="1:2" s="124" customFormat="1" x14ac:dyDescent="0.25">
      <c r="A176" s="120"/>
      <c r="B176" s="120"/>
    </row>
    <row r="177" spans="1:16" s="124" customFormat="1" x14ac:dyDescent="0.25">
      <c r="A177" s="120"/>
      <c r="B177" s="120"/>
    </row>
    <row r="178" spans="1:16" s="124" customFormat="1" x14ac:dyDescent="0.25">
      <c r="A178" s="120"/>
      <c r="B178" s="120"/>
    </row>
    <row r="179" spans="1:16" s="124" customFormat="1" x14ac:dyDescent="0.25">
      <c r="A179" s="120"/>
      <c r="B179" s="120"/>
    </row>
    <row r="180" spans="1:16" x14ac:dyDescent="0.25">
      <c r="A180" s="120"/>
      <c r="B180" s="120"/>
      <c r="C180" s="121"/>
      <c r="D180" s="117"/>
      <c r="E180" s="117"/>
      <c r="F180" s="117"/>
      <c r="G180" s="117"/>
      <c r="H180" s="117"/>
      <c r="I180" s="117"/>
      <c r="J180" s="117"/>
      <c r="K180" s="117"/>
      <c r="M180" s="117"/>
      <c r="N180" s="117"/>
      <c r="O180" s="117"/>
      <c r="P180" s="117"/>
    </row>
    <row r="181" spans="1:16" x14ac:dyDescent="0.25">
      <c r="A181" s="120"/>
      <c r="B181" s="120"/>
      <c r="C181" s="121"/>
      <c r="D181" s="117"/>
      <c r="E181" s="117"/>
      <c r="F181" s="117"/>
      <c r="G181" s="117"/>
      <c r="H181" s="117"/>
      <c r="I181" s="117"/>
      <c r="J181" s="117"/>
      <c r="K181" s="117"/>
      <c r="M181" s="117"/>
      <c r="N181" s="117"/>
      <c r="O181" s="117"/>
      <c r="P181" s="117"/>
    </row>
    <row r="182" spans="1:16" x14ac:dyDescent="0.25">
      <c r="A182" s="99"/>
      <c r="B182" s="99"/>
      <c r="C182" s="121"/>
      <c r="D182" s="117"/>
      <c r="E182" s="117"/>
      <c r="F182" s="117"/>
      <c r="G182" s="117"/>
      <c r="H182" s="117"/>
      <c r="I182" s="117"/>
      <c r="J182" s="117"/>
      <c r="K182" s="117"/>
      <c r="M182" s="117"/>
      <c r="N182" s="117"/>
      <c r="O182" s="117"/>
      <c r="P182" s="117"/>
    </row>
    <row r="183" spans="1:16" s="98" customFormat="1" x14ac:dyDescent="0.25">
      <c r="A183" s="99"/>
      <c r="B183" s="99"/>
      <c r="C183" s="100"/>
    </row>
    <row r="184" spans="1:16" x14ac:dyDescent="0.25">
      <c r="A184" s="99"/>
      <c r="B184" s="99"/>
      <c r="C184" s="121"/>
      <c r="D184" s="117"/>
      <c r="E184" s="117"/>
      <c r="F184" s="117"/>
      <c r="G184" s="117"/>
      <c r="H184" s="117"/>
      <c r="I184" s="117"/>
      <c r="J184" s="117"/>
      <c r="K184" s="117"/>
      <c r="M184" s="117"/>
      <c r="N184" s="117"/>
      <c r="O184" s="117"/>
      <c r="P184" s="117"/>
    </row>
    <row r="185" spans="1:16" x14ac:dyDescent="0.25">
      <c r="A185" s="99"/>
      <c r="B185" s="99"/>
      <c r="C185" s="121"/>
      <c r="D185" s="117"/>
      <c r="E185" s="117"/>
      <c r="F185" s="117"/>
      <c r="G185" s="117"/>
      <c r="H185" s="117"/>
      <c r="I185" s="117"/>
      <c r="J185" s="117"/>
      <c r="K185" s="117"/>
      <c r="M185" s="117"/>
      <c r="N185" s="117"/>
      <c r="O185" s="117"/>
      <c r="P185" s="117"/>
    </row>
    <row r="186" spans="1:16" x14ac:dyDescent="0.25">
      <c r="A186" s="120"/>
      <c r="B186" s="120"/>
      <c r="C186" s="121"/>
      <c r="D186" s="117"/>
      <c r="E186" s="117"/>
      <c r="F186" s="117"/>
      <c r="G186" s="117"/>
      <c r="H186" s="117"/>
      <c r="I186" s="117"/>
      <c r="J186" s="117"/>
      <c r="K186" s="117"/>
      <c r="M186" s="117"/>
      <c r="N186" s="117"/>
      <c r="O186" s="117"/>
      <c r="P186" s="117"/>
    </row>
    <row r="187" spans="1:16" x14ac:dyDescent="0.25">
      <c r="A187" s="120"/>
      <c r="B187" s="120"/>
      <c r="C187" s="121"/>
      <c r="D187" s="117"/>
      <c r="E187" s="117"/>
      <c r="F187" s="117"/>
      <c r="G187" s="117"/>
      <c r="H187" s="117"/>
      <c r="I187" s="117"/>
      <c r="J187" s="117"/>
      <c r="K187" s="117"/>
      <c r="M187" s="117"/>
      <c r="N187" s="117"/>
      <c r="O187" s="117"/>
      <c r="P187" s="117"/>
    </row>
    <row r="188" spans="1:16" x14ac:dyDescent="0.25">
      <c r="A188" s="120"/>
      <c r="B188" s="120"/>
      <c r="C188" s="121"/>
      <c r="D188" s="117"/>
      <c r="E188" s="117"/>
      <c r="F188" s="117"/>
      <c r="G188" s="117"/>
      <c r="H188" s="117"/>
      <c r="I188" s="117"/>
      <c r="J188" s="117"/>
      <c r="K188" s="117"/>
      <c r="M188" s="117"/>
      <c r="N188" s="117"/>
      <c r="O188" s="117"/>
      <c r="P188" s="117"/>
    </row>
    <row r="189" spans="1:16" s="124" customFormat="1" x14ac:dyDescent="0.25">
      <c r="A189" s="120"/>
      <c r="B189" s="120"/>
    </row>
    <row r="190" spans="1:16" s="124" customFormat="1" x14ac:dyDescent="0.25">
      <c r="A190" s="120"/>
      <c r="B190" s="120"/>
    </row>
    <row r="191" spans="1:16" s="124" customFormat="1" x14ac:dyDescent="0.25">
      <c r="A191" s="120"/>
      <c r="B191" s="120"/>
    </row>
    <row r="192" spans="1:16" s="124" customFormat="1" x14ac:dyDescent="0.25">
      <c r="A192" s="120"/>
      <c r="B192" s="120"/>
    </row>
    <row r="193" spans="1:16" s="124" customFormat="1" x14ac:dyDescent="0.25">
      <c r="A193" s="120"/>
      <c r="B193" s="120"/>
    </row>
    <row r="194" spans="1:16" x14ac:dyDescent="0.25">
      <c r="A194" s="120"/>
      <c r="B194" s="120"/>
      <c r="C194" s="121"/>
      <c r="D194" s="117"/>
      <c r="E194" s="117"/>
      <c r="F194" s="117"/>
      <c r="G194" s="117"/>
      <c r="H194" s="117"/>
      <c r="I194" s="117"/>
      <c r="J194" s="117"/>
      <c r="K194" s="117"/>
      <c r="M194" s="117"/>
      <c r="N194" s="117"/>
      <c r="O194" s="117"/>
      <c r="P194" s="117"/>
    </row>
    <row r="195" spans="1:16" s="124" customFormat="1" x14ac:dyDescent="0.25">
      <c r="A195" s="99"/>
      <c r="B195" s="99"/>
    </row>
    <row r="196" spans="1:16" s="98" customFormat="1" x14ac:dyDescent="0.25">
      <c r="A196" s="99"/>
      <c r="B196" s="99"/>
      <c r="C196" s="100"/>
    </row>
    <row r="197" spans="1:16" s="124" customFormat="1" x14ac:dyDescent="0.25">
      <c r="A197" s="99"/>
      <c r="B197" s="99"/>
    </row>
    <row r="198" spans="1:16" x14ac:dyDescent="0.25">
      <c r="A198" s="99"/>
      <c r="B198" s="99"/>
      <c r="C198" s="121"/>
      <c r="D198" s="117"/>
      <c r="E198" s="117"/>
      <c r="F198" s="117"/>
      <c r="G198" s="117"/>
      <c r="H198" s="117"/>
      <c r="I198" s="117"/>
      <c r="J198" s="117"/>
      <c r="K198" s="117"/>
      <c r="M198" s="117"/>
      <c r="N198" s="117"/>
      <c r="O198" s="117"/>
      <c r="P198" s="117"/>
    </row>
    <row r="199" spans="1:16" x14ac:dyDescent="0.25">
      <c r="A199" s="120"/>
      <c r="B199" s="120"/>
      <c r="C199" s="121"/>
      <c r="D199" s="117"/>
      <c r="E199" s="117"/>
      <c r="F199" s="117"/>
      <c r="G199" s="117"/>
      <c r="H199" s="117"/>
      <c r="I199" s="117"/>
      <c r="J199" s="117"/>
      <c r="K199" s="117"/>
      <c r="M199" s="117"/>
      <c r="N199" s="117"/>
      <c r="O199" s="117"/>
      <c r="P199" s="117"/>
    </row>
    <row r="200" spans="1:16" x14ac:dyDescent="0.25">
      <c r="A200" s="120"/>
      <c r="B200" s="120"/>
      <c r="C200" s="121"/>
      <c r="D200" s="117"/>
      <c r="E200" s="117"/>
      <c r="F200" s="117"/>
      <c r="G200" s="117"/>
      <c r="H200" s="117"/>
      <c r="I200" s="117"/>
      <c r="J200" s="117"/>
      <c r="K200" s="117"/>
      <c r="M200" s="117"/>
      <c r="N200" s="117"/>
      <c r="O200" s="117"/>
      <c r="P200" s="117"/>
    </row>
    <row r="201" spans="1:16" x14ac:dyDescent="0.25">
      <c r="A201" s="120"/>
      <c r="B201" s="120"/>
      <c r="C201" s="121"/>
      <c r="D201" s="117"/>
      <c r="E201" s="117"/>
      <c r="F201" s="117"/>
      <c r="G201" s="117"/>
      <c r="H201" s="117"/>
      <c r="I201" s="117"/>
      <c r="J201" s="117"/>
      <c r="K201" s="117"/>
      <c r="M201" s="117"/>
      <c r="N201" s="117"/>
      <c r="O201" s="117"/>
      <c r="P201" s="117"/>
    </row>
    <row r="202" spans="1:16" x14ac:dyDescent="0.25">
      <c r="A202" s="120"/>
      <c r="B202" s="120"/>
      <c r="C202" s="121"/>
      <c r="D202" s="117"/>
      <c r="E202" s="117"/>
      <c r="F202" s="117"/>
      <c r="G202" s="117"/>
      <c r="H202" s="117"/>
      <c r="I202" s="117"/>
      <c r="J202" s="117"/>
      <c r="K202" s="117"/>
      <c r="M202" s="117"/>
      <c r="N202" s="117"/>
      <c r="O202" s="117"/>
      <c r="P202" s="117"/>
    </row>
    <row r="203" spans="1:16" x14ac:dyDescent="0.25">
      <c r="A203" s="120"/>
      <c r="B203" s="120"/>
      <c r="C203" s="121"/>
      <c r="D203" s="117"/>
      <c r="E203" s="117"/>
      <c r="F203" s="117"/>
      <c r="G203" s="117"/>
      <c r="H203" s="117"/>
      <c r="I203" s="117"/>
      <c r="J203" s="117"/>
      <c r="K203" s="117"/>
      <c r="M203" s="117"/>
      <c r="N203" s="117"/>
      <c r="O203" s="117"/>
      <c r="P203" s="117"/>
    </row>
    <row r="204" spans="1:16" x14ac:dyDescent="0.25">
      <c r="A204" s="120"/>
      <c r="B204" s="120"/>
      <c r="C204" s="121"/>
      <c r="D204" s="117"/>
      <c r="E204" s="117"/>
      <c r="F204" s="117"/>
      <c r="G204" s="117"/>
      <c r="H204" s="117"/>
      <c r="I204" s="117"/>
      <c r="J204" s="117"/>
      <c r="K204" s="117"/>
      <c r="M204" s="117"/>
      <c r="N204" s="117"/>
      <c r="O204" s="117"/>
      <c r="P204" s="117"/>
    </row>
    <row r="205" spans="1:16" x14ac:dyDescent="0.25">
      <c r="A205" s="120"/>
      <c r="B205" s="120"/>
      <c r="C205" s="121"/>
      <c r="D205" s="117"/>
      <c r="E205" s="117"/>
      <c r="F205" s="117"/>
      <c r="G205" s="117"/>
      <c r="H205" s="117"/>
      <c r="I205" s="117"/>
      <c r="J205" s="117"/>
      <c r="K205" s="117"/>
      <c r="M205" s="117"/>
      <c r="N205" s="117"/>
      <c r="O205" s="117"/>
      <c r="P205" s="117"/>
    </row>
    <row r="206" spans="1:16" x14ac:dyDescent="0.25">
      <c r="A206" s="120"/>
      <c r="B206" s="120"/>
      <c r="C206" s="121"/>
      <c r="D206" s="117"/>
      <c r="E206" s="117"/>
      <c r="F206" s="117"/>
      <c r="G206" s="117"/>
      <c r="H206" s="117"/>
      <c r="I206" s="117"/>
      <c r="J206" s="117"/>
      <c r="K206" s="117"/>
      <c r="M206" s="117"/>
      <c r="N206" s="117"/>
      <c r="O206" s="117"/>
      <c r="P206" s="117"/>
    </row>
    <row r="207" spans="1:16" x14ac:dyDescent="0.25">
      <c r="A207" s="120"/>
      <c r="B207" s="120"/>
      <c r="C207" s="121"/>
      <c r="D207" s="117"/>
      <c r="E207" s="117"/>
      <c r="F207" s="117"/>
      <c r="G207" s="117"/>
      <c r="H207" s="117"/>
      <c r="I207" s="117"/>
      <c r="J207" s="117"/>
      <c r="K207" s="117"/>
      <c r="M207" s="117"/>
      <c r="N207" s="117"/>
      <c r="O207" s="117"/>
      <c r="P207" s="117"/>
    </row>
    <row r="208" spans="1:16" x14ac:dyDescent="0.25">
      <c r="A208" s="120"/>
      <c r="B208" s="120"/>
      <c r="C208" s="121"/>
      <c r="D208" s="117"/>
      <c r="E208" s="117"/>
      <c r="F208" s="117"/>
      <c r="G208" s="117"/>
      <c r="H208" s="117"/>
      <c r="I208" s="117"/>
      <c r="J208" s="117"/>
      <c r="K208" s="117"/>
      <c r="M208" s="117"/>
      <c r="N208" s="117"/>
      <c r="O208" s="117"/>
      <c r="P208" s="117"/>
    </row>
    <row r="209" spans="1:16" s="124" customFormat="1" x14ac:dyDescent="0.25">
      <c r="A209" s="120"/>
      <c r="B209" s="120"/>
    </row>
    <row r="210" spans="1:16" s="124" customFormat="1" x14ac:dyDescent="0.25">
      <c r="A210" s="120"/>
      <c r="B210" s="120"/>
    </row>
    <row r="211" spans="1:16" x14ac:dyDescent="0.25">
      <c r="A211" s="120"/>
      <c r="B211" s="120"/>
      <c r="C211" s="121"/>
      <c r="D211" s="117"/>
      <c r="E211" s="117"/>
      <c r="F211" s="117"/>
      <c r="G211" s="117"/>
      <c r="H211" s="117"/>
      <c r="I211" s="117"/>
      <c r="J211" s="117"/>
      <c r="K211" s="117"/>
      <c r="M211" s="117"/>
      <c r="N211" s="117"/>
      <c r="O211" s="117"/>
      <c r="P211" s="117"/>
    </row>
    <row r="212" spans="1:16" s="124" customFormat="1" x14ac:dyDescent="0.25">
      <c r="A212" s="99"/>
      <c r="B212" s="99"/>
    </row>
    <row r="213" spans="1:16" s="98" customFormat="1" x14ac:dyDescent="0.25">
      <c r="A213" s="99"/>
      <c r="B213" s="99"/>
      <c r="C213" s="100"/>
    </row>
    <row r="214" spans="1:16" s="124" customFormat="1" x14ac:dyDescent="0.25">
      <c r="A214" s="99"/>
      <c r="B214" s="99"/>
    </row>
    <row r="215" spans="1:16" x14ac:dyDescent="0.25">
      <c r="A215" s="99"/>
      <c r="B215" s="99"/>
      <c r="C215" s="121"/>
      <c r="D215" s="117"/>
      <c r="E215" s="117"/>
      <c r="F215" s="117"/>
      <c r="G215" s="117"/>
      <c r="H215" s="117"/>
      <c r="I215" s="117"/>
      <c r="J215" s="117"/>
      <c r="K215" s="117"/>
      <c r="M215" s="117"/>
      <c r="N215" s="117"/>
      <c r="O215" s="117"/>
      <c r="P215" s="117"/>
    </row>
    <row r="216" spans="1:16" s="102" customFormat="1" x14ac:dyDescent="0.25">
      <c r="A216" s="120"/>
      <c r="B216" s="120"/>
    </row>
    <row r="217" spans="1:16" s="102" customFormat="1" x14ac:dyDescent="0.25">
      <c r="A217" s="120"/>
      <c r="B217" s="120"/>
    </row>
    <row r="218" spans="1:16" s="102" customFormat="1" x14ac:dyDescent="0.25">
      <c r="A218" s="120"/>
      <c r="B218" s="120"/>
    </row>
    <row r="219" spans="1:16" s="102" customFormat="1" x14ac:dyDescent="0.25">
      <c r="A219" s="120"/>
      <c r="B219" s="120"/>
    </row>
    <row r="220" spans="1:16" s="102" customFormat="1" x14ac:dyDescent="0.25">
      <c r="A220" s="120"/>
      <c r="B220" s="120"/>
    </row>
    <row r="221" spans="1:16" s="124" customFormat="1" x14ac:dyDescent="0.25">
      <c r="A221" s="120"/>
      <c r="B221" s="120"/>
    </row>
    <row r="222" spans="1:16" s="124" customFormat="1" x14ac:dyDescent="0.25">
      <c r="A222" s="120"/>
      <c r="B222" s="120"/>
    </row>
    <row r="223" spans="1:16" s="124" customFormat="1" x14ac:dyDescent="0.25">
      <c r="A223" s="120"/>
      <c r="B223" s="120"/>
    </row>
    <row r="224" spans="1:16" s="124" customFormat="1" x14ac:dyDescent="0.25">
      <c r="A224" s="120"/>
      <c r="B224" s="120"/>
    </row>
    <row r="225" spans="1:2" s="124" customFormat="1" x14ac:dyDescent="0.25">
      <c r="A225" s="120"/>
      <c r="B225" s="120"/>
    </row>
    <row r="226" spans="1:2" s="124" customFormat="1" x14ac:dyDescent="0.25">
      <c r="A226" s="120"/>
      <c r="B226" s="120"/>
    </row>
    <row r="227" spans="1:2" s="124" customFormat="1" x14ac:dyDescent="0.25">
      <c r="A227" s="120"/>
      <c r="B227" s="120"/>
    </row>
    <row r="228" spans="1:2" s="124" customFormat="1" x14ac:dyDescent="0.25">
      <c r="A228" s="120"/>
      <c r="B228" s="120"/>
    </row>
    <row r="229" spans="1:2" s="124" customFormat="1" x14ac:dyDescent="0.25">
      <c r="A229" s="120"/>
      <c r="B229" s="120"/>
    </row>
    <row r="230" spans="1:2" s="124" customFormat="1" x14ac:dyDescent="0.25">
      <c r="A230" s="120"/>
      <c r="B230" s="120"/>
    </row>
    <row r="231" spans="1:2" s="124" customFormat="1" x14ac:dyDescent="0.25">
      <c r="A231" s="120"/>
      <c r="B231" s="120"/>
    </row>
    <row r="232" spans="1:2" s="124" customFormat="1" x14ac:dyDescent="0.25">
      <c r="A232" s="120"/>
      <c r="B232" s="120"/>
    </row>
    <row r="233" spans="1:2" s="124" customFormat="1" x14ac:dyDescent="0.25">
      <c r="A233" s="120"/>
      <c r="B233" s="120"/>
    </row>
    <row r="234" spans="1:2" s="124" customFormat="1" x14ac:dyDescent="0.25">
      <c r="A234" s="120"/>
      <c r="B234" s="120"/>
    </row>
    <row r="235" spans="1:2" s="124" customFormat="1" x14ac:dyDescent="0.25">
      <c r="A235" s="120"/>
      <c r="B235" s="120"/>
    </row>
    <row r="236" spans="1:2" s="102" customFormat="1" x14ac:dyDescent="0.25">
      <c r="A236" s="120"/>
      <c r="B236" s="120"/>
    </row>
    <row r="237" spans="1:2" s="124" customFormat="1" x14ac:dyDescent="0.25">
      <c r="A237" s="120"/>
      <c r="B237" s="120"/>
    </row>
    <row r="238" spans="1:2" s="124" customFormat="1" x14ac:dyDescent="0.25">
      <c r="A238" s="120"/>
      <c r="B238" s="120"/>
    </row>
    <row r="239" spans="1:2" s="124" customFormat="1" x14ac:dyDescent="0.25">
      <c r="A239" s="120"/>
      <c r="B239" s="120"/>
    </row>
    <row r="240" spans="1:2" s="124" customFormat="1" x14ac:dyDescent="0.25">
      <c r="A240" s="120"/>
      <c r="B240" s="120"/>
    </row>
    <row r="241" spans="1:16" s="124" customFormat="1" x14ac:dyDescent="0.25">
      <c r="A241" s="120"/>
      <c r="B241" s="120"/>
    </row>
    <row r="242" spans="1:16" s="124" customFormat="1" x14ac:dyDescent="0.25">
      <c r="A242" s="120"/>
      <c r="B242" s="120"/>
    </row>
    <row r="243" spans="1:16" s="124" customFormat="1" x14ac:dyDescent="0.25">
      <c r="A243" s="120"/>
      <c r="B243" s="120"/>
    </row>
    <row r="244" spans="1:16" x14ac:dyDescent="0.25">
      <c r="A244" s="120"/>
      <c r="B244" s="120"/>
      <c r="C244" s="121"/>
      <c r="D244" s="117"/>
      <c r="E244" s="117"/>
      <c r="F244" s="117"/>
      <c r="G244" s="117"/>
      <c r="H244" s="117"/>
      <c r="I244" s="117"/>
      <c r="J244" s="117"/>
      <c r="K244" s="117"/>
      <c r="M244" s="117"/>
      <c r="N244" s="117"/>
      <c r="O244" s="117"/>
      <c r="P244" s="117"/>
    </row>
    <row r="245" spans="1:16" s="124" customFormat="1" x14ac:dyDescent="0.25">
      <c r="A245" s="99"/>
      <c r="B245" s="99"/>
    </row>
    <row r="246" spans="1:16" s="98" customFormat="1" x14ac:dyDescent="0.25">
      <c r="A246" s="99"/>
      <c r="B246" s="99"/>
      <c r="C246" s="100"/>
    </row>
    <row r="247" spans="1:16" s="124" customFormat="1" x14ac:dyDescent="0.25">
      <c r="A247" s="99"/>
      <c r="B247" s="99"/>
    </row>
    <row r="248" spans="1:16" x14ac:dyDescent="0.25">
      <c r="A248" s="99"/>
      <c r="B248" s="99"/>
      <c r="C248" s="121"/>
      <c r="D248" s="117"/>
      <c r="E248" s="117"/>
      <c r="F248" s="117"/>
      <c r="G248" s="117"/>
      <c r="H248" s="117"/>
      <c r="I248" s="117"/>
      <c r="J248" s="117"/>
      <c r="K248" s="117"/>
      <c r="M248" s="117"/>
      <c r="N248" s="117"/>
      <c r="O248" s="117"/>
      <c r="P248" s="117"/>
    </row>
    <row r="249" spans="1:16" x14ac:dyDescent="0.25">
      <c r="A249" s="120"/>
      <c r="B249" s="120"/>
      <c r="C249" s="121"/>
      <c r="D249" s="117"/>
      <c r="E249" s="117"/>
      <c r="F249" s="117"/>
      <c r="G249" s="117"/>
      <c r="H249" s="117"/>
      <c r="I249" s="117"/>
      <c r="J249" s="117"/>
      <c r="K249" s="117"/>
      <c r="M249" s="117"/>
      <c r="N249" s="117"/>
      <c r="O249" s="117"/>
      <c r="P249" s="117"/>
    </row>
    <row r="250" spans="1:16" x14ac:dyDescent="0.25">
      <c r="A250" s="120"/>
      <c r="B250" s="120"/>
      <c r="C250" s="121"/>
      <c r="D250" s="117"/>
      <c r="E250" s="117"/>
      <c r="F250" s="117"/>
      <c r="G250" s="117"/>
      <c r="H250" s="117"/>
      <c r="I250" s="117"/>
      <c r="J250" s="117"/>
      <c r="K250" s="117"/>
      <c r="M250" s="117"/>
      <c r="N250" s="117"/>
      <c r="O250" s="117"/>
      <c r="P250" s="117"/>
    </row>
    <row r="251" spans="1:16" x14ac:dyDescent="0.25">
      <c r="A251" s="120"/>
      <c r="B251" s="120"/>
      <c r="C251" s="121"/>
      <c r="D251" s="117"/>
      <c r="E251" s="117"/>
      <c r="F251" s="117"/>
      <c r="G251" s="117"/>
      <c r="H251" s="117"/>
      <c r="I251" s="117"/>
      <c r="J251" s="117"/>
      <c r="K251" s="117"/>
      <c r="M251" s="117"/>
      <c r="N251" s="117"/>
      <c r="O251" s="117"/>
      <c r="P251" s="117"/>
    </row>
    <row r="252" spans="1:16" x14ac:dyDescent="0.25">
      <c r="A252" s="120"/>
      <c r="B252" s="120"/>
      <c r="C252" s="121"/>
      <c r="D252" s="117"/>
      <c r="E252" s="117"/>
      <c r="F252" s="117"/>
      <c r="G252" s="117"/>
      <c r="H252" s="117"/>
      <c r="I252" s="117"/>
      <c r="J252" s="117"/>
      <c r="K252" s="117"/>
      <c r="M252" s="117"/>
      <c r="N252" s="117"/>
      <c r="O252" s="117"/>
      <c r="P252" s="117"/>
    </row>
    <row r="253" spans="1:16" x14ac:dyDescent="0.25">
      <c r="A253" s="120"/>
      <c r="B253" s="120"/>
      <c r="C253" s="121"/>
      <c r="D253" s="117"/>
      <c r="E253" s="117"/>
      <c r="F253" s="117"/>
      <c r="G253" s="117"/>
      <c r="H253" s="117"/>
      <c r="I253" s="117"/>
      <c r="J253" s="117"/>
      <c r="K253" s="117"/>
      <c r="M253" s="117"/>
      <c r="N253" s="117"/>
      <c r="O253" s="117"/>
      <c r="P253" s="117"/>
    </row>
    <row r="254" spans="1:16" x14ac:dyDescent="0.25">
      <c r="A254" s="120"/>
      <c r="B254" s="120"/>
      <c r="C254" s="121"/>
      <c r="D254" s="117"/>
      <c r="E254" s="117"/>
      <c r="F254" s="117"/>
      <c r="G254" s="117"/>
      <c r="H254" s="117"/>
      <c r="I254" s="117"/>
      <c r="J254" s="117"/>
      <c r="K254" s="117"/>
      <c r="M254" s="117"/>
      <c r="N254" s="117"/>
      <c r="O254" s="117"/>
      <c r="P254" s="117"/>
    </row>
    <row r="255" spans="1:16" x14ac:dyDescent="0.25">
      <c r="A255" s="120"/>
      <c r="B255" s="120"/>
      <c r="C255" s="121"/>
      <c r="D255" s="117"/>
      <c r="E255" s="117"/>
      <c r="F255" s="117"/>
      <c r="G255" s="117"/>
      <c r="H255" s="117"/>
      <c r="I255" s="117"/>
      <c r="J255" s="117"/>
      <c r="K255" s="117"/>
      <c r="M255" s="117"/>
      <c r="N255" s="117"/>
      <c r="O255" s="117"/>
      <c r="P255" s="117"/>
    </row>
    <row r="256" spans="1:16" x14ac:dyDescent="0.25">
      <c r="A256" s="120"/>
      <c r="B256" s="120"/>
      <c r="C256" s="121"/>
      <c r="D256" s="117"/>
      <c r="E256" s="117"/>
      <c r="F256" s="117"/>
      <c r="G256" s="117"/>
      <c r="H256" s="117"/>
      <c r="I256" s="117"/>
      <c r="J256" s="117"/>
      <c r="K256" s="117"/>
      <c r="M256" s="117"/>
      <c r="N256" s="117"/>
      <c r="O256" s="117"/>
      <c r="P256" s="117"/>
    </row>
    <row r="257" spans="1:2" s="121" customFormat="1" x14ac:dyDescent="0.25">
      <c r="A257" s="120"/>
      <c r="B257" s="120"/>
    </row>
    <row r="258" spans="1:2" s="124" customFormat="1" x14ac:dyDescent="0.25">
      <c r="A258" s="120"/>
      <c r="B258" s="120"/>
    </row>
    <row r="259" spans="1:2" s="121" customFormat="1" x14ac:dyDescent="0.25">
      <c r="A259" s="120"/>
      <c r="B259" s="120"/>
    </row>
    <row r="260" spans="1:2" s="121" customFormat="1" x14ac:dyDescent="0.25">
      <c r="A260" s="120"/>
      <c r="B260" s="120"/>
    </row>
    <row r="261" spans="1:2" s="121" customFormat="1" x14ac:dyDescent="0.25">
      <c r="A261" s="120"/>
      <c r="B261" s="120"/>
    </row>
    <row r="262" spans="1:2" s="121" customFormat="1" x14ac:dyDescent="0.25">
      <c r="A262" s="120"/>
      <c r="B262" s="120"/>
    </row>
    <row r="263" spans="1:2" s="121" customFormat="1" x14ac:dyDescent="0.25">
      <c r="A263" s="120"/>
      <c r="B263" s="120"/>
    </row>
    <row r="264" spans="1:2" s="121" customFormat="1" x14ac:dyDescent="0.25">
      <c r="A264" s="120"/>
      <c r="B264" s="120"/>
    </row>
    <row r="265" spans="1:2" s="121" customFormat="1" x14ac:dyDescent="0.25">
      <c r="A265" s="120"/>
      <c r="B265" s="120"/>
    </row>
    <row r="266" spans="1:2" s="121" customFormat="1" x14ac:dyDescent="0.25">
      <c r="A266" s="120"/>
      <c r="B266" s="120"/>
    </row>
    <row r="267" spans="1:2" s="121" customFormat="1" x14ac:dyDescent="0.25">
      <c r="A267" s="120"/>
      <c r="B267" s="120"/>
    </row>
    <row r="268" spans="1:2" s="121" customFormat="1" x14ac:dyDescent="0.25">
      <c r="A268" s="120"/>
      <c r="B268" s="120"/>
    </row>
    <row r="269" spans="1:2" s="121" customFormat="1" x14ac:dyDescent="0.25">
      <c r="A269" s="120"/>
      <c r="B269" s="120"/>
    </row>
    <row r="270" spans="1:2" s="124" customFormat="1" x14ac:dyDescent="0.25">
      <c r="A270" s="120"/>
      <c r="B270" s="120"/>
    </row>
    <row r="271" spans="1:2" s="121" customFormat="1" x14ac:dyDescent="0.25">
      <c r="A271" s="120"/>
      <c r="B271" s="120"/>
    </row>
    <row r="272" spans="1:2" s="121" customFormat="1" x14ac:dyDescent="0.25">
      <c r="A272" s="120"/>
      <c r="B272" s="120"/>
    </row>
    <row r="273" spans="1:16" x14ac:dyDescent="0.25">
      <c r="A273" s="120"/>
      <c r="B273" s="120"/>
      <c r="C273" s="121"/>
      <c r="D273" s="117"/>
      <c r="E273" s="117"/>
      <c r="F273" s="117"/>
      <c r="G273" s="117"/>
      <c r="H273" s="117"/>
      <c r="I273" s="117"/>
      <c r="J273" s="117"/>
      <c r="K273" s="117"/>
      <c r="M273" s="117"/>
      <c r="N273" s="117"/>
      <c r="O273" s="117"/>
      <c r="P273" s="117"/>
    </row>
    <row r="274" spans="1:16" x14ac:dyDescent="0.25">
      <c r="A274" s="120"/>
      <c r="B274" s="120"/>
      <c r="C274" s="121"/>
      <c r="D274" s="117"/>
      <c r="E274" s="117"/>
      <c r="F274" s="117"/>
      <c r="G274" s="117"/>
      <c r="H274" s="117"/>
      <c r="I274" s="117"/>
      <c r="J274" s="117"/>
      <c r="K274" s="117"/>
      <c r="M274" s="117"/>
      <c r="N274" s="117"/>
      <c r="O274" s="117"/>
      <c r="P274" s="117"/>
    </row>
    <row r="275" spans="1:16" x14ac:dyDescent="0.25">
      <c r="A275" s="120"/>
      <c r="B275" s="120"/>
      <c r="C275" s="121"/>
      <c r="D275" s="117"/>
      <c r="E275" s="117"/>
      <c r="F275" s="117"/>
      <c r="G275" s="117"/>
      <c r="H275" s="117"/>
      <c r="I275" s="117"/>
      <c r="J275" s="117"/>
      <c r="K275" s="117"/>
      <c r="M275" s="117"/>
      <c r="N275" s="117"/>
      <c r="O275" s="117"/>
      <c r="P275" s="117"/>
    </row>
    <row r="276" spans="1:16" x14ac:dyDescent="0.25">
      <c r="A276" s="120"/>
      <c r="B276" s="120"/>
      <c r="C276" s="121"/>
      <c r="D276" s="117"/>
      <c r="E276" s="117"/>
      <c r="F276" s="117"/>
      <c r="G276" s="117"/>
      <c r="H276" s="117"/>
      <c r="I276" s="117"/>
      <c r="J276" s="117"/>
      <c r="K276" s="117"/>
      <c r="M276" s="117"/>
      <c r="N276" s="117"/>
      <c r="O276" s="117"/>
      <c r="P276" s="117"/>
    </row>
    <row r="277" spans="1:16" x14ac:dyDescent="0.25">
      <c r="A277" s="120"/>
      <c r="B277" s="120"/>
      <c r="C277" s="121"/>
      <c r="D277" s="117"/>
      <c r="E277" s="117"/>
      <c r="F277" s="117"/>
      <c r="G277" s="117"/>
      <c r="H277" s="117"/>
      <c r="I277" s="117"/>
      <c r="J277" s="117"/>
      <c r="K277" s="117"/>
      <c r="M277" s="117"/>
      <c r="N277" s="117"/>
      <c r="O277" s="117"/>
      <c r="P277" s="117"/>
    </row>
    <row r="278" spans="1:16" x14ac:dyDescent="0.25">
      <c r="A278" s="120"/>
      <c r="B278" s="120"/>
      <c r="C278" s="121"/>
      <c r="D278" s="117"/>
      <c r="E278" s="117"/>
      <c r="F278" s="117"/>
      <c r="G278" s="117"/>
      <c r="H278" s="117"/>
      <c r="I278" s="117"/>
      <c r="J278" s="117"/>
      <c r="K278" s="117"/>
      <c r="M278" s="117"/>
      <c r="N278" s="117"/>
      <c r="O278" s="117"/>
      <c r="P278" s="117"/>
    </row>
    <row r="279" spans="1:16" x14ac:dyDescent="0.25">
      <c r="A279" s="120"/>
      <c r="B279" s="120"/>
      <c r="C279" s="121"/>
      <c r="D279" s="117"/>
      <c r="E279" s="117"/>
      <c r="F279" s="117"/>
      <c r="G279" s="117"/>
      <c r="H279" s="117"/>
      <c r="I279" s="117"/>
      <c r="J279" s="117"/>
      <c r="K279" s="117"/>
      <c r="M279" s="117"/>
      <c r="N279" s="117"/>
      <c r="O279" s="117"/>
      <c r="P279" s="117"/>
    </row>
    <row r="280" spans="1:16" s="124" customFormat="1" x14ac:dyDescent="0.25">
      <c r="A280" s="120"/>
      <c r="B280" s="120"/>
    </row>
    <row r="281" spans="1:16" s="124" customFormat="1" x14ac:dyDescent="0.25">
      <c r="A281" s="120"/>
      <c r="B281" s="120"/>
    </row>
    <row r="282" spans="1:16" x14ac:dyDescent="0.25">
      <c r="A282" s="120"/>
      <c r="B282" s="120"/>
      <c r="C282" s="121"/>
      <c r="D282" s="117"/>
      <c r="E282" s="117"/>
      <c r="F282" s="117"/>
      <c r="G282" s="117"/>
      <c r="H282" s="117"/>
      <c r="I282" s="117"/>
      <c r="J282" s="117"/>
      <c r="K282" s="117"/>
      <c r="M282" s="117"/>
      <c r="N282" s="117"/>
      <c r="O282" s="117"/>
      <c r="P282" s="117"/>
    </row>
    <row r="283" spans="1:16" x14ac:dyDescent="0.25">
      <c r="A283" s="99"/>
      <c r="B283" s="99"/>
      <c r="C283" s="121"/>
      <c r="D283" s="117"/>
      <c r="E283" s="117"/>
      <c r="F283" s="117"/>
      <c r="G283" s="117"/>
      <c r="H283" s="117"/>
      <c r="I283" s="117"/>
      <c r="J283" s="117"/>
      <c r="K283" s="117"/>
      <c r="M283" s="117"/>
      <c r="N283" s="117"/>
      <c r="O283" s="117"/>
      <c r="P283" s="117"/>
    </row>
    <row r="284" spans="1:16" s="98" customFormat="1" x14ac:dyDescent="0.25">
      <c r="A284" s="99"/>
      <c r="B284" s="99"/>
      <c r="C284" s="100"/>
    </row>
    <row r="285" spans="1:16" s="124" customFormat="1" x14ac:dyDescent="0.25">
      <c r="A285" s="99"/>
      <c r="B285" s="99"/>
    </row>
    <row r="286" spans="1:16" x14ac:dyDescent="0.25">
      <c r="A286" s="99"/>
      <c r="B286" s="99"/>
      <c r="C286" s="121"/>
      <c r="D286" s="117"/>
      <c r="E286" s="117"/>
      <c r="F286" s="117"/>
      <c r="G286" s="117"/>
      <c r="H286" s="117"/>
      <c r="I286" s="117"/>
      <c r="J286" s="117"/>
      <c r="K286" s="117"/>
      <c r="M286" s="117"/>
      <c r="N286" s="117"/>
      <c r="O286" s="117"/>
      <c r="P286" s="117"/>
    </row>
    <row r="287" spans="1:16" s="124" customFormat="1" x14ac:dyDescent="0.25">
      <c r="A287" s="120"/>
      <c r="B287" s="120"/>
    </row>
    <row r="288" spans="1:16" s="124" customFormat="1" x14ac:dyDescent="0.25">
      <c r="A288" s="120"/>
      <c r="B288" s="120"/>
    </row>
    <row r="289" spans="1:16" x14ac:dyDescent="0.25">
      <c r="A289" s="120"/>
      <c r="B289" s="120"/>
      <c r="C289" s="121"/>
      <c r="D289" s="117"/>
      <c r="E289" s="117"/>
      <c r="F289" s="117"/>
      <c r="G289" s="117"/>
      <c r="H289" s="117"/>
      <c r="I289" s="117"/>
      <c r="J289" s="117"/>
      <c r="K289" s="117"/>
      <c r="M289" s="117"/>
      <c r="N289" s="117"/>
      <c r="O289" s="117"/>
      <c r="P289" s="117"/>
    </row>
    <row r="290" spans="1:16" x14ac:dyDescent="0.25">
      <c r="A290" s="99"/>
      <c r="B290" s="99"/>
      <c r="C290" s="121"/>
      <c r="D290" s="117"/>
      <c r="E290" s="117"/>
      <c r="F290" s="117"/>
      <c r="G290" s="117"/>
      <c r="H290" s="117"/>
      <c r="I290" s="117"/>
      <c r="J290" s="117"/>
      <c r="K290" s="117"/>
      <c r="M290" s="117"/>
      <c r="N290" s="117"/>
      <c r="O290" s="117"/>
      <c r="P290" s="117"/>
    </row>
    <row r="291" spans="1:16" s="98" customFormat="1" x14ac:dyDescent="0.25">
      <c r="A291" s="99"/>
      <c r="B291" s="99"/>
      <c r="C291" s="100"/>
    </row>
    <row r="292" spans="1:16" s="124" customFormat="1" x14ac:dyDescent="0.25">
      <c r="A292" s="99"/>
      <c r="B292" s="99"/>
    </row>
    <row r="293" spans="1:16" x14ac:dyDescent="0.25">
      <c r="A293" s="99"/>
      <c r="B293" s="99"/>
      <c r="C293" s="121"/>
      <c r="D293" s="117"/>
      <c r="E293" s="117"/>
      <c r="F293" s="117"/>
      <c r="G293" s="117"/>
      <c r="H293" s="117"/>
      <c r="I293" s="117"/>
      <c r="J293" s="117"/>
      <c r="K293" s="117"/>
      <c r="M293" s="117"/>
      <c r="N293" s="117"/>
      <c r="O293" s="117"/>
      <c r="P293" s="117"/>
    </row>
    <row r="294" spans="1:16" s="124" customFormat="1" x14ac:dyDescent="0.25">
      <c r="A294" s="120"/>
      <c r="B294" s="120"/>
    </row>
    <row r="295" spans="1:16" s="124" customFormat="1" x14ac:dyDescent="0.25">
      <c r="A295" s="120"/>
      <c r="B295" s="120"/>
    </row>
    <row r="296" spans="1:16" x14ac:dyDescent="0.25">
      <c r="A296" s="120"/>
      <c r="B296" s="120"/>
      <c r="C296" s="121"/>
      <c r="D296" s="117"/>
      <c r="E296" s="117"/>
      <c r="F296" s="117"/>
      <c r="G296" s="117"/>
      <c r="H296" s="117"/>
      <c r="I296" s="117"/>
      <c r="J296" s="117"/>
      <c r="K296" s="117"/>
      <c r="M296" s="117"/>
      <c r="N296" s="117"/>
      <c r="O296" s="117"/>
      <c r="P296" s="117"/>
    </row>
    <row r="297" spans="1:16" x14ac:dyDescent="0.25">
      <c r="A297" s="99"/>
      <c r="B297" s="99"/>
      <c r="C297" s="121"/>
      <c r="D297" s="117"/>
      <c r="E297" s="117"/>
      <c r="F297" s="117"/>
      <c r="G297" s="117"/>
      <c r="H297" s="117"/>
      <c r="I297" s="117"/>
      <c r="J297" s="117"/>
      <c r="K297" s="117"/>
      <c r="M297" s="117"/>
      <c r="N297" s="117"/>
      <c r="O297" s="117"/>
      <c r="P297" s="117"/>
    </row>
    <row r="298" spans="1:16" s="98" customFormat="1" x14ac:dyDescent="0.25">
      <c r="A298" s="99"/>
      <c r="B298" s="99"/>
      <c r="C298" s="100"/>
    </row>
    <row r="299" spans="1:16" s="124" customFormat="1" x14ac:dyDescent="0.25">
      <c r="A299" s="99"/>
      <c r="B299" s="99"/>
    </row>
    <row r="300" spans="1:16" x14ac:dyDescent="0.25">
      <c r="A300" s="99"/>
      <c r="B300" s="99"/>
      <c r="C300" s="121"/>
      <c r="D300" s="117"/>
      <c r="E300" s="117"/>
      <c r="F300" s="117"/>
      <c r="G300" s="117"/>
      <c r="H300" s="117"/>
      <c r="I300" s="117"/>
      <c r="J300" s="117"/>
      <c r="K300" s="117"/>
      <c r="M300" s="117"/>
      <c r="N300" s="117"/>
      <c r="O300" s="117"/>
      <c r="P300" s="117"/>
    </row>
    <row r="301" spans="1:16" s="124" customFormat="1" x14ac:dyDescent="0.25">
      <c r="A301" s="120"/>
      <c r="B301" s="120"/>
    </row>
    <row r="302" spans="1:16" s="124" customFormat="1" x14ac:dyDescent="0.25">
      <c r="A302" s="120"/>
      <c r="B302" s="120"/>
    </row>
    <row r="303" spans="1:16" x14ac:dyDescent="0.25">
      <c r="A303" s="120"/>
      <c r="B303" s="120"/>
      <c r="C303" s="121"/>
      <c r="D303" s="117"/>
      <c r="E303" s="117"/>
      <c r="F303" s="117"/>
      <c r="G303" s="117"/>
      <c r="H303" s="117"/>
      <c r="I303" s="117"/>
      <c r="J303" s="117"/>
      <c r="K303" s="117"/>
      <c r="M303" s="117"/>
      <c r="N303" s="117"/>
      <c r="O303" s="117"/>
      <c r="P303" s="117"/>
    </row>
    <row r="304" spans="1:16" x14ac:dyDescent="0.25">
      <c r="A304" s="99"/>
      <c r="B304" s="99"/>
      <c r="C304" s="121"/>
      <c r="D304" s="117"/>
      <c r="E304" s="117"/>
      <c r="F304" s="117"/>
      <c r="G304" s="117"/>
      <c r="H304" s="117"/>
      <c r="I304" s="117"/>
      <c r="J304" s="117"/>
      <c r="K304" s="117"/>
      <c r="M304" s="117"/>
      <c r="N304" s="117"/>
      <c r="O304" s="117"/>
      <c r="P304" s="117"/>
    </row>
    <row r="305" spans="1:16" s="98" customFormat="1" x14ac:dyDescent="0.25">
      <c r="A305" s="99"/>
      <c r="B305" s="99"/>
      <c r="C305" s="100"/>
    </row>
    <row r="306" spans="1:16" s="124" customFormat="1" x14ac:dyDescent="0.25">
      <c r="A306" s="99"/>
      <c r="B306" s="99"/>
    </row>
    <row r="307" spans="1:16" x14ac:dyDescent="0.25">
      <c r="A307" s="99"/>
      <c r="B307" s="99"/>
      <c r="C307" s="121"/>
      <c r="D307" s="117"/>
      <c r="E307" s="117"/>
      <c r="F307" s="117"/>
      <c r="G307" s="117"/>
      <c r="H307" s="117"/>
      <c r="I307" s="117"/>
      <c r="J307" s="117"/>
      <c r="K307" s="117"/>
      <c r="M307" s="117"/>
      <c r="N307" s="117"/>
      <c r="O307" s="117"/>
      <c r="P307" s="117"/>
    </row>
    <row r="308" spans="1:16" x14ac:dyDescent="0.25">
      <c r="A308" s="120"/>
      <c r="B308" s="120"/>
      <c r="C308" s="121"/>
      <c r="D308" s="117"/>
      <c r="E308" s="117"/>
      <c r="F308" s="117"/>
      <c r="G308" s="117"/>
      <c r="H308" s="117"/>
      <c r="I308" s="117"/>
      <c r="J308" s="117"/>
      <c r="K308" s="117"/>
      <c r="M308" s="117"/>
      <c r="N308" s="117"/>
      <c r="O308" s="117"/>
      <c r="P308" s="117"/>
    </row>
    <row r="309" spans="1:16" x14ac:dyDescent="0.25">
      <c r="A309" s="120"/>
      <c r="B309" s="120"/>
      <c r="C309" s="121"/>
      <c r="D309" s="117"/>
      <c r="E309" s="117"/>
      <c r="F309" s="117"/>
      <c r="G309" s="117"/>
      <c r="H309" s="117"/>
      <c r="I309" s="117"/>
      <c r="J309" s="117"/>
      <c r="K309" s="117"/>
      <c r="M309" s="117"/>
      <c r="N309" s="117"/>
      <c r="O309" s="117"/>
      <c r="P309" s="117"/>
    </row>
    <row r="310" spans="1:16" x14ac:dyDescent="0.25">
      <c r="A310" s="120"/>
      <c r="B310" s="120"/>
      <c r="C310" s="121"/>
      <c r="D310" s="117"/>
      <c r="E310" s="117"/>
      <c r="F310" s="117"/>
      <c r="G310" s="117"/>
      <c r="H310" s="117"/>
      <c r="I310" s="117"/>
      <c r="J310" s="117"/>
      <c r="K310" s="117"/>
      <c r="M310" s="117"/>
      <c r="N310" s="117"/>
      <c r="O310" s="117"/>
      <c r="P310" s="117"/>
    </row>
    <row r="311" spans="1:16" x14ac:dyDescent="0.25">
      <c r="A311" s="120"/>
      <c r="B311" s="120"/>
      <c r="C311" s="121"/>
      <c r="D311" s="117"/>
      <c r="E311" s="117"/>
      <c r="F311" s="117"/>
      <c r="G311" s="117"/>
      <c r="H311" s="117"/>
      <c r="I311" s="117"/>
      <c r="J311" s="117"/>
      <c r="K311" s="117"/>
      <c r="M311" s="117"/>
      <c r="N311" s="117"/>
      <c r="O311" s="117"/>
      <c r="P311" s="117"/>
    </row>
    <row r="312" spans="1:16" x14ac:dyDescent="0.25">
      <c r="A312" s="120"/>
      <c r="B312" s="120"/>
      <c r="C312" s="121"/>
      <c r="D312" s="117"/>
      <c r="E312" s="117"/>
      <c r="F312" s="117"/>
      <c r="G312" s="117"/>
      <c r="H312" s="117"/>
      <c r="I312" s="117"/>
      <c r="J312" s="117"/>
      <c r="K312" s="117"/>
      <c r="M312" s="117"/>
      <c r="N312" s="117"/>
      <c r="O312" s="117"/>
      <c r="P312" s="117"/>
    </row>
    <row r="313" spans="1:16" x14ac:dyDescent="0.25">
      <c r="A313" s="120"/>
      <c r="B313" s="120"/>
      <c r="C313" s="121"/>
      <c r="D313" s="117"/>
      <c r="E313" s="117"/>
      <c r="F313" s="117"/>
      <c r="G313" s="117"/>
      <c r="H313" s="117"/>
      <c r="I313" s="117"/>
      <c r="J313" s="117"/>
      <c r="K313" s="117"/>
      <c r="M313" s="117"/>
      <c r="N313" s="117"/>
      <c r="O313" s="117"/>
      <c r="P313" s="117"/>
    </row>
    <row r="314" spans="1:16" x14ac:dyDescent="0.25">
      <c r="A314" s="120"/>
      <c r="B314" s="120"/>
      <c r="C314" s="121"/>
      <c r="D314" s="117"/>
      <c r="E314" s="117"/>
      <c r="F314" s="117"/>
      <c r="G314" s="117"/>
      <c r="H314" s="117"/>
      <c r="I314" s="117"/>
      <c r="J314" s="117"/>
      <c r="K314" s="117"/>
      <c r="M314" s="117"/>
      <c r="N314" s="117"/>
      <c r="O314" s="117"/>
      <c r="P314" s="117"/>
    </row>
    <row r="315" spans="1:16" x14ac:dyDescent="0.25">
      <c r="A315" s="120"/>
      <c r="B315" s="120"/>
      <c r="C315" s="121"/>
      <c r="D315" s="117"/>
      <c r="E315" s="117"/>
      <c r="F315" s="117"/>
      <c r="G315" s="117"/>
      <c r="H315" s="117"/>
      <c r="I315" s="117"/>
      <c r="J315" s="117"/>
      <c r="K315" s="117"/>
      <c r="M315" s="117"/>
      <c r="N315" s="117"/>
      <c r="O315" s="117"/>
      <c r="P315" s="117"/>
    </row>
    <row r="316" spans="1:16" x14ac:dyDescent="0.25">
      <c r="A316" s="120"/>
      <c r="B316" s="120"/>
      <c r="C316" s="121"/>
      <c r="D316" s="117"/>
      <c r="E316" s="117"/>
      <c r="F316" s="117"/>
      <c r="G316" s="117"/>
      <c r="H316" s="117"/>
      <c r="I316" s="117"/>
      <c r="J316" s="117"/>
      <c r="K316" s="117"/>
      <c r="M316" s="117"/>
      <c r="N316" s="117"/>
      <c r="O316" s="117"/>
      <c r="P316" s="117"/>
    </row>
    <row r="317" spans="1:16" s="124" customFormat="1" x14ac:dyDescent="0.25">
      <c r="A317" s="120"/>
      <c r="B317" s="120"/>
    </row>
    <row r="318" spans="1:16" s="124" customFormat="1" x14ac:dyDescent="0.25">
      <c r="A318" s="120"/>
      <c r="B318" s="120"/>
    </row>
    <row r="319" spans="1:16" s="124" customFormat="1" x14ac:dyDescent="0.25">
      <c r="A319" s="120"/>
      <c r="B319" s="120"/>
    </row>
    <row r="320" spans="1:16" x14ac:dyDescent="0.25">
      <c r="A320" s="120"/>
      <c r="B320" s="120"/>
      <c r="C320" s="121"/>
      <c r="D320" s="117"/>
      <c r="E320" s="117"/>
      <c r="F320" s="117"/>
      <c r="G320" s="117"/>
      <c r="H320" s="117"/>
      <c r="I320" s="117"/>
      <c r="J320" s="117"/>
      <c r="K320" s="117"/>
      <c r="M320" s="117"/>
      <c r="N320" s="117"/>
      <c r="O320" s="117"/>
      <c r="P320" s="117"/>
    </row>
    <row r="321" spans="1:16" x14ac:dyDescent="0.25">
      <c r="A321" s="120"/>
      <c r="B321" s="120"/>
      <c r="C321" s="121"/>
      <c r="D321" s="117"/>
      <c r="E321" s="117"/>
      <c r="F321" s="117"/>
      <c r="G321" s="117"/>
      <c r="H321" s="117"/>
      <c r="I321" s="117"/>
      <c r="J321" s="117"/>
      <c r="K321" s="117"/>
      <c r="M321" s="117"/>
      <c r="N321" s="117"/>
      <c r="O321" s="117"/>
      <c r="P321" s="117"/>
    </row>
    <row r="322" spans="1:16" x14ac:dyDescent="0.25">
      <c r="A322" s="120"/>
      <c r="B322" s="120"/>
      <c r="C322" s="121"/>
      <c r="D322" s="117"/>
      <c r="E322" s="117"/>
      <c r="F322" s="117"/>
      <c r="G322" s="117"/>
      <c r="H322" s="117"/>
      <c r="I322" s="117"/>
      <c r="J322" s="117"/>
      <c r="K322" s="117"/>
      <c r="M322" s="117"/>
      <c r="N322" s="117"/>
      <c r="O322" s="117"/>
      <c r="P322" s="117"/>
    </row>
    <row r="323" spans="1:16" x14ac:dyDescent="0.25">
      <c r="A323" s="120"/>
      <c r="B323" s="120"/>
      <c r="C323" s="121"/>
      <c r="D323" s="117"/>
      <c r="E323" s="117"/>
      <c r="F323" s="117"/>
      <c r="G323" s="117"/>
      <c r="H323" s="117"/>
      <c r="I323" s="117"/>
      <c r="J323" s="117"/>
      <c r="K323" s="117"/>
      <c r="M323" s="117"/>
      <c r="N323" s="117"/>
      <c r="O323" s="117"/>
      <c r="P323" s="117"/>
    </row>
    <row r="324" spans="1:16" x14ac:dyDescent="0.25">
      <c r="A324" s="120"/>
      <c r="B324" s="120"/>
      <c r="C324" s="121"/>
      <c r="D324" s="117"/>
      <c r="E324" s="117"/>
      <c r="F324" s="117"/>
      <c r="G324" s="117"/>
      <c r="H324" s="117"/>
      <c r="I324" s="117"/>
      <c r="J324" s="117"/>
      <c r="K324" s="117"/>
      <c r="M324" s="117"/>
      <c r="N324" s="117"/>
      <c r="O324" s="117"/>
      <c r="P324" s="117"/>
    </row>
    <row r="325" spans="1:16" s="98" customFormat="1" x14ac:dyDescent="0.25">
      <c r="A325" s="120"/>
      <c r="B325" s="120"/>
      <c r="C325" s="100"/>
    </row>
    <row r="326" spans="1:16" x14ac:dyDescent="0.25">
      <c r="A326" s="99"/>
      <c r="B326" s="99"/>
      <c r="C326" s="121"/>
      <c r="D326" s="117"/>
      <c r="E326" s="117"/>
      <c r="F326" s="117"/>
      <c r="G326" s="117"/>
      <c r="H326" s="117"/>
      <c r="I326" s="117"/>
      <c r="J326" s="117"/>
      <c r="K326" s="117"/>
      <c r="M326" s="117"/>
      <c r="N326" s="117"/>
      <c r="O326" s="117"/>
      <c r="P326" s="117"/>
    </row>
    <row r="327" spans="1:16" s="98" customFormat="1" x14ac:dyDescent="0.25">
      <c r="A327" s="99"/>
      <c r="B327" s="99"/>
      <c r="C327" s="100"/>
    </row>
    <row r="328" spans="1:16" x14ac:dyDescent="0.25">
      <c r="A328" s="99"/>
      <c r="B328" s="99"/>
      <c r="C328" s="121"/>
      <c r="D328" s="117"/>
      <c r="E328" s="117"/>
      <c r="F328" s="117"/>
      <c r="G328" s="117"/>
      <c r="H328" s="117"/>
      <c r="I328" s="117"/>
      <c r="J328" s="117"/>
      <c r="K328" s="117"/>
      <c r="M328" s="117"/>
      <c r="N328" s="117"/>
      <c r="O328" s="117"/>
      <c r="P328" s="117"/>
    </row>
    <row r="329" spans="1:16" x14ac:dyDescent="0.25">
      <c r="A329" s="99"/>
      <c r="B329" s="99"/>
      <c r="C329" s="121"/>
      <c r="D329" s="117"/>
      <c r="E329" s="117"/>
      <c r="F329" s="117"/>
      <c r="G329" s="117"/>
      <c r="H329" s="117"/>
      <c r="I329" s="117"/>
      <c r="J329" s="117"/>
      <c r="K329" s="117"/>
      <c r="M329" s="117"/>
      <c r="N329" s="117"/>
      <c r="O329" s="117"/>
      <c r="P329" s="117"/>
    </row>
    <row r="330" spans="1:16" x14ac:dyDescent="0.25">
      <c r="A330" s="120"/>
      <c r="B330" s="120"/>
      <c r="C330" s="121"/>
      <c r="D330" s="117"/>
      <c r="E330" s="117"/>
      <c r="F330" s="117"/>
      <c r="G330" s="117"/>
      <c r="H330" s="117"/>
      <c r="I330" s="117"/>
      <c r="J330" s="117"/>
      <c r="K330" s="117"/>
      <c r="M330" s="117"/>
      <c r="N330" s="117"/>
      <c r="O330" s="117"/>
      <c r="P330" s="117"/>
    </row>
    <row r="331" spans="1:16" x14ac:dyDescent="0.25">
      <c r="A331" s="120"/>
      <c r="B331" s="120"/>
      <c r="C331" s="121"/>
      <c r="D331" s="117"/>
      <c r="E331" s="117"/>
      <c r="F331" s="117"/>
      <c r="G331" s="117"/>
      <c r="H331" s="117"/>
      <c r="I331" s="117"/>
      <c r="J331" s="117"/>
      <c r="K331" s="117"/>
      <c r="M331" s="117"/>
      <c r="N331" s="117"/>
      <c r="O331" s="117"/>
      <c r="P331" s="117"/>
    </row>
    <row r="332" spans="1:16" x14ac:dyDescent="0.25">
      <c r="A332" s="120"/>
      <c r="B332" s="120"/>
      <c r="C332" s="121"/>
      <c r="D332" s="117"/>
      <c r="E332" s="117"/>
      <c r="F332" s="117"/>
      <c r="G332" s="117"/>
      <c r="H332" s="117"/>
      <c r="I332" s="117"/>
      <c r="J332" s="117"/>
      <c r="K332" s="117"/>
      <c r="M332" s="117"/>
      <c r="N332" s="117"/>
      <c r="O332" s="117"/>
      <c r="P332" s="117"/>
    </row>
    <row r="333" spans="1:16" x14ac:dyDescent="0.25">
      <c r="A333" s="120"/>
      <c r="B333" s="120"/>
      <c r="C333" s="121"/>
      <c r="D333" s="117"/>
      <c r="E333" s="117"/>
      <c r="F333" s="117"/>
      <c r="G333" s="117"/>
      <c r="H333" s="117"/>
      <c r="I333" s="117"/>
      <c r="J333" s="117"/>
      <c r="K333" s="117"/>
      <c r="M333" s="117"/>
      <c r="N333" s="117"/>
      <c r="O333" s="117"/>
      <c r="P333" s="117"/>
    </row>
    <row r="334" spans="1:16" x14ac:dyDescent="0.25">
      <c r="A334" s="120"/>
      <c r="B334" s="120"/>
      <c r="C334" s="121"/>
      <c r="D334" s="117"/>
      <c r="E334" s="117"/>
      <c r="F334" s="117"/>
      <c r="G334" s="117"/>
      <c r="H334" s="117"/>
      <c r="I334" s="117"/>
      <c r="J334" s="117"/>
      <c r="K334" s="117"/>
      <c r="M334" s="117"/>
      <c r="N334" s="117"/>
      <c r="O334" s="117"/>
      <c r="P334" s="117"/>
    </row>
    <row r="335" spans="1:16" x14ac:dyDescent="0.25">
      <c r="A335" s="120"/>
      <c r="B335" s="120"/>
      <c r="C335" s="121"/>
      <c r="D335" s="117"/>
      <c r="E335" s="117"/>
      <c r="F335" s="117"/>
      <c r="G335" s="117"/>
      <c r="H335" s="117"/>
      <c r="I335" s="117"/>
      <c r="J335" s="117"/>
      <c r="K335" s="117"/>
      <c r="M335" s="117"/>
      <c r="N335" s="117"/>
      <c r="O335" s="117"/>
      <c r="P335" s="117"/>
    </row>
    <row r="336" spans="1:16" x14ac:dyDescent="0.25">
      <c r="A336" s="120"/>
      <c r="B336" s="120"/>
      <c r="C336" s="121"/>
      <c r="D336" s="117"/>
      <c r="E336" s="117"/>
      <c r="F336" s="117"/>
      <c r="G336" s="117"/>
      <c r="H336" s="117"/>
      <c r="I336" s="117"/>
      <c r="J336" s="117"/>
      <c r="K336" s="117"/>
      <c r="M336" s="117"/>
      <c r="N336" s="117"/>
      <c r="O336" s="117"/>
      <c r="P336" s="117"/>
    </row>
    <row r="337" spans="1:2" s="121" customFormat="1" x14ac:dyDescent="0.25">
      <c r="A337" s="120"/>
      <c r="B337" s="120"/>
    </row>
    <row r="338" spans="1:2" s="121" customFormat="1" x14ac:dyDescent="0.25">
      <c r="A338" s="120"/>
      <c r="B338" s="120"/>
    </row>
    <row r="339" spans="1:2" s="121" customFormat="1" x14ac:dyDescent="0.25">
      <c r="A339" s="120"/>
      <c r="B339" s="120"/>
    </row>
    <row r="340" spans="1:2" s="121" customFormat="1" x14ac:dyDescent="0.25">
      <c r="A340" s="120"/>
      <c r="B340" s="120"/>
    </row>
    <row r="341" spans="1:2" s="121" customFormat="1" x14ac:dyDescent="0.25">
      <c r="A341" s="120"/>
      <c r="B341" s="120"/>
    </row>
    <row r="342" spans="1:2" s="121" customFormat="1" x14ac:dyDescent="0.25">
      <c r="A342" s="120"/>
      <c r="B342" s="120"/>
    </row>
    <row r="343" spans="1:2" s="121" customFormat="1" x14ac:dyDescent="0.25">
      <c r="A343" s="120"/>
      <c r="B343" s="120"/>
    </row>
    <row r="344" spans="1:2" s="121" customFormat="1" x14ac:dyDescent="0.25">
      <c r="A344" s="120"/>
      <c r="B344" s="120"/>
    </row>
    <row r="345" spans="1:2" s="121" customFormat="1" x14ac:dyDescent="0.25">
      <c r="A345" s="120"/>
      <c r="B345" s="120"/>
    </row>
    <row r="346" spans="1:2" s="121" customFormat="1" x14ac:dyDescent="0.25">
      <c r="A346" s="120"/>
      <c r="B346" s="120"/>
    </row>
    <row r="347" spans="1:2" s="121" customFormat="1" x14ac:dyDescent="0.25">
      <c r="A347" s="120"/>
      <c r="B347" s="120"/>
    </row>
    <row r="348" spans="1:2" s="121" customFormat="1" x14ac:dyDescent="0.25">
      <c r="A348" s="120"/>
      <c r="B348" s="120"/>
    </row>
    <row r="349" spans="1:2" s="121" customFormat="1" x14ac:dyDescent="0.25">
      <c r="A349" s="120"/>
      <c r="B349" s="120"/>
    </row>
    <row r="350" spans="1:2" s="121" customFormat="1" x14ac:dyDescent="0.25">
      <c r="A350" s="120"/>
      <c r="B350" s="120"/>
    </row>
    <row r="351" spans="1:2" s="121" customFormat="1" x14ac:dyDescent="0.25">
      <c r="A351" s="120"/>
      <c r="B351" s="120"/>
    </row>
    <row r="352" spans="1:2" s="124" customFormat="1" x14ac:dyDescent="0.25">
      <c r="A352" s="120"/>
      <c r="B352" s="120"/>
    </row>
    <row r="353" spans="1:2" s="124" customFormat="1" x14ac:dyDescent="0.25">
      <c r="A353" s="120"/>
      <c r="B353" s="120"/>
    </row>
    <row r="354" spans="1:2" s="124" customFormat="1" x14ac:dyDescent="0.25">
      <c r="A354" s="120"/>
      <c r="B354" s="120"/>
    </row>
    <row r="355" spans="1:2" s="124" customFormat="1" x14ac:dyDescent="0.25">
      <c r="A355" s="120"/>
      <c r="B355" s="120"/>
    </row>
    <row r="356" spans="1:2" s="124" customFormat="1" x14ac:dyDescent="0.25">
      <c r="A356" s="120"/>
      <c r="B356" s="120"/>
    </row>
    <row r="357" spans="1:2" s="124" customFormat="1" x14ac:dyDescent="0.25">
      <c r="A357" s="120"/>
      <c r="B357" s="120"/>
    </row>
    <row r="358" spans="1:2" s="124" customFormat="1" x14ac:dyDescent="0.25">
      <c r="A358" s="120"/>
      <c r="B358" s="120"/>
    </row>
    <row r="359" spans="1:2" s="124" customFormat="1" x14ac:dyDescent="0.25">
      <c r="A359" s="120"/>
      <c r="B359" s="120"/>
    </row>
    <row r="360" spans="1:2" s="124" customFormat="1" x14ac:dyDescent="0.25">
      <c r="A360" s="120"/>
      <c r="B360" s="120"/>
    </row>
    <row r="361" spans="1:2" s="124" customFormat="1" x14ac:dyDescent="0.25">
      <c r="A361" s="120"/>
      <c r="B361" s="120"/>
    </row>
    <row r="362" spans="1:2" s="124" customFormat="1" x14ac:dyDescent="0.25">
      <c r="A362" s="120"/>
      <c r="B362" s="120"/>
    </row>
    <row r="363" spans="1:2" s="124" customFormat="1" x14ac:dyDescent="0.25">
      <c r="A363" s="120"/>
      <c r="B363" s="120"/>
    </row>
    <row r="364" spans="1:2" s="124" customFormat="1" x14ac:dyDescent="0.25">
      <c r="A364" s="120"/>
      <c r="B364" s="120"/>
    </row>
    <row r="365" spans="1:2" s="124" customFormat="1" x14ac:dyDescent="0.25">
      <c r="A365" s="120"/>
      <c r="B365" s="120"/>
    </row>
    <row r="366" spans="1:2" s="124" customFormat="1" x14ac:dyDescent="0.25">
      <c r="A366" s="120"/>
      <c r="B366" s="120"/>
    </row>
    <row r="367" spans="1:2" s="124" customFormat="1" x14ac:dyDescent="0.25">
      <c r="A367" s="120"/>
      <c r="B367" s="120"/>
    </row>
    <row r="368" spans="1:2" s="124" customFormat="1" x14ac:dyDescent="0.25">
      <c r="A368" s="120"/>
      <c r="B368" s="120"/>
    </row>
    <row r="369" spans="1:16" s="124" customFormat="1" x14ac:dyDescent="0.25">
      <c r="A369" s="120"/>
      <c r="B369" s="120"/>
    </row>
    <row r="370" spans="1:16" s="124" customFormat="1" x14ac:dyDescent="0.25">
      <c r="A370" s="120"/>
      <c r="B370" s="120"/>
    </row>
    <row r="371" spans="1:16" s="106" customFormat="1" x14ac:dyDescent="0.25">
      <c r="A371" s="120"/>
      <c r="B371" s="120"/>
    </row>
    <row r="372" spans="1:16" s="107" customFormat="1" x14ac:dyDescent="0.25">
      <c r="A372" s="120"/>
      <c r="B372" s="120"/>
    </row>
    <row r="373" spans="1:16" s="107" customFormat="1" x14ac:dyDescent="0.25">
      <c r="A373" s="120"/>
      <c r="B373" s="120"/>
    </row>
    <row r="374" spans="1:16" s="107" customFormat="1" x14ac:dyDescent="0.25">
      <c r="A374" s="120"/>
      <c r="B374" s="120"/>
    </row>
    <row r="375" spans="1:16" s="107" customFormat="1" x14ac:dyDescent="0.25">
      <c r="A375" s="120"/>
      <c r="B375" s="120"/>
    </row>
    <row r="376" spans="1:16" s="107" customFormat="1" x14ac:dyDescent="0.25">
      <c r="A376" s="120"/>
      <c r="B376" s="120"/>
    </row>
    <row r="377" spans="1:16" x14ac:dyDescent="0.25">
      <c r="A377" s="120"/>
      <c r="B377" s="120"/>
      <c r="C377" s="121"/>
      <c r="D377" s="117"/>
      <c r="E377" s="117"/>
      <c r="F377" s="117"/>
      <c r="G377" s="117"/>
      <c r="H377" s="117"/>
      <c r="I377" s="117"/>
      <c r="J377" s="117"/>
      <c r="K377" s="117"/>
      <c r="M377" s="117"/>
      <c r="N377" s="117"/>
      <c r="O377" s="117"/>
      <c r="P377" s="117"/>
    </row>
    <row r="378" spans="1:16" s="107" customFormat="1" x14ac:dyDescent="0.25">
      <c r="A378" s="99"/>
      <c r="B378" s="99"/>
    </row>
    <row r="379" spans="1:16" s="98" customFormat="1" x14ac:dyDescent="0.25">
      <c r="A379" s="99"/>
      <c r="B379" s="99"/>
      <c r="C379" s="100"/>
    </row>
    <row r="380" spans="1:16" s="124" customFormat="1" x14ac:dyDescent="0.25">
      <c r="A380" s="99"/>
      <c r="B380" s="99"/>
    </row>
    <row r="381" spans="1:16" x14ac:dyDescent="0.25">
      <c r="A381" s="99"/>
      <c r="B381" s="99"/>
      <c r="C381" s="121"/>
      <c r="D381" s="117"/>
      <c r="E381" s="117"/>
      <c r="F381" s="117"/>
      <c r="G381" s="117"/>
      <c r="H381" s="117"/>
      <c r="I381" s="117"/>
      <c r="J381" s="117"/>
      <c r="K381" s="117"/>
      <c r="M381" s="117"/>
      <c r="N381" s="117"/>
      <c r="O381" s="117"/>
      <c r="P381" s="117"/>
    </row>
    <row r="382" spans="1:16" s="124" customFormat="1" x14ac:dyDescent="0.25">
      <c r="A382" s="120"/>
      <c r="B382" s="120"/>
    </row>
    <row r="383" spans="1:16" s="124" customFormat="1" x14ac:dyDescent="0.25">
      <c r="A383" s="120"/>
      <c r="B383" s="120"/>
    </row>
    <row r="384" spans="1:16" s="102" customFormat="1" ht="40.5" customHeight="1" x14ac:dyDescent="0.25">
      <c r="A384" s="120"/>
      <c r="B384" s="120"/>
    </row>
    <row r="385" spans="1:2" s="102" customFormat="1" ht="40.5" customHeight="1" x14ac:dyDescent="0.25">
      <c r="A385" s="120"/>
      <c r="B385" s="120"/>
    </row>
    <row r="386" spans="1:2" s="124" customFormat="1" ht="40.5" customHeight="1" x14ac:dyDescent="0.25">
      <c r="A386" s="120"/>
      <c r="B386" s="120"/>
    </row>
    <row r="387" spans="1:2" s="124" customFormat="1" x14ac:dyDescent="0.25">
      <c r="A387" s="120"/>
      <c r="B387" s="120"/>
    </row>
    <row r="388" spans="1:2" s="102" customFormat="1" x14ac:dyDescent="0.25">
      <c r="A388" s="120"/>
      <c r="B388" s="120"/>
    </row>
    <row r="389" spans="1:2" s="102" customFormat="1" x14ac:dyDescent="0.25">
      <c r="A389" s="120"/>
      <c r="B389" s="120"/>
    </row>
    <row r="390" spans="1:2" s="124" customFormat="1" x14ac:dyDescent="0.25">
      <c r="A390" s="120"/>
      <c r="B390" s="120"/>
    </row>
    <row r="391" spans="1:2" s="124" customFormat="1" x14ac:dyDescent="0.25">
      <c r="A391" s="120"/>
      <c r="B391" s="120"/>
    </row>
    <row r="392" spans="1:2" s="124" customFormat="1" x14ac:dyDescent="0.25">
      <c r="A392" s="120"/>
      <c r="B392" s="120"/>
    </row>
    <row r="393" spans="1:2" s="121" customFormat="1" x14ac:dyDescent="0.25">
      <c r="A393" s="120"/>
      <c r="B393" s="120"/>
    </row>
    <row r="394" spans="1:2" s="102" customFormat="1" x14ac:dyDescent="0.25">
      <c r="A394" s="120"/>
      <c r="B394" s="120"/>
    </row>
    <row r="395" spans="1:2" s="102" customFormat="1" x14ac:dyDescent="0.25">
      <c r="A395" s="120"/>
      <c r="B395" s="120"/>
    </row>
    <row r="396" spans="1:2" s="102" customFormat="1" x14ac:dyDescent="0.25">
      <c r="A396" s="120"/>
      <c r="B396" s="120"/>
    </row>
    <row r="397" spans="1:2" s="102" customFormat="1" x14ac:dyDescent="0.25">
      <c r="A397" s="120"/>
      <c r="B397" s="120"/>
    </row>
    <row r="398" spans="1:2" s="102" customFormat="1" x14ac:dyDescent="0.25">
      <c r="A398" s="120"/>
      <c r="B398" s="120"/>
    </row>
    <row r="399" spans="1:2" s="102" customFormat="1" x14ac:dyDescent="0.25">
      <c r="A399" s="120"/>
      <c r="B399" s="120"/>
    </row>
    <row r="400" spans="1:2" s="102" customFormat="1" x14ac:dyDescent="0.25">
      <c r="A400" s="120"/>
      <c r="B400" s="120"/>
    </row>
    <row r="401" spans="1:2" s="102" customFormat="1" x14ac:dyDescent="0.25">
      <c r="A401" s="120"/>
      <c r="B401" s="120"/>
    </row>
    <row r="402" spans="1:2" s="102" customFormat="1" x14ac:dyDescent="0.25">
      <c r="A402" s="120"/>
      <c r="B402" s="120"/>
    </row>
    <row r="403" spans="1:2" s="102" customFormat="1" x14ac:dyDescent="0.25">
      <c r="A403" s="120"/>
      <c r="B403" s="120"/>
    </row>
    <row r="404" spans="1:2" s="102" customFormat="1" x14ac:dyDescent="0.25">
      <c r="A404" s="120"/>
      <c r="B404" s="120"/>
    </row>
    <row r="405" spans="1:2" s="102" customFormat="1" x14ac:dyDescent="0.25">
      <c r="A405" s="120"/>
      <c r="B405" s="120"/>
    </row>
    <row r="406" spans="1:2" s="102" customFormat="1" x14ac:dyDescent="0.25">
      <c r="A406" s="120"/>
      <c r="B406" s="120"/>
    </row>
    <row r="407" spans="1:2" s="102" customFormat="1" x14ac:dyDescent="0.25">
      <c r="A407" s="120"/>
      <c r="B407" s="120"/>
    </row>
    <row r="408" spans="1:2" s="102" customFormat="1" x14ac:dyDescent="0.25">
      <c r="A408" s="120"/>
      <c r="B408" s="120"/>
    </row>
    <row r="409" spans="1:2" s="102" customFormat="1" x14ac:dyDescent="0.25">
      <c r="A409" s="120"/>
      <c r="B409" s="120"/>
    </row>
    <row r="410" spans="1:2" s="102" customFormat="1" x14ac:dyDescent="0.25">
      <c r="A410" s="120"/>
      <c r="B410" s="120"/>
    </row>
    <row r="411" spans="1:2" s="102" customFormat="1" x14ac:dyDescent="0.25">
      <c r="A411" s="120"/>
      <c r="B411" s="120"/>
    </row>
    <row r="412" spans="1:2" s="102" customFormat="1" x14ac:dyDescent="0.25">
      <c r="A412" s="120"/>
      <c r="B412" s="120"/>
    </row>
    <row r="413" spans="1:2" s="102" customFormat="1" x14ac:dyDescent="0.25">
      <c r="A413" s="120"/>
      <c r="B413" s="120"/>
    </row>
    <row r="414" spans="1:2" s="102" customFormat="1" x14ac:dyDescent="0.25">
      <c r="A414" s="120"/>
      <c r="B414" s="120"/>
    </row>
    <row r="415" spans="1:2" s="102" customFormat="1" x14ac:dyDescent="0.25">
      <c r="A415" s="120"/>
      <c r="B415" s="120"/>
    </row>
    <row r="416" spans="1:2" s="102" customFormat="1" x14ac:dyDescent="0.25">
      <c r="A416" s="120"/>
      <c r="B416" s="120"/>
    </row>
    <row r="417" spans="1:16" s="102" customFormat="1" x14ac:dyDescent="0.25">
      <c r="A417" s="120"/>
      <c r="B417" s="120"/>
    </row>
    <row r="418" spans="1:16" s="102" customFormat="1" x14ac:dyDescent="0.25">
      <c r="A418" s="120"/>
      <c r="B418" s="120"/>
    </row>
    <row r="419" spans="1:16" s="102" customFormat="1" x14ac:dyDescent="0.25">
      <c r="A419" s="120"/>
      <c r="B419" s="120"/>
    </row>
    <row r="420" spans="1:16" x14ac:dyDescent="0.25">
      <c r="A420" s="120"/>
      <c r="B420" s="120"/>
      <c r="C420" s="121"/>
      <c r="D420" s="117"/>
      <c r="E420" s="117"/>
      <c r="F420" s="117"/>
      <c r="G420" s="117"/>
      <c r="H420" s="117"/>
      <c r="I420" s="117"/>
      <c r="J420" s="117"/>
      <c r="K420" s="117"/>
      <c r="M420" s="117"/>
      <c r="N420" s="117"/>
      <c r="O420" s="117"/>
      <c r="P420" s="117"/>
    </row>
    <row r="421" spans="1:16" s="102" customFormat="1" x14ac:dyDescent="0.25">
      <c r="A421" s="99"/>
      <c r="B421" s="99"/>
    </row>
    <row r="422" spans="1:16" s="98" customFormat="1" x14ac:dyDescent="0.25">
      <c r="A422" s="99"/>
      <c r="B422" s="99"/>
      <c r="C422" s="100"/>
    </row>
    <row r="423" spans="1:16" s="124" customFormat="1" x14ac:dyDescent="0.25">
      <c r="A423" s="99"/>
      <c r="B423" s="99"/>
    </row>
    <row r="424" spans="1:16" x14ac:dyDescent="0.25">
      <c r="A424" s="99"/>
      <c r="B424" s="99"/>
      <c r="C424" s="121"/>
      <c r="D424" s="117"/>
      <c r="E424" s="117"/>
      <c r="F424" s="117"/>
      <c r="G424" s="117"/>
      <c r="H424" s="117"/>
      <c r="I424" s="117"/>
      <c r="J424" s="117"/>
      <c r="K424" s="117"/>
      <c r="M424" s="117"/>
      <c r="N424" s="117"/>
      <c r="O424" s="117"/>
      <c r="P424" s="117"/>
    </row>
    <row r="425" spans="1:16" s="124" customFormat="1" x14ac:dyDescent="0.25">
      <c r="A425" s="120"/>
      <c r="B425" s="120"/>
    </row>
    <row r="426" spans="1:16" s="124" customFormat="1" x14ac:dyDescent="0.25">
      <c r="A426" s="120"/>
      <c r="B426" s="120"/>
    </row>
    <row r="427" spans="1:16" x14ac:dyDescent="0.25">
      <c r="A427" s="120"/>
      <c r="B427" s="120"/>
      <c r="C427" s="121"/>
      <c r="D427" s="117"/>
      <c r="E427" s="117"/>
      <c r="F427" s="117"/>
      <c r="G427" s="117"/>
      <c r="H427" s="117"/>
      <c r="I427" s="117"/>
      <c r="J427" s="117"/>
      <c r="K427" s="117"/>
      <c r="M427" s="117"/>
      <c r="N427" s="117"/>
      <c r="O427" s="117"/>
      <c r="P427" s="117"/>
    </row>
    <row r="428" spans="1:16" x14ac:dyDescent="0.25">
      <c r="A428" s="99"/>
      <c r="B428" s="99"/>
      <c r="C428" s="121"/>
      <c r="D428" s="117"/>
      <c r="E428" s="117"/>
      <c r="F428" s="117"/>
      <c r="G428" s="117"/>
      <c r="H428" s="117"/>
      <c r="I428" s="117"/>
      <c r="J428" s="117"/>
      <c r="K428" s="117"/>
      <c r="M428" s="117"/>
      <c r="N428" s="117"/>
      <c r="O428" s="117"/>
      <c r="P428" s="117"/>
    </row>
    <row r="429" spans="1:16" s="98" customFormat="1" x14ac:dyDescent="0.25">
      <c r="A429" s="99"/>
      <c r="B429" s="99"/>
      <c r="C429" s="100"/>
    </row>
    <row r="430" spans="1:16" s="124" customFormat="1" x14ac:dyDescent="0.25">
      <c r="A430" s="99"/>
      <c r="B430" s="99"/>
    </row>
    <row r="431" spans="1:16" x14ac:dyDescent="0.25">
      <c r="A431" s="99"/>
      <c r="B431" s="99"/>
      <c r="C431" s="121"/>
      <c r="D431" s="117"/>
      <c r="E431" s="117"/>
      <c r="F431" s="117"/>
      <c r="G431" s="117"/>
      <c r="H431" s="117"/>
      <c r="I431" s="117"/>
      <c r="J431" s="117"/>
      <c r="K431" s="117"/>
      <c r="M431" s="117"/>
      <c r="N431" s="117"/>
      <c r="O431" s="117"/>
      <c r="P431" s="117"/>
    </row>
    <row r="432" spans="1:16" s="124" customFormat="1" x14ac:dyDescent="0.25">
      <c r="A432" s="120"/>
      <c r="B432" s="120"/>
    </row>
    <row r="433" spans="1:16" s="124" customFormat="1" x14ac:dyDescent="0.25">
      <c r="A433" s="120"/>
      <c r="B433" s="120"/>
    </row>
    <row r="434" spans="1:16" s="124" customFormat="1" x14ac:dyDescent="0.25">
      <c r="A434" s="120"/>
      <c r="B434" s="120"/>
    </row>
    <row r="435" spans="1:16" s="124" customFormat="1" x14ac:dyDescent="0.25">
      <c r="A435" s="120"/>
      <c r="B435" s="120"/>
    </row>
    <row r="436" spans="1:16" s="124" customFormat="1" x14ac:dyDescent="0.25">
      <c r="A436" s="120"/>
      <c r="B436" s="120"/>
    </row>
    <row r="437" spans="1:16" s="124" customFormat="1" x14ac:dyDescent="0.25">
      <c r="A437" s="120"/>
      <c r="B437" s="120"/>
    </row>
    <row r="438" spans="1:16" s="124" customFormat="1" x14ac:dyDescent="0.25">
      <c r="A438" s="120"/>
      <c r="B438" s="120"/>
    </row>
    <row r="439" spans="1:16" s="124" customFormat="1" x14ac:dyDescent="0.25">
      <c r="A439" s="120"/>
      <c r="B439" s="120"/>
    </row>
    <row r="440" spans="1:16" x14ac:dyDescent="0.25">
      <c r="A440" s="120"/>
      <c r="B440" s="120"/>
      <c r="C440" s="121"/>
      <c r="D440" s="117"/>
      <c r="E440" s="117"/>
      <c r="F440" s="117"/>
      <c r="G440" s="117"/>
      <c r="H440" s="117"/>
      <c r="I440" s="117"/>
      <c r="J440" s="117"/>
      <c r="K440" s="117"/>
      <c r="M440" s="117"/>
      <c r="N440" s="117"/>
      <c r="O440" s="117"/>
      <c r="P440" s="117"/>
    </row>
    <row r="441" spans="1:16" s="124" customFormat="1" x14ac:dyDescent="0.25">
      <c r="A441" s="99"/>
      <c r="B441" s="99"/>
    </row>
    <row r="442" spans="1:16" s="98" customFormat="1" x14ac:dyDescent="0.25">
      <c r="A442" s="99"/>
      <c r="B442" s="99"/>
      <c r="C442" s="100"/>
    </row>
    <row r="443" spans="1:16" s="124" customFormat="1" x14ac:dyDescent="0.25">
      <c r="A443" s="99"/>
      <c r="B443" s="99"/>
    </row>
    <row r="444" spans="1:16" x14ac:dyDescent="0.25">
      <c r="A444" s="99"/>
      <c r="B444" s="99"/>
      <c r="C444" s="121"/>
      <c r="D444" s="117"/>
      <c r="E444" s="117"/>
      <c r="F444" s="117"/>
      <c r="G444" s="117"/>
      <c r="H444" s="117"/>
      <c r="I444" s="117"/>
      <c r="J444" s="117"/>
      <c r="K444" s="117"/>
      <c r="M444" s="117"/>
      <c r="N444" s="117"/>
      <c r="O444" s="117"/>
      <c r="P444" s="117"/>
    </row>
    <row r="445" spans="1:16" s="124" customFormat="1" x14ac:dyDescent="0.25">
      <c r="A445" s="120"/>
      <c r="B445" s="120"/>
    </row>
    <row r="446" spans="1:16" s="124" customFormat="1" x14ac:dyDescent="0.25">
      <c r="A446" s="120"/>
      <c r="B446" s="120"/>
    </row>
    <row r="447" spans="1:16" s="124" customFormat="1" ht="39" customHeight="1" x14ac:dyDescent="0.25">
      <c r="A447" s="120"/>
      <c r="B447" s="120"/>
    </row>
    <row r="448" spans="1:16" s="124" customFormat="1" ht="39.75" customHeight="1" x14ac:dyDescent="0.25">
      <c r="A448" s="120"/>
      <c r="B448" s="120"/>
    </row>
    <row r="449" spans="1:16" s="102" customFormat="1" x14ac:dyDescent="0.25">
      <c r="A449" s="120"/>
      <c r="B449" s="120"/>
    </row>
    <row r="450" spans="1:16" s="102" customFormat="1" x14ac:dyDescent="0.25">
      <c r="A450" s="120"/>
      <c r="B450" s="120"/>
    </row>
    <row r="451" spans="1:16" s="102" customFormat="1" x14ac:dyDescent="0.25">
      <c r="A451" s="120"/>
      <c r="B451" s="120"/>
    </row>
    <row r="452" spans="1:16" s="102" customFormat="1" x14ac:dyDescent="0.25">
      <c r="A452" s="120"/>
      <c r="B452" s="120"/>
    </row>
    <row r="453" spans="1:16" s="102" customFormat="1" x14ac:dyDescent="0.25">
      <c r="A453" s="120"/>
      <c r="B453" s="120"/>
    </row>
    <row r="454" spans="1:16" s="102" customFormat="1" x14ac:dyDescent="0.25">
      <c r="A454" s="120"/>
      <c r="B454" s="120"/>
    </row>
    <row r="455" spans="1:16" s="102" customFormat="1" x14ac:dyDescent="0.25">
      <c r="A455" s="120"/>
      <c r="B455" s="120"/>
    </row>
    <row r="456" spans="1:16" s="102" customFormat="1" x14ac:dyDescent="0.25">
      <c r="A456" s="120"/>
      <c r="B456" s="120"/>
    </row>
    <row r="457" spans="1:16" x14ac:dyDescent="0.25">
      <c r="A457" s="120"/>
      <c r="B457" s="120"/>
      <c r="C457" s="121"/>
      <c r="D457" s="117"/>
      <c r="E457" s="117"/>
      <c r="F457" s="117"/>
      <c r="G457" s="117"/>
      <c r="H457" s="117"/>
      <c r="I457" s="117"/>
      <c r="J457" s="117"/>
      <c r="K457" s="117"/>
      <c r="M457" s="117"/>
      <c r="N457" s="117"/>
      <c r="O457" s="117"/>
      <c r="P457" s="117"/>
    </row>
    <row r="458" spans="1:16" s="102" customFormat="1" x14ac:dyDescent="0.25">
      <c r="A458" s="99"/>
      <c r="B458" s="99"/>
    </row>
    <row r="459" spans="1:16" s="98" customFormat="1" x14ac:dyDescent="0.25">
      <c r="A459" s="99"/>
      <c r="B459" s="99"/>
      <c r="C459" s="100"/>
    </row>
    <row r="460" spans="1:16" s="124" customFormat="1" x14ac:dyDescent="0.25">
      <c r="A460" s="99"/>
      <c r="B460" s="99"/>
    </row>
    <row r="461" spans="1:16" x14ac:dyDescent="0.25">
      <c r="A461" s="99"/>
      <c r="B461" s="99"/>
      <c r="C461" s="121"/>
      <c r="D461" s="117"/>
      <c r="E461" s="117"/>
      <c r="F461" s="117"/>
      <c r="G461" s="117"/>
      <c r="H461" s="117"/>
      <c r="I461" s="117"/>
      <c r="J461" s="117"/>
      <c r="K461" s="117"/>
      <c r="M461" s="117"/>
      <c r="N461" s="117"/>
      <c r="O461" s="117"/>
      <c r="P461" s="117"/>
    </row>
    <row r="462" spans="1:16" s="124" customFormat="1" x14ac:dyDescent="0.25">
      <c r="A462" s="120"/>
      <c r="B462" s="120"/>
    </row>
    <row r="463" spans="1:16" s="124" customFormat="1" x14ac:dyDescent="0.25">
      <c r="A463" s="120"/>
      <c r="B463" s="120"/>
    </row>
    <row r="464" spans="1:16" s="124" customFormat="1" x14ac:dyDescent="0.25">
      <c r="A464" s="120"/>
      <c r="B464" s="120"/>
    </row>
    <row r="465" spans="1:16" s="124" customFormat="1" x14ac:dyDescent="0.25">
      <c r="A465" s="120"/>
      <c r="B465" s="120"/>
    </row>
    <row r="466" spans="1:16" s="124" customFormat="1" x14ac:dyDescent="0.25">
      <c r="A466" s="120"/>
      <c r="B466" s="120"/>
    </row>
    <row r="467" spans="1:16" s="124" customFormat="1" x14ac:dyDescent="0.25">
      <c r="A467" s="120"/>
      <c r="B467" s="120"/>
    </row>
    <row r="468" spans="1:16" x14ac:dyDescent="0.25">
      <c r="A468" s="120"/>
      <c r="B468" s="120"/>
      <c r="C468" s="121"/>
      <c r="D468" s="117"/>
      <c r="E468" s="117"/>
      <c r="F468" s="117"/>
      <c r="G468" s="117"/>
      <c r="H468" s="117"/>
      <c r="I468" s="117"/>
      <c r="J468" s="117"/>
      <c r="K468" s="117"/>
      <c r="M468" s="117"/>
      <c r="N468" s="117"/>
      <c r="O468" s="117"/>
      <c r="P468" s="117"/>
    </row>
    <row r="469" spans="1:16" x14ac:dyDescent="0.25">
      <c r="A469" s="120"/>
      <c r="B469" s="120"/>
      <c r="C469" s="121"/>
      <c r="D469" s="117"/>
      <c r="E469" s="117"/>
      <c r="F469" s="117"/>
      <c r="G469" s="117"/>
      <c r="H469" s="117"/>
      <c r="I469" s="117"/>
      <c r="J469" s="117"/>
      <c r="K469" s="117"/>
      <c r="M469" s="117"/>
      <c r="N469" s="117"/>
      <c r="O469" s="117"/>
      <c r="P469" s="117"/>
    </row>
    <row r="470" spans="1:16" x14ac:dyDescent="0.25">
      <c r="A470" s="120"/>
      <c r="B470" s="120"/>
      <c r="C470" s="121"/>
      <c r="D470" s="117"/>
      <c r="E470" s="117"/>
      <c r="F470" s="117"/>
      <c r="G470" s="117"/>
      <c r="H470" s="117"/>
      <c r="I470" s="117"/>
      <c r="J470" s="117"/>
      <c r="K470" s="117"/>
      <c r="M470" s="117"/>
      <c r="N470" s="117"/>
      <c r="O470" s="117"/>
      <c r="P470" s="117"/>
    </row>
    <row r="471" spans="1:16" x14ac:dyDescent="0.25">
      <c r="A471" s="120"/>
      <c r="B471" s="120"/>
      <c r="C471" s="121"/>
      <c r="D471" s="117"/>
      <c r="E471" s="117"/>
      <c r="F471" s="117"/>
      <c r="G471" s="117"/>
      <c r="H471" s="117"/>
      <c r="I471" s="117"/>
      <c r="J471" s="117"/>
      <c r="K471" s="117"/>
      <c r="M471" s="117"/>
      <c r="N471" s="117"/>
      <c r="O471" s="117"/>
      <c r="P471" s="117"/>
    </row>
    <row r="472" spans="1:16" s="124" customFormat="1" x14ac:dyDescent="0.25">
      <c r="A472" s="99"/>
      <c r="B472" s="99"/>
    </row>
    <row r="473" spans="1:16" s="98" customFormat="1" x14ac:dyDescent="0.25">
      <c r="A473" s="99"/>
      <c r="B473" s="99"/>
      <c r="C473" s="100"/>
    </row>
    <row r="474" spans="1:16" s="124" customFormat="1" x14ac:dyDescent="0.25">
      <c r="A474" s="99"/>
      <c r="B474" s="99"/>
    </row>
    <row r="475" spans="1:16" s="98" customFormat="1" x14ac:dyDescent="0.25">
      <c r="A475" s="99"/>
      <c r="B475" s="99"/>
      <c r="C475" s="100"/>
    </row>
    <row r="476" spans="1:16" s="124" customFormat="1" x14ac:dyDescent="0.25">
      <c r="A476" s="99"/>
      <c r="B476" s="99"/>
    </row>
    <row r="477" spans="1:16" x14ac:dyDescent="0.25">
      <c r="A477" s="99"/>
      <c r="B477" s="99"/>
      <c r="C477" s="121"/>
      <c r="D477" s="117"/>
      <c r="E477" s="117"/>
      <c r="F477" s="117"/>
      <c r="G477" s="117"/>
      <c r="H477" s="117"/>
      <c r="I477" s="117"/>
      <c r="J477" s="117"/>
      <c r="K477" s="117"/>
      <c r="M477" s="117"/>
      <c r="N477" s="117"/>
      <c r="O477" s="117"/>
      <c r="P477" s="117"/>
    </row>
    <row r="478" spans="1:16" s="124" customFormat="1" x14ac:dyDescent="0.25">
      <c r="A478" s="120"/>
      <c r="B478" s="120"/>
    </row>
    <row r="479" spans="1:16" s="124" customFormat="1" x14ac:dyDescent="0.25">
      <c r="A479" s="120"/>
      <c r="B479" s="120"/>
    </row>
    <row r="480" spans="1:16" s="124" customFormat="1" x14ac:dyDescent="0.25">
      <c r="A480" s="120"/>
      <c r="B480" s="120"/>
    </row>
    <row r="481" spans="1:16" s="124" customFormat="1" x14ac:dyDescent="0.25">
      <c r="A481" s="120"/>
      <c r="B481" s="120"/>
    </row>
    <row r="482" spans="1:16" s="124" customFormat="1" x14ac:dyDescent="0.25">
      <c r="A482" s="120"/>
      <c r="B482" s="120"/>
    </row>
    <row r="483" spans="1:16" s="124" customFormat="1" x14ac:dyDescent="0.25">
      <c r="A483" s="120"/>
      <c r="B483" s="120"/>
    </row>
    <row r="484" spans="1:16" s="124" customFormat="1" x14ac:dyDescent="0.25">
      <c r="A484" s="120"/>
      <c r="B484" s="120"/>
    </row>
    <row r="485" spans="1:16" x14ac:dyDescent="0.25">
      <c r="A485" s="120"/>
      <c r="B485" s="120"/>
      <c r="C485" s="121"/>
      <c r="D485" s="117"/>
      <c r="E485" s="117"/>
      <c r="F485" s="117"/>
      <c r="G485" s="117"/>
      <c r="H485" s="117"/>
      <c r="I485" s="117"/>
      <c r="J485" s="117"/>
      <c r="K485" s="117"/>
      <c r="M485" s="117"/>
      <c r="N485" s="117"/>
      <c r="O485" s="117"/>
      <c r="P485" s="117"/>
    </row>
    <row r="486" spans="1:16" s="124" customFormat="1" x14ac:dyDescent="0.25">
      <c r="A486" s="99"/>
      <c r="B486" s="99"/>
    </row>
    <row r="487" spans="1:16" s="98" customFormat="1" x14ac:dyDescent="0.25">
      <c r="A487" s="99"/>
      <c r="B487" s="99"/>
      <c r="C487" s="100"/>
    </row>
    <row r="488" spans="1:16" s="124" customFormat="1" x14ac:dyDescent="0.25">
      <c r="A488" s="99"/>
      <c r="B488" s="99"/>
    </row>
    <row r="489" spans="1:16" x14ac:dyDescent="0.25">
      <c r="A489" s="99"/>
      <c r="B489" s="99"/>
      <c r="C489" s="121"/>
      <c r="D489" s="117"/>
      <c r="E489" s="117"/>
      <c r="F489" s="117"/>
      <c r="G489" s="117"/>
      <c r="H489" s="117"/>
      <c r="I489" s="117"/>
      <c r="J489" s="117"/>
      <c r="K489" s="117"/>
      <c r="M489" s="117"/>
      <c r="N489" s="117"/>
      <c r="O489" s="117"/>
      <c r="P489" s="117"/>
    </row>
    <row r="490" spans="1:16" s="124" customFormat="1" x14ac:dyDescent="0.25">
      <c r="A490" s="120"/>
      <c r="B490" s="120"/>
    </row>
    <row r="491" spans="1:16" s="124" customFormat="1" x14ac:dyDescent="0.25">
      <c r="A491" s="120"/>
      <c r="B491" s="120"/>
    </row>
    <row r="492" spans="1:16" s="124" customFormat="1" x14ac:dyDescent="0.25">
      <c r="A492" s="120"/>
      <c r="B492" s="120"/>
    </row>
    <row r="493" spans="1:16" s="124" customFormat="1" x14ac:dyDescent="0.25">
      <c r="A493" s="120"/>
      <c r="B493" s="120"/>
    </row>
    <row r="494" spans="1:16" s="124" customFormat="1" x14ac:dyDescent="0.25">
      <c r="A494" s="120"/>
      <c r="B494" s="120"/>
    </row>
    <row r="495" spans="1:16" s="124" customFormat="1" x14ac:dyDescent="0.25">
      <c r="A495" s="120"/>
      <c r="B495" s="120"/>
    </row>
    <row r="496" spans="1:16" s="124" customFormat="1" x14ac:dyDescent="0.25">
      <c r="A496" s="120"/>
      <c r="B496" s="120"/>
    </row>
    <row r="497" spans="1:16" s="124" customFormat="1" x14ac:dyDescent="0.25">
      <c r="A497" s="120"/>
      <c r="B497" s="120"/>
    </row>
    <row r="498" spans="1:16" s="124" customFormat="1" x14ac:dyDescent="0.25">
      <c r="A498" s="120"/>
      <c r="B498" s="120"/>
    </row>
    <row r="499" spans="1:16" x14ac:dyDescent="0.25">
      <c r="A499" s="120"/>
      <c r="B499" s="120"/>
      <c r="C499" s="121"/>
      <c r="D499" s="117"/>
      <c r="E499" s="117"/>
      <c r="F499" s="117"/>
      <c r="G499" s="117"/>
      <c r="H499" s="117"/>
      <c r="I499" s="117"/>
      <c r="J499" s="117"/>
      <c r="K499" s="117"/>
      <c r="M499" s="117"/>
      <c r="N499" s="117"/>
      <c r="O499" s="117"/>
      <c r="P499" s="117"/>
    </row>
    <row r="500" spans="1:16" s="124" customFormat="1" x14ac:dyDescent="0.25">
      <c r="A500" s="99"/>
      <c r="B500" s="99"/>
    </row>
    <row r="501" spans="1:16" s="98" customFormat="1" x14ac:dyDescent="0.25">
      <c r="A501" s="99"/>
      <c r="B501" s="99"/>
      <c r="C501" s="100"/>
    </row>
    <row r="502" spans="1:16" s="124" customFormat="1" x14ac:dyDescent="0.25">
      <c r="A502" s="99"/>
      <c r="B502" s="99"/>
    </row>
    <row r="503" spans="1:16" x14ac:dyDescent="0.25">
      <c r="A503" s="99"/>
      <c r="B503" s="99"/>
      <c r="C503" s="121"/>
      <c r="D503" s="117"/>
      <c r="E503" s="117"/>
      <c r="F503" s="117"/>
      <c r="G503" s="117"/>
      <c r="H503" s="117"/>
      <c r="I503" s="117"/>
      <c r="J503" s="117"/>
      <c r="K503" s="117"/>
      <c r="M503" s="117"/>
      <c r="N503" s="117"/>
      <c r="O503" s="117"/>
      <c r="P503" s="117"/>
    </row>
    <row r="504" spans="1:16" x14ac:dyDescent="0.25">
      <c r="A504" s="120"/>
      <c r="B504" s="120"/>
      <c r="C504" s="121"/>
      <c r="D504" s="117"/>
      <c r="E504" s="117"/>
      <c r="F504" s="117"/>
      <c r="G504" s="117"/>
      <c r="H504" s="117"/>
      <c r="I504" s="117"/>
      <c r="J504" s="117"/>
      <c r="K504" s="117"/>
      <c r="M504" s="117"/>
      <c r="N504" s="117"/>
      <c r="O504" s="117"/>
      <c r="P504" s="117"/>
    </row>
    <row r="505" spans="1:16" x14ac:dyDescent="0.25">
      <c r="A505" s="120"/>
      <c r="B505" s="120"/>
      <c r="C505" s="121"/>
      <c r="D505" s="117"/>
      <c r="E505" s="117"/>
      <c r="F505" s="117"/>
      <c r="G505" s="117"/>
      <c r="H505" s="117"/>
      <c r="I505" s="117"/>
      <c r="J505" s="117"/>
      <c r="K505" s="117"/>
      <c r="M505" s="117"/>
      <c r="N505" s="117"/>
      <c r="O505" s="117"/>
      <c r="P505" s="117"/>
    </row>
    <row r="506" spans="1:16" x14ac:dyDescent="0.25">
      <c r="A506" s="120"/>
      <c r="B506" s="120"/>
      <c r="C506" s="121"/>
      <c r="D506" s="117"/>
      <c r="E506" s="117"/>
      <c r="F506" s="117"/>
      <c r="G506" s="117"/>
      <c r="H506" s="117"/>
      <c r="I506" s="117"/>
      <c r="J506" s="117"/>
      <c r="K506" s="117"/>
      <c r="M506" s="117"/>
      <c r="N506" s="117"/>
      <c r="O506" s="117"/>
      <c r="P506" s="117"/>
    </row>
    <row r="507" spans="1:16" x14ac:dyDescent="0.25">
      <c r="A507" s="120"/>
      <c r="B507" s="120"/>
      <c r="C507" s="121"/>
      <c r="D507" s="117"/>
      <c r="E507" s="117"/>
      <c r="F507" s="117"/>
      <c r="G507" s="117"/>
      <c r="H507" s="117"/>
      <c r="I507" s="117"/>
      <c r="J507" s="117"/>
      <c r="K507" s="117"/>
      <c r="M507" s="117"/>
      <c r="N507" s="117"/>
      <c r="O507" s="117"/>
      <c r="P507" s="117"/>
    </row>
    <row r="508" spans="1:16" x14ac:dyDescent="0.25">
      <c r="A508" s="120"/>
      <c r="B508" s="120"/>
      <c r="C508" s="121"/>
      <c r="D508" s="117"/>
      <c r="E508" s="117"/>
      <c r="F508" s="117"/>
      <c r="G508" s="117"/>
      <c r="H508" s="117"/>
      <c r="I508" s="117"/>
      <c r="J508" s="117"/>
      <c r="K508" s="117"/>
      <c r="M508" s="117"/>
      <c r="N508" s="117"/>
      <c r="O508" s="117"/>
      <c r="P508" s="117"/>
    </row>
    <row r="509" spans="1:16" x14ac:dyDescent="0.25">
      <c r="A509" s="120"/>
      <c r="B509" s="120"/>
      <c r="C509" s="121"/>
      <c r="D509" s="117"/>
      <c r="E509" s="117"/>
      <c r="F509" s="117"/>
      <c r="G509" s="117"/>
      <c r="H509" s="117"/>
      <c r="I509" s="117"/>
      <c r="J509" s="117"/>
      <c r="K509" s="117"/>
      <c r="M509" s="117"/>
      <c r="N509" s="117"/>
      <c r="O509" s="117"/>
      <c r="P509" s="117"/>
    </row>
    <row r="510" spans="1:16" x14ac:dyDescent="0.25">
      <c r="A510" s="120"/>
      <c r="B510" s="120"/>
      <c r="C510" s="121"/>
      <c r="D510" s="117"/>
      <c r="E510" s="117"/>
      <c r="F510" s="117"/>
      <c r="G510" s="117"/>
      <c r="H510" s="117"/>
      <c r="I510" s="117"/>
      <c r="J510" s="117"/>
      <c r="K510" s="117"/>
      <c r="M510" s="117"/>
      <c r="N510" s="117"/>
      <c r="O510" s="117"/>
      <c r="P510" s="117"/>
    </row>
    <row r="511" spans="1:16" x14ac:dyDescent="0.25">
      <c r="A511" s="120"/>
      <c r="B511" s="120"/>
      <c r="C511" s="121"/>
      <c r="D511" s="117"/>
      <c r="E511" s="117"/>
      <c r="F511" s="117"/>
      <c r="G511" s="117"/>
      <c r="H511" s="117"/>
      <c r="I511" s="117"/>
      <c r="J511" s="117"/>
      <c r="K511" s="117"/>
      <c r="M511" s="117"/>
      <c r="N511" s="117"/>
      <c r="O511" s="117"/>
      <c r="P511" s="117"/>
    </row>
    <row r="512" spans="1:16" x14ac:dyDescent="0.25">
      <c r="A512" s="120"/>
      <c r="B512" s="120"/>
      <c r="C512" s="121"/>
      <c r="D512" s="117"/>
      <c r="E512" s="117"/>
      <c r="F512" s="117"/>
      <c r="G512" s="117"/>
      <c r="H512" s="117"/>
      <c r="I512" s="117"/>
      <c r="J512" s="117"/>
      <c r="K512" s="117"/>
      <c r="M512" s="117"/>
      <c r="N512" s="117"/>
      <c r="O512" s="117"/>
      <c r="P512" s="117"/>
    </row>
    <row r="513" spans="1:2" s="121" customFormat="1" x14ac:dyDescent="0.25">
      <c r="A513" s="120"/>
      <c r="B513" s="120"/>
    </row>
    <row r="514" spans="1:2" s="124" customFormat="1" x14ac:dyDescent="0.25">
      <c r="A514" s="120"/>
      <c r="B514" s="120"/>
    </row>
    <row r="515" spans="1:2" s="102" customFormat="1" x14ac:dyDescent="0.25">
      <c r="A515" s="120"/>
      <c r="B515" s="120"/>
    </row>
    <row r="516" spans="1:2" s="102" customFormat="1" x14ac:dyDescent="0.25">
      <c r="A516" s="120"/>
      <c r="B516" s="120"/>
    </row>
    <row r="517" spans="1:2" s="102" customFormat="1" x14ac:dyDescent="0.25">
      <c r="A517" s="120"/>
      <c r="B517" s="120"/>
    </row>
    <row r="518" spans="1:2" s="102" customFormat="1" x14ac:dyDescent="0.25">
      <c r="A518" s="120"/>
      <c r="B518" s="120"/>
    </row>
    <row r="519" spans="1:2" s="102" customFormat="1" x14ac:dyDescent="0.25">
      <c r="A519" s="120"/>
      <c r="B519" s="120"/>
    </row>
    <row r="520" spans="1:2" s="102" customFormat="1" x14ac:dyDescent="0.25">
      <c r="A520" s="120"/>
      <c r="B520" s="120"/>
    </row>
    <row r="521" spans="1:2" s="102" customFormat="1" x14ac:dyDescent="0.25">
      <c r="A521" s="120"/>
      <c r="B521" s="120"/>
    </row>
    <row r="522" spans="1:2" s="124" customFormat="1" x14ac:dyDescent="0.25">
      <c r="A522" s="120"/>
      <c r="B522" s="120"/>
    </row>
    <row r="523" spans="1:2" s="124" customFormat="1" x14ac:dyDescent="0.25">
      <c r="A523" s="120"/>
      <c r="B523" s="120"/>
    </row>
    <row r="524" spans="1:2" s="124" customFormat="1" x14ac:dyDescent="0.25">
      <c r="A524" s="120"/>
      <c r="B524" s="120"/>
    </row>
    <row r="525" spans="1:2" s="124" customFormat="1" x14ac:dyDescent="0.25">
      <c r="A525" s="120"/>
      <c r="B525" s="120"/>
    </row>
    <row r="526" spans="1:2" s="102" customFormat="1" x14ac:dyDescent="0.25">
      <c r="A526" s="120"/>
      <c r="B526" s="120"/>
    </row>
    <row r="527" spans="1:2" s="102" customFormat="1" x14ac:dyDescent="0.25">
      <c r="A527" s="120"/>
      <c r="B527" s="120"/>
    </row>
    <row r="528" spans="1:2" s="124" customFormat="1" x14ac:dyDescent="0.25">
      <c r="A528" s="120"/>
      <c r="B528" s="120"/>
    </row>
    <row r="529" spans="1:16" s="124" customFormat="1" x14ac:dyDescent="0.25">
      <c r="A529" s="120"/>
      <c r="B529" s="120"/>
    </row>
    <row r="530" spans="1:16" x14ac:dyDescent="0.25">
      <c r="A530" s="120"/>
      <c r="B530" s="120"/>
      <c r="C530" s="121"/>
      <c r="D530" s="117"/>
      <c r="E530" s="117"/>
      <c r="F530" s="117"/>
      <c r="G530" s="117"/>
      <c r="H530" s="117"/>
      <c r="I530" s="117"/>
      <c r="J530" s="117"/>
      <c r="K530" s="117"/>
      <c r="M530" s="117"/>
      <c r="N530" s="117"/>
      <c r="O530" s="117"/>
      <c r="P530" s="117"/>
    </row>
    <row r="531" spans="1:16" s="124" customFormat="1" x14ac:dyDescent="0.25">
      <c r="A531" s="99"/>
      <c r="B531" s="99"/>
    </row>
    <row r="532" spans="1:16" s="98" customFormat="1" x14ac:dyDescent="0.25">
      <c r="A532" s="99"/>
      <c r="B532" s="99"/>
      <c r="C532" s="100"/>
    </row>
    <row r="533" spans="1:16" s="124" customFormat="1" x14ac:dyDescent="0.25">
      <c r="A533" s="99"/>
      <c r="B533" s="99"/>
    </row>
    <row r="534" spans="1:16" x14ac:dyDescent="0.25">
      <c r="A534" s="99"/>
      <c r="B534" s="99"/>
      <c r="C534" s="121"/>
      <c r="D534" s="117"/>
      <c r="E534" s="117"/>
      <c r="F534" s="117"/>
      <c r="G534" s="117"/>
      <c r="H534" s="117"/>
      <c r="I534" s="117"/>
      <c r="J534" s="117"/>
      <c r="K534" s="117"/>
      <c r="M534" s="117"/>
      <c r="N534" s="117"/>
      <c r="O534" s="117"/>
      <c r="P534" s="117"/>
    </row>
    <row r="535" spans="1:16" s="102" customFormat="1" x14ac:dyDescent="0.25">
      <c r="A535" s="120"/>
      <c r="B535" s="120"/>
    </row>
    <row r="536" spans="1:16" s="102" customFormat="1" x14ac:dyDescent="0.25">
      <c r="A536" s="120"/>
      <c r="B536" s="120"/>
    </row>
    <row r="537" spans="1:16" s="102" customFormat="1" x14ac:dyDescent="0.25">
      <c r="A537" s="120"/>
      <c r="B537" s="120"/>
    </row>
    <row r="538" spans="1:16" s="102" customFormat="1" x14ac:dyDescent="0.25">
      <c r="A538" s="120"/>
      <c r="B538" s="120"/>
    </row>
    <row r="539" spans="1:16" s="102" customFormat="1" x14ac:dyDescent="0.25">
      <c r="A539" s="120"/>
      <c r="B539" s="120"/>
    </row>
    <row r="540" spans="1:16" s="124" customFormat="1" x14ac:dyDescent="0.25">
      <c r="A540" s="120"/>
      <c r="B540" s="120"/>
    </row>
    <row r="541" spans="1:16" s="102" customFormat="1" x14ac:dyDescent="0.25">
      <c r="A541" s="120"/>
      <c r="B541" s="120"/>
    </row>
    <row r="542" spans="1:16" s="102" customFormat="1" x14ac:dyDescent="0.25">
      <c r="A542" s="120"/>
      <c r="B542" s="120"/>
    </row>
    <row r="543" spans="1:16" s="124" customFormat="1" x14ac:dyDescent="0.25">
      <c r="A543" s="120"/>
      <c r="B543" s="120"/>
    </row>
    <row r="544" spans="1:16" s="124" customFormat="1" x14ac:dyDescent="0.25">
      <c r="A544" s="120"/>
      <c r="B544" s="120"/>
    </row>
    <row r="545" spans="1:2" s="124" customFormat="1" x14ac:dyDescent="0.25">
      <c r="A545" s="120"/>
      <c r="B545" s="120"/>
    </row>
    <row r="546" spans="1:2" s="124" customFormat="1" x14ac:dyDescent="0.25">
      <c r="A546" s="120"/>
      <c r="B546" s="120"/>
    </row>
    <row r="547" spans="1:2" s="124" customFormat="1" x14ac:dyDescent="0.25">
      <c r="A547" s="120"/>
      <c r="B547" s="120"/>
    </row>
    <row r="548" spans="1:2" s="124" customFormat="1" x14ac:dyDescent="0.25">
      <c r="A548" s="120"/>
      <c r="B548" s="120"/>
    </row>
    <row r="549" spans="1:2" s="124" customFormat="1" x14ac:dyDescent="0.25">
      <c r="A549" s="120"/>
      <c r="B549" s="120"/>
    </row>
    <row r="550" spans="1:2" s="124" customFormat="1" x14ac:dyDescent="0.25">
      <c r="A550" s="120"/>
      <c r="B550" s="120"/>
    </row>
    <row r="551" spans="1:2" s="124" customFormat="1" x14ac:dyDescent="0.25">
      <c r="A551" s="120"/>
      <c r="B551" s="120"/>
    </row>
    <row r="552" spans="1:2" s="124" customFormat="1" x14ac:dyDescent="0.25">
      <c r="A552" s="120"/>
      <c r="B552" s="120"/>
    </row>
    <row r="553" spans="1:2" s="124" customFormat="1" x14ac:dyDescent="0.25">
      <c r="A553" s="120"/>
      <c r="B553" s="120"/>
    </row>
    <row r="554" spans="1:2" s="124" customFormat="1" x14ac:dyDescent="0.25">
      <c r="A554" s="120"/>
      <c r="B554" s="120"/>
    </row>
    <row r="555" spans="1:2" s="124" customFormat="1" x14ac:dyDescent="0.25">
      <c r="A555" s="120"/>
      <c r="B555" s="120"/>
    </row>
    <row r="556" spans="1:2" s="124" customFormat="1" x14ac:dyDescent="0.25">
      <c r="A556" s="120"/>
      <c r="B556" s="120"/>
    </row>
    <row r="557" spans="1:2" s="124" customFormat="1" x14ac:dyDescent="0.25">
      <c r="A557" s="120"/>
      <c r="B557" s="120"/>
    </row>
    <row r="558" spans="1:2" s="124" customFormat="1" x14ac:dyDescent="0.25">
      <c r="A558" s="120"/>
      <c r="B558" s="120"/>
    </row>
    <row r="559" spans="1:2" s="124" customFormat="1" x14ac:dyDescent="0.25">
      <c r="A559" s="120"/>
      <c r="B559" s="120"/>
    </row>
    <row r="560" spans="1:2" s="124" customFormat="1" x14ac:dyDescent="0.25">
      <c r="A560" s="120"/>
      <c r="B560" s="120"/>
    </row>
    <row r="561" spans="1:15" s="124" customFormat="1" x14ac:dyDescent="0.25">
      <c r="A561" s="120"/>
      <c r="B561" s="120"/>
    </row>
    <row r="562" spans="1:15" s="124" customFormat="1" x14ac:dyDescent="0.25">
      <c r="A562" s="120"/>
      <c r="B562" s="120"/>
    </row>
    <row r="563" spans="1:15" s="124" customFormat="1" x14ac:dyDescent="0.25">
      <c r="A563" s="94"/>
      <c r="B563" s="6"/>
      <c r="C563" s="6"/>
      <c r="D563" s="6"/>
      <c r="E563" s="34"/>
      <c r="F563" s="120"/>
      <c r="G563" s="120"/>
      <c r="H563" s="120"/>
    </row>
    <row r="564" spans="1:15" s="124" customFormat="1" x14ac:dyDescent="0.25">
      <c r="B564" s="36"/>
      <c r="C564" s="97"/>
      <c r="D564" s="36"/>
      <c r="E564" s="94"/>
      <c r="F564" s="94"/>
      <c r="G564" s="94"/>
      <c r="H564" s="94"/>
      <c r="I564" s="6"/>
      <c r="J564" s="6"/>
      <c r="K564" s="6"/>
      <c r="L564" s="34"/>
      <c r="M564" s="120"/>
      <c r="N564" s="120"/>
      <c r="O564" s="120"/>
    </row>
    <row r="565" spans="1:15" s="124" customFormat="1" x14ac:dyDescent="0.25">
      <c r="B565" s="36"/>
      <c r="C565" s="97"/>
      <c r="D565" s="36"/>
      <c r="E565" s="94"/>
      <c r="F565" s="94"/>
      <c r="G565" s="94"/>
      <c r="H565" s="94"/>
      <c r="I565" s="6"/>
      <c r="J565" s="6"/>
      <c r="K565" s="6"/>
      <c r="L565" s="34"/>
      <c r="M565" s="120"/>
      <c r="N565" s="120"/>
      <c r="O565" s="120"/>
    </row>
    <row r="566" spans="1:15" s="124" customFormat="1" x14ac:dyDescent="0.25">
      <c r="B566" s="36"/>
      <c r="C566" s="97"/>
      <c r="D566" s="36"/>
      <c r="E566" s="94"/>
      <c r="F566" s="94"/>
      <c r="G566" s="94"/>
      <c r="H566" s="94"/>
      <c r="I566" s="6"/>
      <c r="J566" s="6"/>
      <c r="K566" s="6"/>
      <c r="L566" s="34"/>
      <c r="M566" s="120"/>
      <c r="N566" s="120"/>
      <c r="O566" s="120"/>
    </row>
    <row r="567" spans="1:15" s="124" customFormat="1" x14ac:dyDescent="0.25">
      <c r="B567" s="36"/>
      <c r="C567" s="97"/>
      <c r="D567" s="36"/>
      <c r="E567" s="94"/>
      <c r="F567" s="94"/>
      <c r="G567" s="94"/>
      <c r="H567" s="94"/>
      <c r="I567" s="6"/>
      <c r="J567" s="6"/>
      <c r="K567" s="6"/>
      <c r="L567" s="34"/>
      <c r="M567" s="120"/>
      <c r="N567" s="120"/>
      <c r="O567" s="120"/>
    </row>
    <row r="568" spans="1:15" s="124" customFormat="1" x14ac:dyDescent="0.25">
      <c r="B568" s="36"/>
      <c r="C568" s="97"/>
      <c r="D568" s="36"/>
      <c r="E568" s="94"/>
      <c r="F568" s="94"/>
      <c r="G568" s="94"/>
      <c r="H568" s="94"/>
      <c r="I568" s="6"/>
      <c r="J568" s="6"/>
      <c r="K568" s="6"/>
      <c r="L568" s="34"/>
      <c r="M568" s="120"/>
      <c r="N568" s="120"/>
      <c r="O568" s="120"/>
    </row>
    <row r="569" spans="1:15" s="124" customFormat="1" x14ac:dyDescent="0.25">
      <c r="B569" s="36"/>
      <c r="C569" s="97"/>
      <c r="D569" s="36"/>
      <c r="E569" s="94"/>
      <c r="F569" s="94"/>
      <c r="G569" s="94"/>
      <c r="H569" s="94"/>
      <c r="I569" s="6"/>
      <c r="J569" s="6"/>
      <c r="K569" s="6"/>
      <c r="L569" s="34"/>
      <c r="M569" s="120"/>
      <c r="N569" s="120"/>
      <c r="O569" s="120"/>
    </row>
    <row r="570" spans="1:15" s="124" customFormat="1" x14ac:dyDescent="0.25">
      <c r="B570" s="36"/>
      <c r="C570" s="97"/>
      <c r="D570" s="36"/>
      <c r="E570" s="94"/>
      <c r="F570" s="94"/>
      <c r="G570" s="94"/>
      <c r="H570" s="94"/>
      <c r="I570" s="6"/>
      <c r="J570" s="6"/>
      <c r="K570" s="6"/>
      <c r="L570" s="34"/>
      <c r="M570" s="120"/>
      <c r="N570" s="120"/>
      <c r="O570" s="120"/>
    </row>
    <row r="571" spans="1:15" s="124" customFormat="1" x14ac:dyDescent="0.25">
      <c r="B571" s="36"/>
      <c r="C571" s="97"/>
      <c r="D571" s="36"/>
      <c r="E571" s="94"/>
      <c r="F571" s="94"/>
      <c r="G571" s="94"/>
      <c r="H571" s="94"/>
      <c r="I571" s="6"/>
      <c r="J571" s="6"/>
      <c r="K571" s="6"/>
      <c r="L571" s="34"/>
      <c r="M571" s="120"/>
      <c r="N571" s="120"/>
      <c r="O571" s="120"/>
    </row>
    <row r="572" spans="1:15" s="124" customFormat="1" x14ac:dyDescent="0.25">
      <c r="B572" s="36"/>
      <c r="C572" s="97"/>
      <c r="D572" s="36"/>
      <c r="E572" s="94"/>
      <c r="F572" s="94"/>
      <c r="G572" s="94"/>
      <c r="H572" s="94"/>
      <c r="I572" s="6"/>
      <c r="J572" s="6"/>
      <c r="K572" s="6"/>
      <c r="L572" s="34"/>
      <c r="M572" s="120"/>
      <c r="N572" s="120"/>
      <c r="O572" s="120"/>
    </row>
    <row r="573" spans="1:15" s="124" customFormat="1" x14ac:dyDescent="0.25">
      <c r="B573" s="36"/>
      <c r="C573" s="97"/>
      <c r="D573" s="36"/>
      <c r="E573" s="94"/>
      <c r="F573" s="94"/>
      <c r="G573" s="94"/>
      <c r="H573" s="94"/>
      <c r="I573" s="6"/>
      <c r="J573" s="6"/>
      <c r="K573" s="6"/>
      <c r="L573" s="34"/>
      <c r="M573" s="120"/>
      <c r="N573" s="120"/>
      <c r="O573" s="120"/>
    </row>
    <row r="574" spans="1:15" s="124" customFormat="1" x14ac:dyDescent="0.25">
      <c r="B574" s="36"/>
      <c r="C574" s="97"/>
      <c r="D574" s="36"/>
      <c r="E574" s="94"/>
      <c r="F574" s="94"/>
      <c r="G574" s="94"/>
      <c r="H574" s="94"/>
      <c r="I574" s="6"/>
      <c r="J574" s="6"/>
      <c r="K574" s="6"/>
      <c r="L574" s="34"/>
      <c r="M574" s="120"/>
      <c r="N574" s="120"/>
      <c r="O574" s="120"/>
    </row>
    <row r="575" spans="1:15" s="124" customFormat="1" x14ac:dyDescent="0.25">
      <c r="B575" s="36"/>
      <c r="C575" s="97"/>
      <c r="D575" s="36"/>
      <c r="E575" s="94"/>
      <c r="F575" s="94"/>
      <c r="G575" s="94"/>
      <c r="H575" s="94"/>
      <c r="I575" s="6"/>
      <c r="J575" s="6"/>
      <c r="K575" s="6"/>
      <c r="L575" s="34"/>
      <c r="M575" s="120"/>
      <c r="N575" s="120"/>
      <c r="O575" s="120"/>
    </row>
    <row r="576" spans="1:15" s="121" customFormat="1" x14ac:dyDescent="0.25">
      <c r="B576" s="104"/>
      <c r="C576" s="97"/>
      <c r="D576" s="104"/>
      <c r="E576" s="6"/>
      <c r="F576" s="6"/>
      <c r="G576" s="6"/>
      <c r="H576" s="87"/>
      <c r="I576" s="6"/>
      <c r="J576" s="6"/>
      <c r="K576" s="6"/>
      <c r="L576" s="117"/>
      <c r="M576" s="120"/>
      <c r="N576" s="120"/>
      <c r="O576" s="120"/>
    </row>
    <row r="577" spans="2:16" s="102" customFormat="1" x14ac:dyDescent="0.25">
      <c r="B577" s="36"/>
      <c r="C577" s="97"/>
      <c r="D577" s="36"/>
      <c r="I577" s="34"/>
      <c r="J577" s="34"/>
      <c r="K577" s="34"/>
      <c r="L577" s="34"/>
      <c r="M577" s="99"/>
      <c r="N577" s="99"/>
      <c r="O577" s="99"/>
    </row>
    <row r="578" spans="2:16" s="98" customFormat="1" x14ac:dyDescent="0.25">
      <c r="B578" s="25"/>
      <c r="C578" s="69"/>
      <c r="D578" s="25"/>
      <c r="E578" s="7"/>
      <c r="F578" s="7"/>
      <c r="G578" s="7"/>
      <c r="H578" s="7"/>
      <c r="I578" s="7"/>
      <c r="J578" s="7"/>
      <c r="K578" s="7"/>
      <c r="M578" s="99"/>
      <c r="N578" s="99"/>
      <c r="O578" s="99"/>
      <c r="P578" s="100"/>
    </row>
    <row r="579" spans="2:16" s="124" customFormat="1" x14ac:dyDescent="0.25">
      <c r="B579" s="102"/>
      <c r="C579" s="97"/>
      <c r="D579" s="102"/>
      <c r="E579" s="102"/>
      <c r="F579" s="102"/>
      <c r="G579" s="102"/>
      <c r="H579" s="102"/>
      <c r="I579" s="34"/>
      <c r="J579" s="34"/>
      <c r="K579" s="34"/>
      <c r="L579" s="34"/>
      <c r="M579" s="99"/>
      <c r="N579" s="99"/>
      <c r="O579" s="99"/>
    </row>
    <row r="580" spans="2:16" x14ac:dyDescent="0.25">
      <c r="B580" s="96"/>
      <c r="C580" s="97"/>
      <c r="D580" s="96"/>
      <c r="E580" s="6"/>
      <c r="F580" s="6"/>
      <c r="G580" s="6"/>
      <c r="I580" s="6"/>
      <c r="J580" s="6"/>
      <c r="K580" s="6"/>
      <c r="M580" s="99"/>
      <c r="N580" s="99"/>
      <c r="O580" s="99"/>
    </row>
    <row r="581" spans="2:16" x14ac:dyDescent="0.25">
      <c r="B581" s="36"/>
      <c r="C581" s="97"/>
      <c r="D581" s="36"/>
      <c r="E581" s="6"/>
      <c r="F581" s="6"/>
      <c r="G581" s="6"/>
      <c r="I581" s="6"/>
      <c r="J581" s="6"/>
      <c r="K581" s="6"/>
    </row>
    <row r="582" spans="2:16" x14ac:dyDescent="0.25">
      <c r="B582" s="36"/>
      <c r="C582" s="97"/>
      <c r="D582" s="36"/>
      <c r="E582" s="6"/>
      <c r="F582" s="6"/>
      <c r="G582" s="6"/>
      <c r="I582" s="6"/>
      <c r="J582" s="6"/>
      <c r="K582" s="6"/>
    </row>
    <row r="583" spans="2:16" x14ac:dyDescent="0.25">
      <c r="B583" s="36"/>
      <c r="C583" s="97"/>
      <c r="D583" s="36"/>
      <c r="E583" s="6"/>
      <c r="F583" s="6"/>
      <c r="G583" s="6"/>
      <c r="I583" s="6"/>
      <c r="J583" s="6"/>
      <c r="K583" s="6"/>
    </row>
    <row r="584" spans="2:16" x14ac:dyDescent="0.25">
      <c r="B584" s="36"/>
      <c r="C584" s="97"/>
      <c r="D584" s="36"/>
      <c r="E584" s="6"/>
      <c r="F584" s="6"/>
      <c r="G584" s="6"/>
      <c r="I584" s="6"/>
      <c r="J584" s="6"/>
      <c r="K584" s="6"/>
    </row>
    <row r="585" spans="2:16" x14ac:dyDescent="0.25">
      <c r="B585" s="36"/>
      <c r="C585" s="97"/>
      <c r="D585" s="36"/>
      <c r="E585" s="6"/>
      <c r="F585" s="6"/>
      <c r="G585" s="6"/>
      <c r="I585" s="6"/>
      <c r="J585" s="6"/>
      <c r="K585" s="6"/>
    </row>
    <row r="586" spans="2:16" x14ac:dyDescent="0.25">
      <c r="B586" s="36"/>
      <c r="C586" s="97"/>
      <c r="D586" s="36"/>
      <c r="E586" s="6"/>
      <c r="F586" s="6"/>
      <c r="G586" s="6"/>
      <c r="I586" s="6"/>
      <c r="J586" s="6"/>
      <c r="K586" s="6"/>
    </row>
    <row r="587" spans="2:16" x14ac:dyDescent="0.25">
      <c r="B587" s="36"/>
      <c r="C587" s="97"/>
      <c r="D587" s="36"/>
      <c r="E587" s="6"/>
      <c r="F587" s="6"/>
      <c r="G587" s="6"/>
      <c r="I587" s="6"/>
      <c r="J587" s="6"/>
      <c r="K587" s="6"/>
    </row>
    <row r="588" spans="2:16" x14ac:dyDescent="0.25">
      <c r="B588" s="36"/>
      <c r="C588" s="97"/>
      <c r="D588" s="36"/>
      <c r="E588" s="6"/>
      <c r="F588" s="6"/>
      <c r="G588" s="6"/>
      <c r="I588" s="6"/>
      <c r="J588" s="6"/>
      <c r="K588" s="6"/>
    </row>
    <row r="589" spans="2:16" x14ac:dyDescent="0.25">
      <c r="B589" s="36"/>
      <c r="C589" s="97"/>
      <c r="D589" s="36"/>
      <c r="E589" s="6"/>
      <c r="F589" s="6"/>
      <c r="G589" s="6"/>
      <c r="I589" s="6"/>
      <c r="J589" s="6"/>
      <c r="K589" s="6"/>
    </row>
    <row r="590" spans="2:16" x14ac:dyDescent="0.25">
      <c r="B590" s="36"/>
      <c r="C590" s="97"/>
      <c r="D590" s="36"/>
      <c r="E590" s="6"/>
      <c r="F590" s="6"/>
      <c r="G590" s="6"/>
      <c r="I590" s="6"/>
      <c r="J590" s="6"/>
      <c r="K590" s="6"/>
    </row>
    <row r="591" spans="2:16" x14ac:dyDescent="0.25">
      <c r="B591" s="36"/>
      <c r="C591" s="97"/>
      <c r="D591" s="36"/>
      <c r="E591" s="6"/>
      <c r="F591" s="6"/>
      <c r="G591" s="6"/>
      <c r="I591" s="6"/>
      <c r="J591" s="6"/>
      <c r="K591" s="6"/>
    </row>
    <row r="592" spans="2:16" x14ac:dyDescent="0.25">
      <c r="B592" s="36"/>
      <c r="C592" s="97"/>
      <c r="D592" s="36"/>
      <c r="E592" s="6"/>
      <c r="F592" s="6"/>
      <c r="G592" s="6"/>
      <c r="I592" s="6"/>
      <c r="J592" s="6"/>
      <c r="K592" s="6"/>
    </row>
    <row r="593" spans="2:16" x14ac:dyDescent="0.25">
      <c r="B593" s="36"/>
      <c r="C593" s="97"/>
      <c r="D593" s="36"/>
      <c r="E593" s="6"/>
      <c r="F593" s="6"/>
      <c r="G593" s="6"/>
      <c r="I593" s="6"/>
      <c r="J593" s="6"/>
      <c r="K593" s="6"/>
    </row>
    <row r="594" spans="2:16" s="124" customFormat="1" x14ac:dyDescent="0.25">
      <c r="B594" s="36"/>
      <c r="C594" s="97"/>
      <c r="D594" s="36"/>
      <c r="E594" s="94"/>
      <c r="F594" s="94"/>
      <c r="G594" s="94"/>
      <c r="H594" s="94"/>
      <c r="I594" s="6"/>
      <c r="J594" s="6"/>
      <c r="K594" s="6"/>
      <c r="L594" s="34"/>
      <c r="M594" s="120"/>
      <c r="N594" s="120"/>
      <c r="O594" s="120"/>
    </row>
    <row r="595" spans="2:16" x14ac:dyDescent="0.25">
      <c r="B595" s="104"/>
      <c r="C595" s="97"/>
      <c r="D595" s="104"/>
      <c r="E595" s="6"/>
      <c r="F595" s="6"/>
      <c r="G595" s="6"/>
      <c r="H595" s="87"/>
      <c r="I595" s="6"/>
      <c r="J595" s="6"/>
      <c r="K595" s="6"/>
    </row>
    <row r="596" spans="2:16" s="102" customFormat="1" x14ac:dyDescent="0.25">
      <c r="B596" s="36"/>
      <c r="C596" s="97"/>
      <c r="D596" s="36"/>
      <c r="I596" s="34"/>
      <c r="J596" s="34"/>
      <c r="K596" s="34"/>
      <c r="L596" s="34"/>
      <c r="M596" s="99"/>
      <c r="N596" s="99"/>
      <c r="O596" s="99"/>
    </row>
    <row r="597" spans="2:16" s="98" customFormat="1" x14ac:dyDescent="0.25">
      <c r="B597" s="25"/>
      <c r="C597" s="69"/>
      <c r="D597" s="25"/>
      <c r="E597" s="7"/>
      <c r="F597" s="7"/>
      <c r="G597" s="7"/>
      <c r="H597" s="7"/>
      <c r="I597" s="7"/>
      <c r="J597" s="7"/>
      <c r="K597" s="7"/>
      <c r="M597" s="99"/>
      <c r="N597" s="99"/>
      <c r="O597" s="99"/>
      <c r="P597" s="100"/>
    </row>
    <row r="598" spans="2:16" s="124" customFormat="1" x14ac:dyDescent="0.25">
      <c r="B598" s="102"/>
      <c r="C598" s="97"/>
      <c r="D598" s="102"/>
      <c r="E598" s="102"/>
      <c r="F598" s="102"/>
      <c r="G598" s="102"/>
      <c r="H598" s="102"/>
      <c r="I598" s="34"/>
      <c r="J598" s="34"/>
      <c r="K598" s="34"/>
      <c r="L598" s="34"/>
      <c r="M598" s="99"/>
      <c r="N598" s="99"/>
      <c r="O598" s="99"/>
    </row>
    <row r="599" spans="2:16" x14ac:dyDescent="0.25">
      <c r="B599" s="96"/>
      <c r="C599" s="97"/>
      <c r="D599" s="96"/>
      <c r="E599" s="6"/>
      <c r="F599" s="6"/>
      <c r="G599" s="6"/>
      <c r="I599" s="6"/>
      <c r="J599" s="6"/>
      <c r="K599" s="6"/>
      <c r="M599" s="99"/>
      <c r="N599" s="99"/>
      <c r="O599" s="99"/>
    </row>
    <row r="600" spans="2:16" x14ac:dyDescent="0.25">
      <c r="B600" s="36"/>
      <c r="C600" s="97"/>
      <c r="D600" s="36"/>
      <c r="E600" s="6"/>
      <c r="F600" s="6"/>
      <c r="G600" s="6"/>
      <c r="I600" s="6"/>
      <c r="J600" s="6"/>
      <c r="K600" s="6"/>
    </row>
    <row r="601" spans="2:16" x14ac:dyDescent="0.25">
      <c r="B601" s="36"/>
      <c r="C601" s="97"/>
      <c r="D601" s="36"/>
      <c r="E601" s="6"/>
      <c r="F601" s="6"/>
      <c r="G601" s="6"/>
      <c r="I601" s="6"/>
      <c r="J601" s="6"/>
      <c r="K601" s="6"/>
    </row>
    <row r="602" spans="2:16" x14ac:dyDescent="0.25">
      <c r="B602" s="36"/>
      <c r="C602" s="97"/>
      <c r="D602" s="36"/>
      <c r="E602" s="6"/>
      <c r="F602" s="6"/>
      <c r="G602" s="6"/>
      <c r="I602" s="6"/>
      <c r="J602" s="6"/>
      <c r="K602" s="6"/>
    </row>
    <row r="603" spans="2:16" x14ac:dyDescent="0.25">
      <c r="B603" s="36"/>
      <c r="C603" s="97"/>
      <c r="D603" s="36"/>
      <c r="E603" s="6"/>
      <c r="F603" s="6"/>
      <c r="G603" s="6"/>
      <c r="I603" s="6"/>
      <c r="J603" s="6"/>
      <c r="K603" s="6"/>
    </row>
    <row r="604" spans="2:16" x14ac:dyDescent="0.25">
      <c r="B604" s="36"/>
      <c r="C604" s="97"/>
      <c r="D604" s="36"/>
      <c r="E604" s="6"/>
      <c r="F604" s="6"/>
      <c r="G604" s="6"/>
      <c r="I604" s="6"/>
      <c r="J604" s="6"/>
      <c r="K604" s="6"/>
    </row>
    <row r="605" spans="2:16" x14ac:dyDescent="0.25">
      <c r="B605" s="36"/>
      <c r="C605" s="97"/>
      <c r="D605" s="36"/>
      <c r="E605" s="6"/>
      <c r="F605" s="6"/>
      <c r="G605" s="6"/>
      <c r="I605" s="6"/>
      <c r="J605" s="6"/>
      <c r="K605" s="6"/>
    </row>
    <row r="606" spans="2:16" x14ac:dyDescent="0.25">
      <c r="B606" s="36"/>
      <c r="C606" s="97"/>
      <c r="D606" s="36"/>
      <c r="E606" s="6"/>
      <c r="F606" s="6"/>
      <c r="G606" s="6"/>
      <c r="I606" s="6"/>
      <c r="J606" s="6"/>
      <c r="K606" s="6"/>
    </row>
    <row r="607" spans="2:16" x14ac:dyDescent="0.25">
      <c r="B607" s="36"/>
      <c r="C607" s="97"/>
      <c r="D607" s="36"/>
      <c r="E607" s="6"/>
      <c r="F607" s="6"/>
      <c r="G607" s="6"/>
      <c r="I607" s="6"/>
      <c r="J607" s="6"/>
      <c r="K607" s="6"/>
    </row>
    <row r="608" spans="2:16" x14ac:dyDescent="0.25">
      <c r="B608" s="36"/>
      <c r="C608" s="97"/>
      <c r="D608" s="36"/>
      <c r="E608" s="6"/>
      <c r="F608" s="6"/>
      <c r="G608" s="6"/>
      <c r="I608" s="6"/>
      <c r="J608" s="6"/>
      <c r="K608" s="6"/>
    </row>
    <row r="609" spans="2:16" s="124" customFormat="1" x14ac:dyDescent="0.25">
      <c r="B609" s="36"/>
      <c r="C609" s="97"/>
      <c r="D609" s="36"/>
      <c r="E609" s="94"/>
      <c r="F609" s="94"/>
      <c r="G609" s="94"/>
      <c r="H609" s="94"/>
      <c r="I609" s="6"/>
      <c r="J609" s="6"/>
      <c r="K609" s="6"/>
      <c r="L609" s="34"/>
      <c r="M609" s="120"/>
      <c r="N609" s="120"/>
      <c r="O609" s="120"/>
    </row>
    <row r="610" spans="2:16" s="124" customFormat="1" x14ac:dyDescent="0.25">
      <c r="B610" s="36"/>
      <c r="C610" s="97"/>
      <c r="D610" s="36"/>
      <c r="E610" s="94"/>
      <c r="F610" s="94"/>
      <c r="G610" s="94"/>
      <c r="H610" s="94"/>
      <c r="I610" s="6"/>
      <c r="J610" s="6"/>
      <c r="K610" s="6"/>
      <c r="L610" s="34"/>
      <c r="M610" s="120"/>
      <c r="N610" s="120"/>
      <c r="O610" s="120"/>
    </row>
    <row r="611" spans="2:16" x14ac:dyDescent="0.25">
      <c r="B611" s="104"/>
      <c r="C611" s="97"/>
      <c r="D611" s="104"/>
      <c r="E611" s="6"/>
      <c r="F611" s="6"/>
      <c r="G611" s="6"/>
      <c r="H611" s="87"/>
      <c r="I611" s="6"/>
      <c r="J611" s="6"/>
      <c r="K611" s="6"/>
    </row>
    <row r="612" spans="2:16" x14ac:dyDescent="0.25">
      <c r="B612" s="104"/>
      <c r="C612" s="97"/>
      <c r="D612" s="104"/>
      <c r="E612" s="6"/>
      <c r="F612" s="6"/>
      <c r="G612" s="6"/>
      <c r="I612" s="6"/>
      <c r="J612" s="6"/>
      <c r="K612" s="6"/>
    </row>
    <row r="613" spans="2:16" x14ac:dyDescent="0.25">
      <c r="B613" s="104"/>
      <c r="C613" s="97"/>
      <c r="D613" s="104"/>
      <c r="E613" s="6"/>
      <c r="F613" s="6"/>
      <c r="G613" s="6"/>
      <c r="H613" s="87"/>
      <c r="I613" s="6"/>
      <c r="J613" s="6"/>
      <c r="K613" s="6"/>
    </row>
    <row r="614" spans="2:16" x14ac:dyDescent="0.25">
      <c r="B614" s="104"/>
      <c r="C614" s="97"/>
      <c r="D614" s="104"/>
      <c r="E614" s="6"/>
      <c r="F614" s="6"/>
      <c r="G614" s="6"/>
      <c r="I614" s="6"/>
      <c r="J614" s="6"/>
      <c r="K614" s="6"/>
    </row>
    <row r="615" spans="2:16" s="102" customFormat="1" x14ac:dyDescent="0.25">
      <c r="B615" s="36"/>
      <c r="C615" s="97"/>
      <c r="D615" s="36"/>
      <c r="I615" s="34"/>
      <c r="J615" s="34"/>
      <c r="K615" s="34"/>
      <c r="L615" s="34"/>
      <c r="M615" s="99"/>
      <c r="N615" s="99"/>
      <c r="O615" s="99"/>
    </row>
    <row r="616" spans="2:16" s="98" customFormat="1" x14ac:dyDescent="0.25">
      <c r="B616" s="25"/>
      <c r="C616" s="69"/>
      <c r="D616" s="25"/>
      <c r="E616" s="7"/>
      <c r="F616" s="7"/>
      <c r="G616" s="7"/>
      <c r="H616" s="7"/>
      <c r="I616" s="7"/>
      <c r="J616" s="7"/>
      <c r="K616" s="7"/>
      <c r="M616" s="99"/>
      <c r="N616" s="99"/>
      <c r="O616" s="99"/>
      <c r="P616" s="100"/>
    </row>
    <row r="617" spans="2:16" s="124" customFormat="1" x14ac:dyDescent="0.25">
      <c r="B617" s="107"/>
      <c r="C617" s="97"/>
      <c r="D617" s="107"/>
      <c r="E617" s="102"/>
      <c r="F617" s="102"/>
      <c r="G617" s="102"/>
      <c r="H617" s="102"/>
      <c r="I617" s="93"/>
      <c r="J617" s="93"/>
      <c r="K617" s="93"/>
      <c r="L617" s="93"/>
      <c r="M617" s="99"/>
      <c r="N617" s="99"/>
      <c r="O617" s="99"/>
    </row>
    <row r="618" spans="2:16" s="98" customFormat="1" x14ac:dyDescent="0.25">
      <c r="B618" s="25"/>
      <c r="C618" s="69"/>
      <c r="D618" s="25"/>
      <c r="E618" s="7"/>
      <c r="F618" s="7"/>
      <c r="G618" s="7"/>
      <c r="H618" s="7"/>
      <c r="I618" s="7"/>
      <c r="J618" s="7"/>
      <c r="K618" s="7"/>
      <c r="M618" s="99"/>
      <c r="N618" s="99"/>
      <c r="O618" s="99"/>
      <c r="P618" s="100"/>
    </row>
    <row r="619" spans="2:16" s="124" customFormat="1" x14ac:dyDescent="0.25">
      <c r="B619" s="107"/>
      <c r="C619" s="97"/>
      <c r="D619" s="107"/>
      <c r="E619" s="102"/>
      <c r="F619" s="102"/>
      <c r="G619" s="102"/>
      <c r="H619" s="102"/>
      <c r="I619" s="93"/>
      <c r="J619" s="93"/>
      <c r="K619" s="93"/>
      <c r="L619" s="93"/>
      <c r="M619" s="99"/>
      <c r="N619" s="99"/>
      <c r="O619" s="99"/>
    </row>
    <row r="620" spans="2:16" x14ac:dyDescent="0.25">
      <c r="B620" s="96"/>
      <c r="C620" s="97"/>
      <c r="D620" s="96"/>
      <c r="E620" s="6"/>
      <c r="F620" s="6"/>
      <c r="G620" s="6"/>
      <c r="I620" s="6"/>
      <c r="J620" s="6"/>
      <c r="K620" s="6"/>
      <c r="M620" s="99"/>
      <c r="N620" s="99"/>
      <c r="O620" s="99"/>
    </row>
    <row r="621" spans="2:16" x14ac:dyDescent="0.25">
      <c r="B621" s="36"/>
      <c r="C621" s="97"/>
      <c r="D621" s="36"/>
      <c r="E621" s="6"/>
      <c r="F621" s="6"/>
      <c r="G621" s="6"/>
      <c r="I621" s="6"/>
      <c r="J621" s="6"/>
      <c r="K621" s="6"/>
    </row>
    <row r="622" spans="2:16" x14ac:dyDescent="0.25">
      <c r="B622" s="36"/>
      <c r="C622" s="97"/>
      <c r="D622" s="36"/>
      <c r="E622" s="6"/>
      <c r="F622" s="6"/>
      <c r="G622" s="6"/>
      <c r="I622" s="6"/>
      <c r="J622" s="6"/>
      <c r="K622" s="6"/>
    </row>
    <row r="623" spans="2:16" x14ac:dyDescent="0.25">
      <c r="B623" s="36"/>
      <c r="C623" s="97"/>
      <c r="D623" s="36"/>
      <c r="E623" s="6"/>
      <c r="F623" s="6"/>
      <c r="G623" s="6"/>
      <c r="I623" s="6"/>
      <c r="J623" s="6"/>
      <c r="K623" s="6"/>
    </row>
    <row r="624" spans="2:16" x14ac:dyDescent="0.25">
      <c r="B624" s="36"/>
      <c r="C624" s="97"/>
      <c r="D624" s="36"/>
      <c r="E624" s="6"/>
      <c r="F624" s="6"/>
      <c r="G624" s="6"/>
      <c r="I624" s="6"/>
      <c r="J624" s="6"/>
      <c r="K624" s="6"/>
    </row>
    <row r="625" spans="2:15" s="121" customFormat="1" x14ac:dyDescent="0.25">
      <c r="B625" s="36"/>
      <c r="C625" s="97"/>
      <c r="D625" s="36"/>
      <c r="E625" s="6"/>
      <c r="F625" s="6"/>
      <c r="G625" s="6"/>
      <c r="H625" s="6"/>
      <c r="I625" s="6"/>
      <c r="J625" s="6"/>
      <c r="K625" s="6"/>
      <c r="L625" s="117"/>
      <c r="M625" s="120"/>
      <c r="N625" s="120"/>
      <c r="O625" s="120"/>
    </row>
    <row r="626" spans="2:15" s="121" customFormat="1" x14ac:dyDescent="0.25">
      <c r="B626" s="36"/>
      <c r="C626" s="97"/>
      <c r="D626" s="36"/>
      <c r="E626" s="6"/>
      <c r="F626" s="6"/>
      <c r="G626" s="6"/>
      <c r="H626" s="6"/>
      <c r="I626" s="6"/>
      <c r="J626" s="6"/>
      <c r="K626" s="6"/>
      <c r="L626" s="117"/>
      <c r="M626" s="120"/>
      <c r="N626" s="120"/>
      <c r="O626" s="120"/>
    </row>
    <row r="627" spans="2:15" s="121" customFormat="1" x14ac:dyDescent="0.25">
      <c r="B627" s="36"/>
      <c r="C627" s="97"/>
      <c r="D627" s="36"/>
      <c r="E627" s="6"/>
      <c r="F627" s="6"/>
      <c r="G627" s="6"/>
      <c r="H627" s="6"/>
      <c r="I627" s="6"/>
      <c r="J627" s="6"/>
      <c r="K627" s="6"/>
      <c r="L627" s="117"/>
      <c r="M627" s="120"/>
      <c r="N627" s="120"/>
      <c r="O627" s="120"/>
    </row>
    <row r="628" spans="2:15" s="121" customFormat="1" x14ac:dyDescent="0.25">
      <c r="B628" s="36"/>
      <c r="C628" s="97"/>
      <c r="D628" s="36"/>
      <c r="E628" s="6"/>
      <c r="F628" s="6"/>
      <c r="G628" s="6"/>
      <c r="H628" s="6"/>
      <c r="I628" s="6"/>
      <c r="J628" s="6"/>
      <c r="K628" s="6"/>
      <c r="L628" s="117"/>
      <c r="M628" s="120"/>
      <c r="N628" s="120"/>
      <c r="O628" s="120"/>
    </row>
    <row r="629" spans="2:15" s="121" customFormat="1" x14ac:dyDescent="0.25">
      <c r="B629" s="36"/>
      <c r="C629" s="97"/>
      <c r="D629" s="36"/>
      <c r="E629" s="6"/>
      <c r="F629" s="6"/>
      <c r="G629" s="6"/>
      <c r="H629" s="6"/>
      <c r="I629" s="6"/>
      <c r="J629" s="6"/>
      <c r="K629" s="6"/>
      <c r="L629" s="117"/>
      <c r="M629" s="120"/>
      <c r="N629" s="120"/>
      <c r="O629" s="120"/>
    </row>
    <row r="630" spans="2:15" s="121" customFormat="1" x14ac:dyDescent="0.25">
      <c r="B630" s="36"/>
      <c r="C630" s="97"/>
      <c r="D630" s="36"/>
      <c r="E630" s="6"/>
      <c r="F630" s="6"/>
      <c r="G630" s="6"/>
      <c r="H630" s="6"/>
      <c r="I630" s="6"/>
      <c r="J630" s="6"/>
      <c r="K630" s="6"/>
      <c r="L630" s="117"/>
      <c r="M630" s="120"/>
      <c r="N630" s="120"/>
      <c r="O630" s="120"/>
    </row>
    <row r="631" spans="2:15" s="121" customFormat="1" x14ac:dyDescent="0.25">
      <c r="B631" s="36"/>
      <c r="C631" s="97"/>
      <c r="D631" s="36"/>
      <c r="E631" s="6"/>
      <c r="F631" s="6"/>
      <c r="G631" s="6"/>
      <c r="H631" s="6"/>
      <c r="I631" s="6"/>
      <c r="J631" s="6"/>
      <c r="K631" s="6"/>
      <c r="L631" s="117"/>
      <c r="M631" s="120"/>
      <c r="N631" s="120"/>
      <c r="O631" s="120"/>
    </row>
    <row r="632" spans="2:15" s="121" customFormat="1" x14ac:dyDescent="0.25">
      <c r="B632" s="36"/>
      <c r="C632" s="97"/>
      <c r="D632" s="36"/>
      <c r="E632" s="6"/>
      <c r="F632" s="6"/>
      <c r="G632" s="6"/>
      <c r="H632" s="6"/>
      <c r="I632" s="6"/>
      <c r="J632" s="6"/>
      <c r="K632" s="6"/>
      <c r="L632" s="117"/>
      <c r="M632" s="120"/>
      <c r="N632" s="120"/>
      <c r="O632" s="120"/>
    </row>
    <row r="633" spans="2:15" s="121" customFormat="1" x14ac:dyDescent="0.25">
      <c r="B633" s="36"/>
      <c r="C633" s="97"/>
      <c r="D633" s="36"/>
      <c r="E633" s="6"/>
      <c r="F633" s="6"/>
      <c r="G633" s="6"/>
      <c r="H633" s="6"/>
      <c r="I633" s="6"/>
      <c r="J633" s="6"/>
      <c r="K633" s="6"/>
      <c r="L633" s="117"/>
      <c r="M633" s="120"/>
      <c r="N633" s="120"/>
      <c r="O633" s="120"/>
    </row>
    <row r="634" spans="2:15" s="121" customFormat="1" x14ac:dyDescent="0.25">
      <c r="B634" s="36"/>
      <c r="C634" s="97"/>
      <c r="D634" s="36"/>
      <c r="E634" s="6"/>
      <c r="F634" s="6"/>
      <c r="G634" s="6"/>
      <c r="H634" s="6"/>
      <c r="I634" s="6"/>
      <c r="J634" s="6"/>
      <c r="K634" s="6"/>
      <c r="L634" s="117"/>
      <c r="M634" s="120"/>
      <c r="N634" s="120"/>
      <c r="O634" s="120"/>
    </row>
    <row r="635" spans="2:15" s="121" customFormat="1" x14ac:dyDescent="0.25">
      <c r="B635" s="36"/>
      <c r="C635" s="97"/>
      <c r="D635" s="36"/>
      <c r="E635" s="6"/>
      <c r="F635" s="6"/>
      <c r="G635" s="6"/>
      <c r="H635" s="6"/>
      <c r="I635" s="6"/>
      <c r="J635" s="6"/>
      <c r="K635" s="6"/>
      <c r="L635" s="117"/>
      <c r="M635" s="120"/>
      <c r="N635" s="120"/>
      <c r="O635" s="120"/>
    </row>
    <row r="636" spans="2:15" s="121" customFormat="1" x14ac:dyDescent="0.25">
      <c r="B636" s="36"/>
      <c r="C636" s="97"/>
      <c r="D636" s="36"/>
      <c r="E636" s="6"/>
      <c r="F636" s="6"/>
      <c r="G636" s="6"/>
      <c r="H636" s="6"/>
      <c r="I636" s="6"/>
      <c r="J636" s="6"/>
      <c r="K636" s="6"/>
      <c r="L636" s="117"/>
      <c r="M636" s="120"/>
      <c r="N636" s="120"/>
      <c r="O636" s="120"/>
    </row>
    <row r="637" spans="2:15" s="121" customFormat="1" x14ac:dyDescent="0.25">
      <c r="B637" s="36"/>
      <c r="C637" s="97"/>
      <c r="D637" s="36"/>
      <c r="E637" s="6"/>
      <c r="F637" s="6"/>
      <c r="G637" s="6"/>
      <c r="H637" s="6"/>
      <c r="I637" s="6"/>
      <c r="J637" s="6"/>
      <c r="K637" s="6"/>
      <c r="L637" s="117"/>
      <c r="M637" s="120"/>
      <c r="N637" s="120"/>
      <c r="O637" s="120"/>
    </row>
    <row r="638" spans="2:15" s="121" customFormat="1" x14ac:dyDescent="0.25">
      <c r="B638" s="36"/>
      <c r="C638" s="97"/>
      <c r="D638" s="36"/>
      <c r="E638" s="6"/>
      <c r="F638" s="6"/>
      <c r="G638" s="6"/>
      <c r="H638" s="6"/>
      <c r="I638" s="6"/>
      <c r="J638" s="6"/>
      <c r="K638" s="6"/>
      <c r="L638" s="117"/>
      <c r="M638" s="120"/>
      <c r="N638" s="120"/>
      <c r="O638" s="120"/>
    </row>
    <row r="639" spans="2:15" s="124" customFormat="1" x14ac:dyDescent="0.25">
      <c r="B639" s="36"/>
      <c r="C639" s="97"/>
      <c r="D639" s="36"/>
      <c r="E639" s="94"/>
      <c r="F639" s="94"/>
      <c r="G639" s="94"/>
      <c r="H639" s="94"/>
      <c r="I639" s="6"/>
      <c r="J639" s="6"/>
      <c r="K639" s="6"/>
      <c r="L639" s="34"/>
      <c r="M639" s="120"/>
      <c r="N639" s="120"/>
      <c r="O639" s="120"/>
    </row>
    <row r="640" spans="2:15" s="124" customFormat="1" x14ac:dyDescent="0.25">
      <c r="B640" s="36"/>
      <c r="C640" s="97"/>
      <c r="D640" s="36"/>
      <c r="E640" s="94"/>
      <c r="F640" s="94"/>
      <c r="G640" s="94"/>
      <c r="H640" s="94"/>
      <c r="I640" s="6"/>
      <c r="J640" s="6"/>
      <c r="K640" s="6"/>
      <c r="L640" s="34"/>
      <c r="M640" s="120"/>
      <c r="N640" s="120"/>
      <c r="O640" s="120"/>
    </row>
    <row r="641" spans="2:16" x14ac:dyDescent="0.25">
      <c r="B641" s="104"/>
      <c r="C641" s="97"/>
      <c r="D641" s="104"/>
      <c r="E641" s="6"/>
      <c r="F641" s="6"/>
      <c r="G641" s="6"/>
      <c r="H641" s="87"/>
      <c r="I641" s="6"/>
      <c r="J641" s="6"/>
      <c r="K641" s="6"/>
    </row>
    <row r="642" spans="2:16" s="124" customFormat="1" x14ac:dyDescent="0.25">
      <c r="B642" s="36"/>
      <c r="C642" s="97"/>
      <c r="D642" s="36"/>
      <c r="E642" s="102"/>
      <c r="F642" s="102"/>
      <c r="G642" s="102"/>
      <c r="H642" s="102"/>
      <c r="I642" s="34"/>
      <c r="J642" s="34"/>
      <c r="K642" s="34"/>
      <c r="L642" s="34"/>
      <c r="M642" s="99"/>
      <c r="N642" s="99"/>
      <c r="O642" s="99"/>
    </row>
    <row r="643" spans="2:16" s="98" customFormat="1" x14ac:dyDescent="0.25">
      <c r="B643" s="25"/>
      <c r="C643" s="69"/>
      <c r="D643" s="25"/>
      <c r="E643" s="7"/>
      <c r="F643" s="7"/>
      <c r="G643" s="7"/>
      <c r="H643" s="7"/>
      <c r="I643" s="7"/>
      <c r="J643" s="7"/>
      <c r="K643" s="7"/>
      <c r="M643" s="99"/>
      <c r="N643" s="99"/>
      <c r="O643" s="99"/>
      <c r="P643" s="100"/>
    </row>
    <row r="644" spans="2:16" s="124" customFormat="1" x14ac:dyDescent="0.25">
      <c r="B644" s="107"/>
      <c r="C644" s="97"/>
      <c r="D644" s="107"/>
      <c r="E644" s="102"/>
      <c r="F644" s="102"/>
      <c r="G644" s="102"/>
      <c r="H644" s="102"/>
      <c r="I644" s="93"/>
      <c r="J644" s="93"/>
      <c r="K644" s="93"/>
      <c r="L644" s="93"/>
      <c r="M644" s="99"/>
      <c r="N644" s="99"/>
      <c r="O644" s="99"/>
    </row>
    <row r="645" spans="2:16" x14ac:dyDescent="0.25">
      <c r="B645" s="96"/>
      <c r="C645" s="97"/>
      <c r="D645" s="96"/>
      <c r="E645" s="6"/>
      <c r="F645" s="6"/>
      <c r="G645" s="6"/>
      <c r="I645" s="6"/>
      <c r="J645" s="6"/>
      <c r="K645" s="6"/>
      <c r="M645" s="99"/>
      <c r="N645" s="99"/>
      <c r="O645" s="99"/>
    </row>
    <row r="646" spans="2:16" x14ac:dyDescent="0.25">
      <c r="B646" s="36"/>
      <c r="C646" s="97"/>
      <c r="D646" s="36"/>
      <c r="E646" s="6"/>
      <c r="F646" s="6"/>
      <c r="G646" s="6"/>
      <c r="I646" s="6"/>
      <c r="J646" s="6"/>
      <c r="K646" s="6"/>
    </row>
    <row r="647" spans="2:16" x14ac:dyDescent="0.25">
      <c r="B647" s="36"/>
      <c r="C647" s="97"/>
      <c r="D647" s="36"/>
      <c r="E647" s="6"/>
      <c r="F647" s="6"/>
      <c r="G647" s="6"/>
      <c r="I647" s="6"/>
      <c r="J647" s="6"/>
      <c r="K647" s="6"/>
    </row>
    <row r="648" spans="2:16" x14ac:dyDescent="0.25">
      <c r="B648" s="36"/>
      <c r="C648" s="97"/>
      <c r="D648" s="36"/>
      <c r="E648" s="6"/>
      <c r="F648" s="6"/>
      <c r="G648" s="6"/>
      <c r="I648" s="6"/>
      <c r="J648" s="6"/>
      <c r="K648" s="6"/>
    </row>
    <row r="649" spans="2:16" x14ac:dyDescent="0.25">
      <c r="B649" s="36"/>
      <c r="C649" s="97"/>
      <c r="D649" s="36"/>
      <c r="E649" s="6"/>
      <c r="F649" s="6"/>
      <c r="G649" s="6"/>
      <c r="I649" s="6"/>
      <c r="J649" s="6"/>
      <c r="K649" s="6"/>
    </row>
    <row r="650" spans="2:16" s="124" customFormat="1" x14ac:dyDescent="0.25">
      <c r="B650" s="36"/>
      <c r="C650" s="97"/>
      <c r="D650" s="36"/>
      <c r="E650" s="94"/>
      <c r="F650" s="94"/>
      <c r="G650" s="94"/>
      <c r="H650" s="94"/>
      <c r="I650" s="6"/>
      <c r="J650" s="6"/>
      <c r="K650" s="6"/>
      <c r="L650" s="34"/>
      <c r="M650" s="120"/>
      <c r="N650" s="120"/>
      <c r="O650" s="120"/>
    </row>
    <row r="651" spans="2:16" s="124" customFormat="1" x14ac:dyDescent="0.25">
      <c r="B651" s="36"/>
      <c r="C651" s="97"/>
      <c r="D651" s="36"/>
      <c r="E651" s="94"/>
      <c r="F651" s="94"/>
      <c r="G651" s="94"/>
      <c r="H651" s="94"/>
      <c r="I651" s="6"/>
      <c r="J651" s="6"/>
      <c r="K651" s="6"/>
      <c r="L651" s="34"/>
      <c r="M651" s="120"/>
      <c r="N651" s="120"/>
      <c r="O651" s="120"/>
    </row>
    <row r="652" spans="2:16" x14ac:dyDescent="0.25">
      <c r="B652" s="104"/>
      <c r="C652" s="97"/>
      <c r="D652" s="104"/>
      <c r="E652" s="6"/>
      <c r="F652" s="6"/>
      <c r="G652" s="6"/>
      <c r="H652" s="87"/>
      <c r="I652" s="6"/>
      <c r="J652" s="6"/>
      <c r="K652" s="6"/>
    </row>
    <row r="653" spans="2:16" s="124" customFormat="1" x14ac:dyDescent="0.25">
      <c r="B653" s="36"/>
      <c r="C653" s="108"/>
      <c r="D653" s="36"/>
      <c r="E653" s="109"/>
      <c r="F653" s="109"/>
      <c r="G653" s="109"/>
      <c r="H653" s="109"/>
      <c r="I653" s="34"/>
      <c r="J653" s="34"/>
      <c r="K653" s="34"/>
      <c r="L653" s="34"/>
      <c r="M653" s="99"/>
      <c r="N653" s="99"/>
      <c r="O653" s="99"/>
    </row>
    <row r="654" spans="2:16" s="98" customFormat="1" x14ac:dyDescent="0.25">
      <c r="B654" s="25"/>
      <c r="C654" s="69"/>
      <c r="D654" s="25"/>
      <c r="E654" s="7"/>
      <c r="F654" s="7"/>
      <c r="G654" s="7"/>
      <c r="H654" s="7"/>
      <c r="I654" s="7"/>
      <c r="J654" s="7"/>
      <c r="K654" s="7"/>
      <c r="M654" s="99"/>
      <c r="N654" s="99"/>
      <c r="O654" s="99"/>
      <c r="P654" s="100"/>
    </row>
    <row r="655" spans="2:16" s="124" customFormat="1" x14ac:dyDescent="0.25">
      <c r="B655" s="107"/>
      <c r="C655" s="97"/>
      <c r="D655" s="107"/>
      <c r="E655" s="102"/>
      <c r="F655" s="102"/>
      <c r="G655" s="102"/>
      <c r="H655" s="102"/>
      <c r="I655" s="93"/>
      <c r="J655" s="93"/>
      <c r="K655" s="93"/>
      <c r="L655" s="93"/>
      <c r="M655" s="99"/>
      <c r="N655" s="99"/>
      <c r="O655" s="99"/>
    </row>
    <row r="656" spans="2:16" x14ac:dyDescent="0.25">
      <c r="B656" s="96"/>
      <c r="C656" s="97"/>
      <c r="D656" s="96"/>
      <c r="E656" s="6"/>
      <c r="F656" s="6"/>
      <c r="G656" s="6"/>
      <c r="I656" s="6"/>
      <c r="J656" s="6"/>
      <c r="K656" s="6"/>
      <c r="M656" s="99"/>
      <c r="N656" s="99"/>
      <c r="O656" s="99"/>
    </row>
    <row r="657" spans="2:16" x14ac:dyDescent="0.25">
      <c r="B657" s="36"/>
      <c r="C657" s="97"/>
      <c r="D657" s="36"/>
      <c r="E657" s="6"/>
      <c r="F657" s="6"/>
      <c r="G657" s="6"/>
      <c r="I657" s="6"/>
      <c r="J657" s="6"/>
      <c r="K657" s="6"/>
    </row>
    <row r="658" spans="2:16" x14ac:dyDescent="0.25">
      <c r="B658" s="36"/>
      <c r="C658" s="97"/>
      <c r="D658" s="36"/>
      <c r="E658" s="6"/>
      <c r="F658" s="6"/>
      <c r="G658" s="6"/>
      <c r="I658" s="6"/>
      <c r="J658" s="6"/>
      <c r="K658" s="6"/>
    </row>
    <row r="659" spans="2:16" x14ac:dyDescent="0.25">
      <c r="B659" s="36"/>
      <c r="C659" s="97"/>
      <c r="D659" s="36"/>
      <c r="E659" s="6"/>
      <c r="F659" s="6"/>
      <c r="G659" s="6"/>
      <c r="I659" s="6"/>
      <c r="J659" s="6"/>
      <c r="K659" s="6"/>
    </row>
    <row r="660" spans="2:16" x14ac:dyDescent="0.25">
      <c r="B660" s="36"/>
      <c r="C660" s="97"/>
      <c r="D660" s="36"/>
      <c r="E660" s="6"/>
      <c r="F660" s="6"/>
      <c r="G660" s="6"/>
      <c r="I660" s="6"/>
      <c r="J660" s="6"/>
      <c r="K660" s="6"/>
    </row>
    <row r="661" spans="2:16" x14ac:dyDescent="0.25">
      <c r="B661" s="36"/>
      <c r="C661" s="97"/>
      <c r="D661" s="36"/>
      <c r="E661" s="6"/>
      <c r="F661" s="6"/>
      <c r="G661" s="6"/>
      <c r="I661" s="6"/>
      <c r="J661" s="6"/>
      <c r="K661" s="6"/>
    </row>
    <row r="662" spans="2:16" s="124" customFormat="1" x14ac:dyDescent="0.25">
      <c r="B662" s="36"/>
      <c r="C662" s="97"/>
      <c r="D662" s="36"/>
      <c r="E662" s="94"/>
      <c r="F662" s="94"/>
      <c r="G662" s="94"/>
      <c r="H662" s="94"/>
      <c r="I662" s="6"/>
      <c r="J662" s="6"/>
      <c r="K662" s="6"/>
      <c r="L662" s="34"/>
      <c r="M662" s="120"/>
      <c r="N662" s="120"/>
      <c r="O662" s="120"/>
    </row>
    <row r="663" spans="2:16" s="124" customFormat="1" x14ac:dyDescent="0.25">
      <c r="B663" s="36"/>
      <c r="C663" s="97"/>
      <c r="D663" s="36"/>
      <c r="E663" s="94"/>
      <c r="F663" s="94"/>
      <c r="G663" s="94"/>
      <c r="H663" s="94"/>
      <c r="I663" s="6"/>
      <c r="J663" s="6"/>
      <c r="K663" s="6"/>
      <c r="L663" s="34"/>
      <c r="M663" s="120"/>
      <c r="N663" s="120"/>
      <c r="O663" s="120"/>
    </row>
    <row r="664" spans="2:16" x14ac:dyDescent="0.25">
      <c r="B664" s="104"/>
      <c r="C664" s="97"/>
      <c r="D664" s="104"/>
      <c r="E664" s="6"/>
      <c r="F664" s="6"/>
      <c r="G664" s="6"/>
      <c r="H664" s="87"/>
      <c r="I664" s="6"/>
      <c r="J664" s="6"/>
      <c r="K664" s="6"/>
    </row>
    <row r="665" spans="2:16" s="124" customFormat="1" x14ac:dyDescent="0.25">
      <c r="B665" s="36"/>
      <c r="C665" s="108"/>
      <c r="D665" s="36"/>
      <c r="E665" s="109"/>
      <c r="F665" s="109"/>
      <c r="G665" s="109"/>
      <c r="H665" s="109"/>
      <c r="I665" s="34"/>
      <c r="J665" s="34"/>
      <c r="K665" s="34"/>
      <c r="L665" s="34"/>
      <c r="M665" s="99"/>
      <c r="N665" s="99"/>
      <c r="O665" s="99"/>
    </row>
    <row r="666" spans="2:16" s="98" customFormat="1" x14ac:dyDescent="0.25">
      <c r="B666" s="25"/>
      <c r="C666" s="69"/>
      <c r="D666" s="25"/>
      <c r="E666" s="7"/>
      <c r="F666" s="7"/>
      <c r="G666" s="7"/>
      <c r="H666" s="7"/>
      <c r="I666" s="7"/>
      <c r="J666" s="7"/>
      <c r="K666" s="7"/>
      <c r="M666" s="99"/>
      <c r="N666" s="99"/>
      <c r="O666" s="99"/>
      <c r="P666" s="100"/>
    </row>
    <row r="667" spans="2:16" s="124" customFormat="1" x14ac:dyDescent="0.25">
      <c r="B667" s="36"/>
      <c r="C667" s="108"/>
      <c r="D667" s="36"/>
      <c r="E667" s="109"/>
      <c r="F667" s="109"/>
      <c r="G667" s="109"/>
      <c r="H667" s="109"/>
      <c r="I667" s="34"/>
      <c r="J667" s="34"/>
      <c r="K667" s="34"/>
      <c r="L667" s="34"/>
      <c r="M667" s="99"/>
      <c r="N667" s="99"/>
      <c r="O667" s="99"/>
    </row>
    <row r="668" spans="2:16" x14ac:dyDescent="0.25">
      <c r="B668" s="96"/>
      <c r="C668" s="97"/>
      <c r="D668" s="96"/>
      <c r="E668" s="6"/>
      <c r="F668" s="6"/>
      <c r="G668" s="6"/>
      <c r="I668" s="6"/>
      <c r="J668" s="6"/>
      <c r="K668" s="6"/>
      <c r="M668" s="99"/>
      <c r="N668" s="99"/>
      <c r="O668" s="99"/>
    </row>
    <row r="669" spans="2:16" x14ac:dyDescent="0.25">
      <c r="B669" s="36"/>
      <c r="C669" s="97"/>
      <c r="D669" s="36"/>
      <c r="E669" s="6"/>
      <c r="F669" s="6"/>
      <c r="G669" s="6"/>
      <c r="I669" s="6"/>
      <c r="J669" s="6"/>
      <c r="K669" s="6"/>
    </row>
    <row r="670" spans="2:16" x14ac:dyDescent="0.25">
      <c r="B670" s="36"/>
      <c r="C670" s="97"/>
      <c r="D670" s="36"/>
      <c r="E670" s="6"/>
      <c r="F670" s="6"/>
      <c r="G670" s="6"/>
      <c r="I670" s="6"/>
      <c r="J670" s="6"/>
      <c r="K670" s="6"/>
    </row>
    <row r="671" spans="2:16" x14ac:dyDescent="0.25">
      <c r="B671" s="36"/>
      <c r="C671" s="97"/>
      <c r="D671" s="36"/>
      <c r="E671" s="6"/>
      <c r="F671" s="6"/>
      <c r="G671" s="6"/>
      <c r="I671" s="6"/>
      <c r="J671" s="6"/>
      <c r="K671" s="6"/>
    </row>
    <row r="672" spans="2:16" x14ac:dyDescent="0.25">
      <c r="B672" s="36"/>
      <c r="C672" s="97"/>
      <c r="D672" s="36"/>
      <c r="E672" s="6"/>
      <c r="F672" s="6"/>
      <c r="G672" s="6"/>
      <c r="I672" s="6"/>
      <c r="J672" s="6"/>
      <c r="K672" s="6"/>
    </row>
    <row r="673" spans="2:16" s="124" customFormat="1" x14ac:dyDescent="0.25">
      <c r="B673" s="36"/>
      <c r="C673" s="97"/>
      <c r="D673" s="36"/>
      <c r="E673" s="94"/>
      <c r="F673" s="94"/>
      <c r="G673" s="94"/>
      <c r="H673" s="94"/>
      <c r="I673" s="6"/>
      <c r="J673" s="6"/>
      <c r="K673" s="6"/>
      <c r="L673" s="34"/>
      <c r="M673" s="120"/>
      <c r="N673" s="120"/>
      <c r="O673" s="120"/>
    </row>
    <row r="674" spans="2:16" s="124" customFormat="1" x14ac:dyDescent="0.25">
      <c r="B674" s="36"/>
      <c r="C674" s="97"/>
      <c r="D674" s="36"/>
      <c r="E674" s="94"/>
      <c r="F674" s="94"/>
      <c r="G674" s="94"/>
      <c r="H674" s="94"/>
      <c r="I674" s="6"/>
      <c r="J674" s="6"/>
      <c r="K674" s="6"/>
      <c r="L674" s="34"/>
      <c r="M674" s="120"/>
      <c r="N674" s="120"/>
      <c r="O674" s="120"/>
    </row>
    <row r="675" spans="2:16" x14ac:dyDescent="0.25">
      <c r="B675" s="104"/>
      <c r="C675" s="97"/>
      <c r="D675" s="104"/>
      <c r="E675" s="6"/>
      <c r="F675" s="6"/>
      <c r="G675" s="6"/>
      <c r="H675" s="87"/>
      <c r="I675" s="6"/>
      <c r="J675" s="6"/>
      <c r="K675" s="6"/>
    </row>
    <row r="676" spans="2:16" s="124" customFormat="1" x14ac:dyDescent="0.25">
      <c r="B676" s="36"/>
      <c r="C676" s="108"/>
      <c r="D676" s="36"/>
      <c r="E676" s="109"/>
      <c r="F676" s="109"/>
      <c r="G676" s="109"/>
      <c r="H676" s="109"/>
      <c r="I676" s="34"/>
      <c r="J676" s="34"/>
      <c r="K676" s="34"/>
      <c r="L676" s="34"/>
      <c r="M676" s="99"/>
      <c r="N676" s="99"/>
      <c r="O676" s="99"/>
    </row>
    <row r="677" spans="2:16" s="98" customFormat="1" x14ac:dyDescent="0.25">
      <c r="B677" s="25"/>
      <c r="C677" s="69"/>
      <c r="D677" s="25"/>
      <c r="E677" s="7"/>
      <c r="F677" s="7"/>
      <c r="G677" s="7"/>
      <c r="H677" s="7"/>
      <c r="I677" s="7"/>
      <c r="J677" s="7"/>
      <c r="K677" s="7"/>
      <c r="M677" s="99"/>
      <c r="N677" s="99"/>
      <c r="O677" s="99"/>
      <c r="P677" s="100"/>
    </row>
    <row r="678" spans="2:16" s="124" customFormat="1" x14ac:dyDescent="0.25">
      <c r="B678" s="36"/>
      <c r="C678" s="108"/>
      <c r="D678" s="36"/>
      <c r="E678" s="109"/>
      <c r="F678" s="109"/>
      <c r="G678" s="109"/>
      <c r="H678" s="109"/>
      <c r="I678" s="34"/>
      <c r="J678" s="34"/>
      <c r="K678" s="34"/>
      <c r="L678" s="34"/>
      <c r="M678" s="99"/>
      <c r="N678" s="99"/>
      <c r="O678" s="99"/>
    </row>
    <row r="679" spans="2:16" x14ac:dyDescent="0.25">
      <c r="B679" s="96"/>
      <c r="C679" s="97"/>
      <c r="D679" s="96"/>
      <c r="E679" s="6"/>
      <c r="F679" s="6"/>
      <c r="G679" s="6"/>
      <c r="I679" s="6"/>
      <c r="J679" s="6"/>
      <c r="K679" s="6"/>
      <c r="M679" s="99"/>
      <c r="N679" s="99"/>
      <c r="O679" s="99"/>
    </row>
    <row r="680" spans="2:16" s="124" customFormat="1" x14ac:dyDescent="0.25">
      <c r="B680" s="36"/>
      <c r="C680" s="97"/>
      <c r="D680" s="36"/>
      <c r="E680" s="94"/>
      <c r="F680" s="94"/>
      <c r="G680" s="94"/>
      <c r="H680" s="94"/>
      <c r="I680" s="6"/>
      <c r="J680" s="6"/>
      <c r="K680" s="6"/>
      <c r="L680" s="34"/>
      <c r="M680" s="120"/>
      <c r="N680" s="120"/>
      <c r="O680" s="120"/>
    </row>
    <row r="681" spans="2:16" s="124" customFormat="1" x14ac:dyDescent="0.25">
      <c r="B681" s="36"/>
      <c r="C681" s="97"/>
      <c r="D681" s="36"/>
      <c r="E681" s="94"/>
      <c r="F681" s="94"/>
      <c r="G681" s="94"/>
      <c r="H681" s="94"/>
      <c r="I681" s="6"/>
      <c r="J681" s="6"/>
      <c r="K681" s="6"/>
      <c r="L681" s="34"/>
      <c r="M681" s="120"/>
      <c r="N681" s="120"/>
      <c r="O681" s="120"/>
    </row>
    <row r="682" spans="2:16" x14ac:dyDescent="0.25">
      <c r="B682" s="104"/>
      <c r="C682" s="97"/>
      <c r="D682" s="104"/>
      <c r="E682" s="6"/>
      <c r="F682" s="6"/>
      <c r="G682" s="6"/>
      <c r="H682" s="87"/>
      <c r="I682" s="6"/>
      <c r="J682" s="6"/>
      <c r="K682" s="6"/>
    </row>
    <row r="683" spans="2:16" s="124" customFormat="1" x14ac:dyDescent="0.25">
      <c r="B683" s="36"/>
      <c r="C683" s="108"/>
      <c r="D683" s="36"/>
      <c r="E683" s="109"/>
      <c r="F683" s="109"/>
      <c r="G683" s="109"/>
      <c r="H683" s="109"/>
      <c r="I683" s="34"/>
      <c r="J683" s="34"/>
      <c r="K683" s="34"/>
      <c r="L683" s="34"/>
      <c r="M683" s="99"/>
      <c r="N683" s="99"/>
      <c r="O683" s="99"/>
    </row>
    <row r="684" spans="2:16" s="98" customFormat="1" x14ac:dyDescent="0.25">
      <c r="B684" s="25"/>
      <c r="C684" s="69"/>
      <c r="D684" s="25"/>
      <c r="E684" s="7"/>
      <c r="F684" s="7"/>
      <c r="G684" s="7"/>
      <c r="H684" s="7"/>
      <c r="I684" s="7"/>
      <c r="J684" s="7"/>
      <c r="K684" s="7"/>
      <c r="M684" s="99"/>
      <c r="N684" s="99"/>
      <c r="O684" s="99"/>
      <c r="P684" s="100"/>
    </row>
    <row r="685" spans="2:16" s="124" customFormat="1" x14ac:dyDescent="0.25">
      <c r="B685" s="36"/>
      <c r="C685" s="108"/>
      <c r="D685" s="36"/>
      <c r="E685" s="109"/>
      <c r="F685" s="109"/>
      <c r="G685" s="109"/>
      <c r="H685" s="109"/>
      <c r="I685" s="34"/>
      <c r="J685" s="34"/>
      <c r="K685" s="34"/>
      <c r="L685" s="34"/>
      <c r="M685" s="99"/>
      <c r="N685" s="99"/>
      <c r="O685" s="99"/>
    </row>
    <row r="686" spans="2:16" x14ac:dyDescent="0.25">
      <c r="B686" s="96"/>
      <c r="C686" s="97"/>
      <c r="D686" s="96"/>
      <c r="E686" s="6"/>
      <c r="F686" s="6"/>
      <c r="G686" s="6"/>
      <c r="I686" s="6"/>
      <c r="J686" s="6"/>
      <c r="K686" s="6"/>
      <c r="M686" s="99"/>
      <c r="N686" s="99"/>
      <c r="O686" s="99"/>
    </row>
    <row r="687" spans="2:16" s="124" customFormat="1" x14ac:dyDescent="0.25">
      <c r="B687" s="36"/>
      <c r="C687" s="97"/>
      <c r="D687" s="36"/>
      <c r="E687" s="94"/>
      <c r="F687" s="94"/>
      <c r="G687" s="94"/>
      <c r="H687" s="94"/>
      <c r="I687" s="6"/>
      <c r="J687" s="6"/>
      <c r="K687" s="6"/>
      <c r="L687" s="34"/>
      <c r="M687" s="120"/>
      <c r="N687" s="120"/>
      <c r="O687" s="120"/>
    </row>
    <row r="688" spans="2:16" s="124" customFormat="1" x14ac:dyDescent="0.25">
      <c r="B688" s="36"/>
      <c r="C688" s="97"/>
      <c r="D688" s="36"/>
      <c r="E688" s="94"/>
      <c r="F688" s="94"/>
      <c r="G688" s="94"/>
      <c r="H688" s="94"/>
      <c r="I688" s="6"/>
      <c r="J688" s="6"/>
      <c r="K688" s="6"/>
      <c r="L688" s="34"/>
      <c r="M688" s="120"/>
      <c r="N688" s="120"/>
      <c r="O688" s="120"/>
    </row>
    <row r="689" spans="2:16" x14ac:dyDescent="0.25">
      <c r="B689" s="104"/>
      <c r="C689" s="97"/>
      <c r="D689" s="104"/>
      <c r="E689" s="6"/>
      <c r="F689" s="6"/>
      <c r="G689" s="6"/>
      <c r="H689" s="87"/>
      <c r="I689" s="6"/>
      <c r="J689" s="6"/>
      <c r="K689" s="6"/>
    </row>
    <row r="690" spans="2:16" s="124" customFormat="1" x14ac:dyDescent="0.25">
      <c r="B690" s="36"/>
      <c r="C690" s="108"/>
      <c r="D690" s="36"/>
      <c r="E690" s="109"/>
      <c r="F690" s="109"/>
      <c r="G690" s="109"/>
      <c r="H690" s="109"/>
      <c r="I690" s="34"/>
      <c r="J690" s="34"/>
      <c r="K690" s="34"/>
      <c r="L690" s="34"/>
      <c r="M690" s="99"/>
      <c r="N690" s="99"/>
      <c r="O690" s="99"/>
    </row>
    <row r="691" spans="2:16" s="98" customFormat="1" x14ac:dyDescent="0.25">
      <c r="B691" s="25"/>
      <c r="C691" s="69"/>
      <c r="D691" s="25"/>
      <c r="E691" s="7"/>
      <c r="F691" s="7"/>
      <c r="G691" s="7"/>
      <c r="H691" s="7"/>
      <c r="I691" s="7"/>
      <c r="J691" s="7"/>
      <c r="K691" s="7"/>
      <c r="M691" s="99"/>
      <c r="N691" s="99"/>
      <c r="O691" s="99"/>
      <c r="P691" s="100"/>
    </row>
    <row r="692" spans="2:16" s="124" customFormat="1" x14ac:dyDescent="0.25">
      <c r="B692" s="36"/>
      <c r="C692" s="108"/>
      <c r="D692" s="36"/>
      <c r="E692" s="109"/>
      <c r="F692" s="109"/>
      <c r="G692" s="109"/>
      <c r="H692" s="109"/>
      <c r="I692" s="34"/>
      <c r="J692" s="34"/>
      <c r="K692" s="34"/>
      <c r="L692" s="34"/>
      <c r="M692" s="99"/>
      <c r="N692" s="99"/>
      <c r="O692" s="99"/>
    </row>
    <row r="693" spans="2:16" x14ac:dyDescent="0.25">
      <c r="B693" s="96"/>
      <c r="C693" s="97"/>
      <c r="D693" s="96"/>
      <c r="E693" s="6"/>
      <c r="F693" s="6"/>
      <c r="G693" s="6"/>
      <c r="I693" s="6"/>
      <c r="J693" s="6"/>
      <c r="K693" s="6"/>
      <c r="M693" s="99"/>
      <c r="N693" s="99"/>
      <c r="O693" s="99"/>
    </row>
    <row r="694" spans="2:16" s="124" customFormat="1" x14ac:dyDescent="0.25">
      <c r="B694" s="36"/>
      <c r="C694" s="97"/>
      <c r="D694" s="36"/>
      <c r="E694" s="94"/>
      <c r="F694" s="94"/>
      <c r="G694" s="94"/>
      <c r="H694" s="94"/>
      <c r="I694" s="6"/>
      <c r="J694" s="6"/>
      <c r="K694" s="6"/>
      <c r="L694" s="34"/>
      <c r="M694" s="120"/>
      <c r="N694" s="120"/>
      <c r="O694" s="120"/>
    </row>
    <row r="695" spans="2:16" s="124" customFormat="1" x14ac:dyDescent="0.25">
      <c r="B695" s="36"/>
      <c r="C695" s="97"/>
      <c r="D695" s="36"/>
      <c r="E695" s="94"/>
      <c r="F695" s="94"/>
      <c r="G695" s="94"/>
      <c r="H695" s="94"/>
      <c r="I695" s="6"/>
      <c r="J695" s="6"/>
      <c r="K695" s="6"/>
      <c r="L695" s="34"/>
      <c r="M695" s="120"/>
      <c r="N695" s="120"/>
      <c r="O695" s="120"/>
    </row>
    <row r="696" spans="2:16" x14ac:dyDescent="0.25">
      <c r="B696" s="104"/>
      <c r="C696" s="97"/>
      <c r="D696" s="104"/>
      <c r="E696" s="6"/>
      <c r="F696" s="6"/>
      <c r="G696" s="6"/>
      <c r="H696" s="87"/>
      <c r="I696" s="6"/>
      <c r="J696" s="6"/>
      <c r="K696" s="6"/>
    </row>
    <row r="697" spans="2:16" s="124" customFormat="1" x14ac:dyDescent="0.25">
      <c r="B697" s="36"/>
      <c r="C697" s="108"/>
      <c r="D697" s="36"/>
      <c r="E697" s="109"/>
      <c r="F697" s="109"/>
      <c r="G697" s="109"/>
      <c r="H697" s="109"/>
      <c r="I697" s="34"/>
      <c r="J697" s="34"/>
      <c r="K697" s="34"/>
      <c r="L697" s="34"/>
      <c r="M697" s="99"/>
      <c r="N697" s="99"/>
      <c r="O697" s="99"/>
    </row>
    <row r="698" spans="2:16" s="98" customFormat="1" x14ac:dyDescent="0.25">
      <c r="B698" s="25"/>
      <c r="C698" s="69"/>
      <c r="D698" s="25"/>
      <c r="E698" s="7"/>
      <c r="F698" s="7"/>
      <c r="G698" s="7"/>
      <c r="H698" s="7"/>
      <c r="I698" s="7"/>
      <c r="J698" s="7"/>
      <c r="K698" s="7"/>
      <c r="M698" s="99"/>
      <c r="N698" s="99"/>
      <c r="O698" s="99"/>
      <c r="P698" s="100"/>
    </row>
    <row r="699" spans="2:16" s="124" customFormat="1" x14ac:dyDescent="0.25">
      <c r="B699" s="36"/>
      <c r="C699" s="108"/>
      <c r="D699" s="36"/>
      <c r="E699" s="109"/>
      <c r="F699" s="109"/>
      <c r="G699" s="109"/>
      <c r="H699" s="109"/>
      <c r="I699" s="34"/>
      <c r="J699" s="34"/>
      <c r="K699" s="34"/>
      <c r="L699" s="34"/>
      <c r="M699" s="99"/>
      <c r="N699" s="99"/>
      <c r="O699" s="99"/>
    </row>
    <row r="700" spans="2:16" x14ac:dyDescent="0.25">
      <c r="B700" s="96"/>
      <c r="C700" s="97"/>
      <c r="D700" s="96"/>
      <c r="E700" s="6"/>
      <c r="F700" s="6"/>
      <c r="G700" s="6"/>
      <c r="I700" s="6"/>
      <c r="J700" s="6"/>
      <c r="K700" s="6"/>
      <c r="M700" s="99"/>
      <c r="N700" s="99"/>
      <c r="O700" s="99"/>
    </row>
    <row r="701" spans="2:16" s="124" customFormat="1" x14ac:dyDescent="0.25">
      <c r="B701" s="36"/>
      <c r="C701" s="97"/>
      <c r="D701" s="36"/>
      <c r="E701" s="94"/>
      <c r="F701" s="94"/>
      <c r="G701" s="94"/>
      <c r="H701" s="94"/>
      <c r="I701" s="6"/>
      <c r="J701" s="6"/>
      <c r="K701" s="6"/>
      <c r="L701" s="34"/>
      <c r="M701" s="120"/>
      <c r="N701" s="120"/>
      <c r="O701" s="120"/>
    </row>
    <row r="702" spans="2:16" s="124" customFormat="1" x14ac:dyDescent="0.25">
      <c r="B702" s="36"/>
      <c r="C702" s="97"/>
      <c r="D702" s="36"/>
      <c r="E702" s="94"/>
      <c r="F702" s="94"/>
      <c r="G702" s="94"/>
      <c r="H702" s="94"/>
      <c r="I702" s="6"/>
      <c r="J702" s="6"/>
      <c r="K702" s="6"/>
      <c r="L702" s="34"/>
      <c r="M702" s="120"/>
      <c r="N702" s="120"/>
      <c r="O702" s="120"/>
    </row>
    <row r="703" spans="2:16" x14ac:dyDescent="0.25">
      <c r="B703" s="104"/>
      <c r="C703" s="97"/>
      <c r="D703" s="104"/>
      <c r="E703" s="6"/>
      <c r="F703" s="6"/>
      <c r="G703" s="6"/>
      <c r="H703" s="87"/>
      <c r="I703" s="6"/>
      <c r="J703" s="6"/>
      <c r="K703" s="6"/>
    </row>
    <row r="704" spans="2:16" s="124" customFormat="1" x14ac:dyDescent="0.25">
      <c r="B704" s="36"/>
      <c r="C704" s="108"/>
      <c r="D704" s="36"/>
      <c r="E704" s="109"/>
      <c r="F704" s="109"/>
      <c r="G704" s="109"/>
      <c r="H704" s="109"/>
      <c r="I704" s="34"/>
      <c r="J704" s="34"/>
      <c r="K704" s="34"/>
      <c r="L704" s="34"/>
      <c r="M704" s="99"/>
      <c r="N704" s="99"/>
      <c r="O704" s="99"/>
    </row>
    <row r="705" spans="2:16" s="98" customFormat="1" x14ac:dyDescent="0.25">
      <c r="B705" s="25"/>
      <c r="C705" s="69"/>
      <c r="D705" s="25"/>
      <c r="E705" s="7"/>
      <c r="F705" s="7"/>
      <c r="G705" s="7"/>
      <c r="H705" s="7"/>
      <c r="I705" s="7"/>
      <c r="J705" s="7"/>
      <c r="K705" s="7"/>
      <c r="M705" s="99"/>
      <c r="N705" s="99"/>
      <c r="O705" s="99"/>
      <c r="P705" s="100"/>
    </row>
    <row r="706" spans="2:16" s="124" customFormat="1" x14ac:dyDescent="0.25">
      <c r="B706" s="36"/>
      <c r="C706" s="108"/>
      <c r="D706" s="36"/>
      <c r="E706" s="109"/>
      <c r="F706" s="109"/>
      <c r="G706" s="109"/>
      <c r="H706" s="109"/>
      <c r="I706" s="34"/>
      <c r="J706" s="34"/>
      <c r="K706" s="34"/>
      <c r="L706" s="34"/>
      <c r="M706" s="99"/>
      <c r="N706" s="99"/>
      <c r="O706" s="99"/>
    </row>
    <row r="707" spans="2:16" x14ac:dyDescent="0.25">
      <c r="B707" s="96"/>
      <c r="C707" s="97"/>
      <c r="D707" s="96"/>
      <c r="E707" s="6"/>
      <c r="F707" s="6"/>
      <c r="G707" s="6"/>
      <c r="I707" s="6"/>
      <c r="J707" s="6"/>
      <c r="K707" s="6"/>
      <c r="M707" s="99"/>
      <c r="N707" s="99"/>
      <c r="O707" s="99"/>
    </row>
    <row r="708" spans="2:16" s="124" customFormat="1" x14ac:dyDescent="0.25">
      <c r="B708" s="36"/>
      <c r="C708" s="97"/>
      <c r="D708" s="36"/>
      <c r="E708" s="94"/>
      <c r="F708" s="94"/>
      <c r="G708" s="94"/>
      <c r="H708" s="94"/>
      <c r="I708" s="6"/>
      <c r="J708" s="6"/>
      <c r="K708" s="6"/>
      <c r="L708" s="34"/>
      <c r="M708" s="120"/>
      <c r="N708" s="120"/>
      <c r="O708" s="120"/>
    </row>
    <row r="709" spans="2:16" s="124" customFormat="1" x14ac:dyDescent="0.25">
      <c r="B709" s="36"/>
      <c r="C709" s="97"/>
      <c r="D709" s="36"/>
      <c r="E709" s="94"/>
      <c r="F709" s="94"/>
      <c r="G709" s="94"/>
      <c r="H709" s="94"/>
      <c r="I709" s="6"/>
      <c r="J709" s="6"/>
      <c r="K709" s="6"/>
      <c r="L709" s="34"/>
      <c r="M709" s="120"/>
      <c r="N709" s="120"/>
      <c r="O709" s="120"/>
    </row>
    <row r="710" spans="2:16" x14ac:dyDescent="0.25">
      <c r="B710" s="104"/>
      <c r="C710" s="97"/>
      <c r="D710" s="104"/>
      <c r="E710" s="6"/>
      <c r="F710" s="6"/>
      <c r="G710" s="6"/>
      <c r="H710" s="87"/>
      <c r="I710" s="6"/>
      <c r="J710" s="6"/>
      <c r="K710" s="6"/>
    </row>
    <row r="711" spans="2:16" x14ac:dyDescent="0.25">
      <c r="B711" s="104"/>
      <c r="C711" s="97"/>
      <c r="D711" s="104"/>
      <c r="E711" s="6"/>
      <c r="F711" s="6"/>
      <c r="G711" s="6"/>
      <c r="I711" s="6"/>
      <c r="J711" s="6"/>
      <c r="K711" s="6"/>
    </row>
    <row r="712" spans="2:16" x14ac:dyDescent="0.25">
      <c r="B712" s="104"/>
      <c r="C712" s="97"/>
      <c r="D712" s="104"/>
      <c r="E712" s="6"/>
      <c r="F712" s="6"/>
      <c r="G712" s="6"/>
      <c r="H712" s="87"/>
      <c r="I712" s="6"/>
      <c r="J712" s="6"/>
      <c r="K712" s="6"/>
    </row>
    <row r="713" spans="2:16" x14ac:dyDescent="0.25">
      <c r="B713" s="104"/>
      <c r="C713" s="97"/>
      <c r="D713" s="104"/>
      <c r="E713" s="6"/>
      <c r="F713" s="6"/>
      <c r="G713" s="6"/>
      <c r="I713" s="6"/>
      <c r="J713" s="6"/>
      <c r="K713" s="6"/>
    </row>
    <row r="714" spans="2:16" s="102" customFormat="1" x14ac:dyDescent="0.25">
      <c r="B714" s="36"/>
      <c r="C714" s="97"/>
      <c r="D714" s="36"/>
      <c r="I714" s="34"/>
      <c r="J714" s="34"/>
      <c r="K714" s="34"/>
      <c r="L714" s="34"/>
      <c r="M714" s="99"/>
      <c r="N714" s="99"/>
      <c r="O714" s="99"/>
    </row>
    <row r="715" spans="2:16" s="98" customFormat="1" x14ac:dyDescent="0.25">
      <c r="B715" s="25"/>
      <c r="C715" s="69"/>
      <c r="D715" s="25"/>
      <c r="E715" s="7"/>
      <c r="F715" s="7"/>
      <c r="G715" s="7"/>
      <c r="H715" s="7"/>
      <c r="I715" s="7"/>
      <c r="J715" s="7"/>
      <c r="K715" s="7"/>
      <c r="M715" s="99"/>
      <c r="N715" s="99"/>
      <c r="O715" s="99"/>
      <c r="P715" s="100"/>
    </row>
    <row r="716" spans="2:16" s="124" customFormat="1" x14ac:dyDescent="0.25">
      <c r="B716" s="107"/>
      <c r="C716" s="97"/>
      <c r="D716" s="107"/>
      <c r="E716" s="102"/>
      <c r="F716" s="102"/>
      <c r="G716" s="102"/>
      <c r="H716" s="102"/>
      <c r="I716" s="93"/>
      <c r="J716" s="93"/>
      <c r="K716" s="93"/>
      <c r="L716" s="93"/>
      <c r="M716" s="99"/>
      <c r="N716" s="99"/>
      <c r="O716" s="99"/>
    </row>
    <row r="717" spans="2:16" s="98" customFormat="1" x14ac:dyDescent="0.25">
      <c r="B717" s="25"/>
      <c r="C717" s="69"/>
      <c r="D717" s="25"/>
      <c r="E717" s="7"/>
      <c r="F717" s="7"/>
      <c r="G717" s="7"/>
      <c r="H717" s="7"/>
      <c r="I717" s="7"/>
      <c r="J717" s="7"/>
      <c r="K717" s="7"/>
      <c r="M717" s="99"/>
      <c r="N717" s="99"/>
      <c r="O717" s="99"/>
      <c r="P717" s="100"/>
    </row>
    <row r="718" spans="2:16" s="124" customFormat="1" x14ac:dyDescent="0.25">
      <c r="B718" s="102"/>
      <c r="C718" s="97"/>
      <c r="D718" s="102"/>
      <c r="E718" s="102"/>
      <c r="F718" s="102"/>
      <c r="G718" s="102"/>
      <c r="H718" s="102"/>
      <c r="I718" s="34"/>
      <c r="J718" s="34"/>
      <c r="K718" s="34"/>
      <c r="L718" s="34"/>
      <c r="M718" s="99"/>
      <c r="N718" s="99"/>
      <c r="O718" s="99"/>
    </row>
    <row r="719" spans="2:16" x14ac:dyDescent="0.25">
      <c r="B719" s="96"/>
      <c r="C719" s="97"/>
      <c r="D719" s="96"/>
      <c r="E719" s="6"/>
      <c r="F719" s="6"/>
      <c r="G719" s="6"/>
      <c r="I719" s="6"/>
      <c r="J719" s="6"/>
      <c r="K719" s="6"/>
      <c r="M719" s="99"/>
      <c r="N719" s="99"/>
      <c r="O719" s="99"/>
    </row>
    <row r="720" spans="2:16" x14ac:dyDescent="0.25">
      <c r="B720" s="36"/>
      <c r="C720" s="97"/>
      <c r="D720" s="36"/>
      <c r="E720" s="6"/>
      <c r="F720" s="6"/>
      <c r="G720" s="6"/>
      <c r="I720" s="6"/>
      <c r="J720" s="6"/>
      <c r="K720" s="6"/>
    </row>
    <row r="721" spans="2:15" s="121" customFormat="1" x14ac:dyDescent="0.25">
      <c r="B721" s="36"/>
      <c r="C721" s="97"/>
      <c r="D721" s="36"/>
      <c r="E721" s="6"/>
      <c r="F721" s="6"/>
      <c r="G721" s="6"/>
      <c r="H721" s="6"/>
      <c r="I721" s="6"/>
      <c r="J721" s="6"/>
      <c r="K721" s="6"/>
      <c r="L721" s="117"/>
      <c r="M721" s="120"/>
      <c r="N721" s="120"/>
      <c r="O721" s="120"/>
    </row>
    <row r="722" spans="2:15" s="121" customFormat="1" x14ac:dyDescent="0.25">
      <c r="B722" s="36"/>
      <c r="C722" s="97"/>
      <c r="D722" s="36"/>
      <c r="E722" s="6"/>
      <c r="F722" s="6"/>
      <c r="G722" s="6"/>
      <c r="H722" s="6"/>
      <c r="I722" s="6"/>
      <c r="J722" s="6"/>
      <c r="K722" s="6"/>
      <c r="L722" s="117"/>
      <c r="M722" s="120"/>
      <c r="N722" s="120"/>
      <c r="O722" s="120"/>
    </row>
    <row r="723" spans="2:15" s="121" customFormat="1" x14ac:dyDescent="0.25">
      <c r="B723" s="36"/>
      <c r="C723" s="97"/>
      <c r="D723" s="36"/>
      <c r="E723" s="6"/>
      <c r="F723" s="6"/>
      <c r="G723" s="6"/>
      <c r="H723" s="6"/>
      <c r="I723" s="6"/>
      <c r="J723" s="6"/>
      <c r="K723" s="6"/>
      <c r="L723" s="117"/>
      <c r="M723" s="120"/>
      <c r="N723" s="120"/>
      <c r="O723" s="120"/>
    </row>
    <row r="724" spans="2:15" s="121" customFormat="1" x14ac:dyDescent="0.25">
      <c r="B724" s="36"/>
      <c r="C724" s="97"/>
      <c r="D724" s="36"/>
      <c r="E724" s="6"/>
      <c r="F724" s="6"/>
      <c r="G724" s="6"/>
      <c r="H724" s="6"/>
      <c r="I724" s="6"/>
      <c r="J724" s="6"/>
      <c r="K724" s="6"/>
      <c r="L724" s="117"/>
      <c r="M724" s="120"/>
      <c r="N724" s="120"/>
      <c r="O724" s="120"/>
    </row>
    <row r="725" spans="2:15" s="121" customFormat="1" x14ac:dyDescent="0.25">
      <c r="B725" s="36"/>
      <c r="C725" s="97"/>
      <c r="D725" s="36"/>
      <c r="E725" s="6"/>
      <c r="F725" s="6"/>
      <c r="G725" s="6"/>
      <c r="H725" s="6"/>
      <c r="I725" s="6"/>
      <c r="J725" s="6"/>
      <c r="K725" s="6"/>
      <c r="L725" s="117"/>
      <c r="M725" s="120"/>
      <c r="N725" s="120"/>
      <c r="O725" s="120"/>
    </row>
    <row r="726" spans="2:15" s="121" customFormat="1" x14ac:dyDescent="0.25">
      <c r="B726" s="36"/>
      <c r="C726" s="97"/>
      <c r="D726" s="36"/>
      <c r="E726" s="6"/>
      <c r="F726" s="6"/>
      <c r="G726" s="6"/>
      <c r="H726" s="6"/>
      <c r="I726" s="6"/>
      <c r="J726" s="6"/>
      <c r="K726" s="6"/>
      <c r="L726" s="117"/>
      <c r="M726" s="120"/>
      <c r="N726" s="120"/>
      <c r="O726" s="120"/>
    </row>
    <row r="727" spans="2:15" s="121" customFormat="1" x14ac:dyDescent="0.25">
      <c r="B727" s="36"/>
      <c r="C727" s="97"/>
      <c r="D727" s="36"/>
      <c r="E727" s="6"/>
      <c r="F727" s="6"/>
      <c r="G727" s="6"/>
      <c r="H727" s="6"/>
      <c r="I727" s="6"/>
      <c r="J727" s="6"/>
      <c r="K727" s="6"/>
      <c r="L727" s="117"/>
      <c r="M727" s="120"/>
      <c r="N727" s="120"/>
      <c r="O727" s="120"/>
    </row>
    <row r="728" spans="2:15" s="121" customFormat="1" x14ac:dyDescent="0.25">
      <c r="B728" s="36"/>
      <c r="C728" s="97"/>
      <c r="D728" s="36"/>
      <c r="E728" s="6"/>
      <c r="F728" s="6"/>
      <c r="G728" s="6"/>
      <c r="H728" s="6"/>
      <c r="I728" s="6"/>
      <c r="J728" s="6"/>
      <c r="K728" s="6"/>
      <c r="L728" s="117"/>
      <c r="M728" s="120"/>
      <c r="N728" s="120"/>
      <c r="O728" s="120"/>
    </row>
    <row r="729" spans="2:15" s="121" customFormat="1" x14ac:dyDescent="0.25">
      <c r="B729" s="36"/>
      <c r="C729" s="97"/>
      <c r="D729" s="36"/>
      <c r="E729" s="6"/>
      <c r="F729" s="6"/>
      <c r="G729" s="6"/>
      <c r="H729" s="6"/>
      <c r="I729" s="6"/>
      <c r="J729" s="6"/>
      <c r="K729" s="6"/>
      <c r="L729" s="117"/>
      <c r="M729" s="120"/>
      <c r="N729" s="120"/>
      <c r="O729" s="120"/>
    </row>
    <row r="730" spans="2:15" s="121" customFormat="1" x14ac:dyDescent="0.25">
      <c r="B730" s="36"/>
      <c r="C730" s="97"/>
      <c r="D730" s="36"/>
      <c r="E730" s="6"/>
      <c r="F730" s="6"/>
      <c r="G730" s="6"/>
      <c r="H730" s="6"/>
      <c r="I730" s="6"/>
      <c r="J730" s="6"/>
      <c r="K730" s="6"/>
      <c r="L730" s="117"/>
      <c r="M730" s="120"/>
      <c r="N730" s="120"/>
      <c r="O730" s="120"/>
    </row>
    <row r="731" spans="2:15" s="121" customFormat="1" x14ac:dyDescent="0.25">
      <c r="B731" s="36"/>
      <c r="C731" s="97"/>
      <c r="D731" s="36"/>
      <c r="E731" s="6"/>
      <c r="F731" s="6"/>
      <c r="G731" s="6"/>
      <c r="H731" s="6"/>
      <c r="I731" s="6"/>
      <c r="J731" s="6"/>
      <c r="K731" s="6"/>
      <c r="L731" s="117"/>
      <c r="M731" s="120"/>
      <c r="N731" s="120"/>
      <c r="O731" s="120"/>
    </row>
    <row r="732" spans="2:15" s="121" customFormat="1" x14ac:dyDescent="0.25">
      <c r="B732" s="36"/>
      <c r="C732" s="97"/>
      <c r="D732" s="36"/>
      <c r="E732" s="6"/>
      <c r="F732" s="6"/>
      <c r="G732" s="6"/>
      <c r="H732" s="6"/>
      <c r="I732" s="6"/>
      <c r="J732" s="6"/>
      <c r="K732" s="6"/>
      <c r="L732" s="117"/>
      <c r="M732" s="120"/>
      <c r="N732" s="120"/>
      <c r="O732" s="120"/>
    </row>
    <row r="733" spans="2:15" s="121" customFormat="1" x14ac:dyDescent="0.25">
      <c r="B733" s="36"/>
      <c r="C733" s="97"/>
      <c r="D733" s="36"/>
      <c r="E733" s="6"/>
      <c r="F733" s="6"/>
      <c r="G733" s="6"/>
      <c r="H733" s="6"/>
      <c r="I733" s="6"/>
      <c r="J733" s="6"/>
      <c r="K733" s="6"/>
      <c r="L733" s="117"/>
      <c r="M733" s="120"/>
      <c r="N733" s="120"/>
      <c r="O733" s="120"/>
    </row>
    <row r="734" spans="2:15" s="121" customFormat="1" x14ac:dyDescent="0.25">
      <c r="B734" s="36"/>
      <c r="C734" s="97"/>
      <c r="D734" s="36"/>
      <c r="E734" s="6"/>
      <c r="F734" s="6"/>
      <c r="G734" s="6"/>
      <c r="H734" s="6"/>
      <c r="I734" s="6"/>
      <c r="J734" s="6"/>
      <c r="K734" s="6"/>
      <c r="L734" s="117"/>
      <c r="M734" s="120"/>
      <c r="N734" s="120"/>
      <c r="O734" s="120"/>
    </row>
    <row r="735" spans="2:15" s="121" customFormat="1" x14ac:dyDescent="0.25">
      <c r="B735" s="36"/>
      <c r="C735" s="97"/>
      <c r="D735" s="36"/>
      <c r="E735" s="6"/>
      <c r="F735" s="6"/>
      <c r="G735" s="6"/>
      <c r="H735" s="6"/>
      <c r="I735" s="6"/>
      <c r="J735" s="6"/>
      <c r="K735" s="6"/>
      <c r="L735" s="117"/>
      <c r="M735" s="120"/>
      <c r="N735" s="120"/>
      <c r="O735" s="120"/>
    </row>
    <row r="736" spans="2:15" s="121" customFormat="1" x14ac:dyDescent="0.25">
      <c r="B736" s="36"/>
      <c r="C736" s="97"/>
      <c r="D736" s="36"/>
      <c r="E736" s="6"/>
      <c r="F736" s="6"/>
      <c r="G736" s="6"/>
      <c r="H736" s="6"/>
      <c r="I736" s="6"/>
      <c r="J736" s="6"/>
      <c r="K736" s="6"/>
      <c r="L736" s="117"/>
      <c r="M736" s="120"/>
      <c r="N736" s="120"/>
      <c r="O736" s="120"/>
    </row>
    <row r="737" spans="2:15" s="121" customFormat="1" x14ac:dyDescent="0.25">
      <c r="B737" s="36"/>
      <c r="C737" s="97"/>
      <c r="D737" s="36"/>
      <c r="E737" s="6"/>
      <c r="F737" s="6"/>
      <c r="G737" s="6"/>
      <c r="H737" s="6"/>
      <c r="I737" s="6"/>
      <c r="J737" s="6"/>
      <c r="K737" s="6"/>
      <c r="L737" s="117"/>
      <c r="M737" s="120"/>
      <c r="N737" s="120"/>
      <c r="O737" s="120"/>
    </row>
    <row r="738" spans="2:15" s="121" customFormat="1" x14ac:dyDescent="0.25">
      <c r="B738" s="36"/>
      <c r="C738" s="97"/>
      <c r="D738" s="36"/>
      <c r="E738" s="6"/>
      <c r="F738" s="6"/>
      <c r="G738" s="6"/>
      <c r="H738" s="6"/>
      <c r="I738" s="6"/>
      <c r="J738" s="6"/>
      <c r="K738" s="6"/>
      <c r="L738" s="117"/>
      <c r="M738" s="120"/>
      <c r="N738" s="120"/>
      <c r="O738" s="120"/>
    </row>
    <row r="739" spans="2:15" s="121" customFormat="1" x14ac:dyDescent="0.25">
      <c r="B739" s="36"/>
      <c r="C739" s="97"/>
      <c r="D739" s="36"/>
      <c r="E739" s="6"/>
      <c r="F739" s="6"/>
      <c r="G739" s="6"/>
      <c r="H739" s="6"/>
      <c r="I739" s="6"/>
      <c r="J739" s="6"/>
      <c r="K739" s="6"/>
      <c r="L739" s="117"/>
      <c r="M739" s="120"/>
      <c r="N739" s="120"/>
      <c r="O739" s="120"/>
    </row>
    <row r="740" spans="2:15" s="121" customFormat="1" x14ac:dyDescent="0.25">
      <c r="B740" s="36"/>
      <c r="C740" s="97"/>
      <c r="D740" s="36"/>
      <c r="E740" s="6"/>
      <c r="F740" s="6"/>
      <c r="G740" s="6"/>
      <c r="H740" s="6"/>
      <c r="I740" s="6"/>
      <c r="J740" s="6"/>
      <c r="K740" s="6"/>
      <c r="L740" s="117"/>
      <c r="M740" s="120"/>
      <c r="N740" s="120"/>
      <c r="O740" s="120"/>
    </row>
    <row r="741" spans="2:15" s="121" customFormat="1" x14ac:dyDescent="0.25">
      <c r="B741" s="36"/>
      <c r="C741" s="97"/>
      <c r="D741" s="36"/>
      <c r="E741" s="6"/>
      <c r="F741" s="6"/>
      <c r="G741" s="6"/>
      <c r="H741" s="6"/>
      <c r="I741" s="6"/>
      <c r="J741" s="6"/>
      <c r="K741" s="6"/>
      <c r="L741" s="117"/>
      <c r="M741" s="120"/>
      <c r="N741" s="120"/>
      <c r="O741" s="120"/>
    </row>
    <row r="742" spans="2:15" s="121" customFormat="1" x14ac:dyDescent="0.25">
      <c r="B742" s="36"/>
      <c r="C742" s="97"/>
      <c r="D742" s="36"/>
      <c r="E742" s="6"/>
      <c r="F742" s="6"/>
      <c r="G742" s="6"/>
      <c r="H742" s="6"/>
      <c r="I742" s="6"/>
      <c r="J742" s="6"/>
      <c r="K742" s="6"/>
      <c r="L742" s="117"/>
      <c r="M742" s="120"/>
      <c r="N742" s="120"/>
      <c r="O742" s="120"/>
    </row>
    <row r="743" spans="2:15" s="121" customFormat="1" x14ac:dyDescent="0.25">
      <c r="B743" s="36"/>
      <c r="C743" s="97"/>
      <c r="D743" s="36"/>
      <c r="E743" s="6"/>
      <c r="F743" s="6"/>
      <c r="G743" s="6"/>
      <c r="H743" s="6"/>
      <c r="I743" s="6"/>
      <c r="J743" s="6"/>
      <c r="K743" s="6"/>
      <c r="L743" s="117"/>
      <c r="M743" s="120"/>
      <c r="N743" s="120"/>
      <c r="O743" s="120"/>
    </row>
    <row r="744" spans="2:15" s="121" customFormat="1" x14ac:dyDescent="0.25">
      <c r="B744" s="36"/>
      <c r="C744" s="97"/>
      <c r="D744" s="36"/>
      <c r="E744" s="6"/>
      <c r="F744" s="6"/>
      <c r="G744" s="6"/>
      <c r="H744" s="6"/>
      <c r="I744" s="6"/>
      <c r="J744" s="6"/>
      <c r="K744" s="6"/>
      <c r="L744" s="117"/>
      <c r="M744" s="120"/>
      <c r="N744" s="120"/>
      <c r="O744" s="120"/>
    </row>
    <row r="745" spans="2:15" s="121" customFormat="1" x14ac:dyDescent="0.25">
      <c r="B745" s="36"/>
      <c r="C745" s="97"/>
      <c r="D745" s="36"/>
      <c r="E745" s="6"/>
      <c r="F745" s="6"/>
      <c r="G745" s="6"/>
      <c r="H745" s="6"/>
      <c r="I745" s="6"/>
      <c r="J745" s="6"/>
      <c r="K745" s="6"/>
      <c r="L745" s="117"/>
      <c r="M745" s="120"/>
      <c r="N745" s="120"/>
      <c r="O745" s="120"/>
    </row>
    <row r="746" spans="2:15" s="121" customFormat="1" x14ac:dyDescent="0.25">
      <c r="B746" s="36"/>
      <c r="C746" s="97"/>
      <c r="D746" s="36"/>
      <c r="E746" s="6"/>
      <c r="F746" s="6"/>
      <c r="G746" s="6"/>
      <c r="H746" s="6"/>
      <c r="I746" s="6"/>
      <c r="J746" s="6"/>
      <c r="K746" s="6"/>
      <c r="L746" s="117"/>
      <c r="M746" s="120"/>
      <c r="N746" s="120"/>
      <c r="O746" s="120"/>
    </row>
    <row r="747" spans="2:15" s="121" customFormat="1" x14ac:dyDescent="0.25">
      <c r="B747" s="36"/>
      <c r="C747" s="97"/>
      <c r="D747" s="36"/>
      <c r="E747" s="6"/>
      <c r="F747" s="6"/>
      <c r="G747" s="6"/>
      <c r="H747" s="6"/>
      <c r="I747" s="6"/>
      <c r="J747" s="6"/>
      <c r="K747" s="6"/>
      <c r="L747" s="117"/>
      <c r="M747" s="120"/>
      <c r="N747" s="120"/>
      <c r="O747" s="120"/>
    </row>
    <row r="748" spans="2:15" s="121" customFormat="1" x14ac:dyDescent="0.25">
      <c r="B748" s="36"/>
      <c r="C748" s="97"/>
      <c r="D748" s="36"/>
      <c r="E748" s="6"/>
      <c r="F748" s="6"/>
      <c r="G748" s="6"/>
      <c r="H748" s="6"/>
      <c r="I748" s="6"/>
      <c r="J748" s="6"/>
      <c r="K748" s="6"/>
      <c r="L748" s="117"/>
      <c r="M748" s="120"/>
      <c r="N748" s="120"/>
      <c r="O748" s="120"/>
    </row>
    <row r="749" spans="2:15" s="121" customFormat="1" x14ac:dyDescent="0.25">
      <c r="B749" s="36"/>
      <c r="C749" s="97"/>
      <c r="D749" s="36"/>
      <c r="E749" s="6"/>
      <c r="F749" s="6"/>
      <c r="G749" s="6"/>
      <c r="H749" s="6"/>
      <c r="I749" s="6"/>
      <c r="J749" s="6"/>
      <c r="K749" s="6"/>
      <c r="L749" s="117"/>
      <c r="M749" s="120"/>
      <c r="N749" s="120"/>
      <c r="O749" s="120"/>
    </row>
    <row r="750" spans="2:15" s="121" customFormat="1" x14ac:dyDescent="0.25">
      <c r="B750" s="36"/>
      <c r="C750" s="97"/>
      <c r="D750" s="36"/>
      <c r="E750" s="6"/>
      <c r="F750" s="6"/>
      <c r="G750" s="6"/>
      <c r="H750" s="6"/>
      <c r="I750" s="6"/>
      <c r="J750" s="6"/>
      <c r="K750" s="6"/>
      <c r="L750" s="117"/>
      <c r="M750" s="120"/>
      <c r="N750" s="120"/>
      <c r="O750" s="120"/>
    </row>
    <row r="751" spans="2:15" s="121" customFormat="1" x14ac:dyDescent="0.25">
      <c r="B751" s="36"/>
      <c r="C751" s="97"/>
      <c r="D751" s="36"/>
      <c r="E751" s="6"/>
      <c r="F751" s="6"/>
      <c r="G751" s="6"/>
      <c r="H751" s="6"/>
      <c r="I751" s="6"/>
      <c r="J751" s="6"/>
      <c r="K751" s="6"/>
      <c r="L751" s="117"/>
      <c r="M751" s="120"/>
      <c r="N751" s="120"/>
      <c r="O751" s="120"/>
    </row>
    <row r="752" spans="2:15" s="121" customFormat="1" x14ac:dyDescent="0.25">
      <c r="B752" s="36"/>
      <c r="C752" s="97"/>
      <c r="D752" s="36"/>
      <c r="E752" s="6"/>
      <c r="F752" s="6"/>
      <c r="G752" s="6"/>
      <c r="H752" s="6"/>
      <c r="I752" s="6"/>
      <c r="J752" s="6"/>
      <c r="K752" s="6"/>
      <c r="L752" s="117"/>
      <c r="M752" s="120"/>
      <c r="N752" s="120"/>
      <c r="O752" s="120"/>
    </row>
    <row r="753" spans="2:16" x14ac:dyDescent="0.25">
      <c r="B753" s="36"/>
      <c r="C753" s="97"/>
      <c r="D753" s="36"/>
      <c r="E753" s="6"/>
      <c r="F753" s="6"/>
      <c r="G753" s="6"/>
      <c r="I753" s="6"/>
      <c r="J753" s="6"/>
      <c r="K753" s="6"/>
    </row>
    <row r="754" spans="2:16" x14ac:dyDescent="0.25">
      <c r="B754" s="36"/>
      <c r="C754" s="97"/>
      <c r="D754" s="36"/>
      <c r="E754" s="6"/>
      <c r="F754" s="6"/>
      <c r="G754" s="6"/>
      <c r="I754" s="6"/>
      <c r="J754" s="6"/>
      <c r="K754" s="6"/>
    </row>
    <row r="755" spans="2:16" x14ac:dyDescent="0.25">
      <c r="B755" s="36"/>
      <c r="C755" s="97"/>
      <c r="D755" s="36"/>
      <c r="E755" s="6"/>
      <c r="F755" s="6"/>
      <c r="G755" s="6"/>
      <c r="I755" s="6"/>
      <c r="J755" s="6"/>
      <c r="K755" s="6"/>
    </row>
    <row r="756" spans="2:16" x14ac:dyDescent="0.25">
      <c r="B756" s="36"/>
      <c r="C756" s="97"/>
      <c r="D756" s="36"/>
      <c r="E756" s="6"/>
      <c r="F756" s="6"/>
      <c r="G756" s="6"/>
      <c r="I756" s="6"/>
      <c r="J756" s="6"/>
      <c r="K756" s="6"/>
    </row>
    <row r="757" spans="2:16" x14ac:dyDescent="0.25">
      <c r="B757" s="36"/>
      <c r="C757" s="97"/>
      <c r="D757" s="36"/>
      <c r="E757" s="6"/>
      <c r="F757" s="6"/>
      <c r="G757" s="6"/>
      <c r="I757" s="6"/>
      <c r="J757" s="6"/>
      <c r="K757" s="6"/>
    </row>
    <row r="758" spans="2:16" s="124" customFormat="1" x14ac:dyDescent="0.25">
      <c r="B758" s="36"/>
      <c r="C758" s="97"/>
      <c r="D758" s="36"/>
      <c r="E758" s="94"/>
      <c r="F758" s="94"/>
      <c r="G758" s="94"/>
      <c r="H758" s="94"/>
      <c r="I758" s="6"/>
      <c r="J758" s="6"/>
      <c r="K758" s="6"/>
      <c r="L758" s="34"/>
      <c r="M758" s="120"/>
      <c r="N758" s="120"/>
      <c r="O758" s="120"/>
    </row>
    <row r="759" spans="2:16" s="124" customFormat="1" x14ac:dyDescent="0.25">
      <c r="B759" s="36"/>
      <c r="C759" s="97"/>
      <c r="D759" s="36"/>
      <c r="E759" s="94"/>
      <c r="F759" s="94"/>
      <c r="G759" s="94"/>
      <c r="H759" s="94"/>
      <c r="I759" s="6"/>
      <c r="J759" s="6"/>
      <c r="K759" s="6"/>
      <c r="L759" s="34"/>
      <c r="M759" s="120"/>
      <c r="N759" s="120"/>
      <c r="O759" s="120"/>
    </row>
    <row r="760" spans="2:16" x14ac:dyDescent="0.25">
      <c r="B760" s="104"/>
      <c r="C760" s="97"/>
      <c r="D760" s="104"/>
      <c r="E760" s="6"/>
      <c r="F760" s="6"/>
      <c r="G760" s="6"/>
      <c r="H760" s="87"/>
      <c r="I760" s="6"/>
      <c r="J760" s="6"/>
      <c r="K760" s="6"/>
    </row>
    <row r="761" spans="2:16" s="124" customFormat="1" x14ac:dyDescent="0.25">
      <c r="B761" s="102"/>
      <c r="C761" s="97"/>
      <c r="D761" s="102"/>
      <c r="E761" s="102"/>
      <c r="F761" s="102"/>
      <c r="G761" s="102"/>
      <c r="H761" s="102"/>
      <c r="I761" s="34"/>
      <c r="J761" s="34"/>
      <c r="K761" s="34"/>
      <c r="L761" s="34"/>
      <c r="M761" s="99"/>
      <c r="N761" s="99"/>
      <c r="O761" s="99"/>
    </row>
    <row r="762" spans="2:16" s="98" customFormat="1" x14ac:dyDescent="0.25">
      <c r="B762" s="25"/>
      <c r="C762" s="69"/>
      <c r="D762" s="25"/>
      <c r="E762" s="7"/>
      <c r="F762" s="7"/>
      <c r="G762" s="7"/>
      <c r="H762" s="7"/>
      <c r="I762" s="7"/>
      <c r="J762" s="7"/>
      <c r="K762" s="7"/>
      <c r="M762" s="99"/>
      <c r="N762" s="99"/>
      <c r="O762" s="99"/>
      <c r="P762" s="100"/>
    </row>
    <row r="763" spans="2:16" s="124" customFormat="1" x14ac:dyDescent="0.25">
      <c r="B763" s="102"/>
      <c r="C763" s="97"/>
      <c r="D763" s="102"/>
      <c r="E763" s="102"/>
      <c r="F763" s="102"/>
      <c r="G763" s="102"/>
      <c r="H763" s="102"/>
      <c r="I763" s="34"/>
      <c r="J763" s="34"/>
      <c r="K763" s="34"/>
      <c r="L763" s="34"/>
      <c r="M763" s="99"/>
      <c r="N763" s="99"/>
      <c r="O763" s="99"/>
    </row>
    <row r="764" spans="2:16" x14ac:dyDescent="0.25">
      <c r="B764" s="96"/>
      <c r="C764" s="97"/>
      <c r="D764" s="96"/>
      <c r="E764" s="6"/>
      <c r="F764" s="6"/>
      <c r="G764" s="6"/>
      <c r="I764" s="6"/>
      <c r="J764" s="6"/>
      <c r="K764" s="6"/>
      <c r="M764" s="99"/>
      <c r="N764" s="99"/>
      <c r="O764" s="99"/>
    </row>
    <row r="765" spans="2:16" x14ac:dyDescent="0.25">
      <c r="B765" s="36"/>
      <c r="C765" s="97"/>
      <c r="D765" s="36"/>
      <c r="E765" s="6"/>
      <c r="F765" s="6"/>
      <c r="G765" s="6"/>
      <c r="I765" s="6"/>
      <c r="J765" s="6"/>
      <c r="K765" s="6"/>
    </row>
    <row r="766" spans="2:16" x14ac:dyDescent="0.25">
      <c r="B766" s="36"/>
      <c r="C766" s="97"/>
      <c r="D766" s="36"/>
      <c r="E766" s="6"/>
      <c r="F766" s="6"/>
      <c r="G766" s="6"/>
      <c r="I766" s="6"/>
      <c r="J766" s="6"/>
      <c r="K766" s="6"/>
    </row>
    <row r="767" spans="2:16" x14ac:dyDescent="0.25">
      <c r="B767" s="36"/>
      <c r="C767" s="97"/>
      <c r="D767" s="36"/>
      <c r="E767" s="6"/>
      <c r="F767" s="6"/>
      <c r="G767" s="6"/>
      <c r="I767" s="6"/>
      <c r="J767" s="6"/>
      <c r="K767" s="6"/>
    </row>
    <row r="768" spans="2:16" x14ac:dyDescent="0.25">
      <c r="B768" s="36"/>
      <c r="C768" s="97"/>
      <c r="D768" s="36"/>
      <c r="E768" s="6"/>
      <c r="F768" s="6"/>
      <c r="G768" s="6"/>
      <c r="I768" s="6"/>
      <c r="J768" s="6"/>
      <c r="K768" s="6"/>
    </row>
    <row r="769" spans="2:15" s="121" customFormat="1" x14ac:dyDescent="0.25">
      <c r="B769" s="36"/>
      <c r="C769" s="97"/>
      <c r="D769" s="36"/>
      <c r="E769" s="6"/>
      <c r="F769" s="6"/>
      <c r="G769" s="6"/>
      <c r="H769" s="6"/>
      <c r="I769" s="6"/>
      <c r="J769" s="6"/>
      <c r="K769" s="6"/>
      <c r="L769" s="117"/>
      <c r="M769" s="120"/>
      <c r="N769" s="120"/>
      <c r="O769" s="120"/>
    </row>
    <row r="770" spans="2:15" s="121" customFormat="1" x14ac:dyDescent="0.25">
      <c r="B770" s="36"/>
      <c r="C770" s="97"/>
      <c r="D770" s="36"/>
      <c r="E770" s="6"/>
      <c r="F770" s="6"/>
      <c r="G770" s="6"/>
      <c r="H770" s="6"/>
      <c r="I770" s="6"/>
      <c r="J770" s="6"/>
      <c r="K770" s="6"/>
      <c r="L770" s="117"/>
      <c r="M770" s="120"/>
      <c r="N770" s="120"/>
      <c r="O770" s="120"/>
    </row>
    <row r="771" spans="2:15" s="121" customFormat="1" x14ac:dyDescent="0.25">
      <c r="B771" s="36"/>
      <c r="C771" s="97"/>
      <c r="D771" s="36"/>
      <c r="E771" s="6"/>
      <c r="F771" s="6"/>
      <c r="G771" s="6"/>
      <c r="H771" s="6"/>
      <c r="I771" s="6"/>
      <c r="J771" s="6"/>
      <c r="K771" s="6"/>
      <c r="L771" s="117"/>
      <c r="M771" s="120"/>
      <c r="N771" s="120"/>
      <c r="O771" s="120"/>
    </row>
    <row r="772" spans="2:15" s="121" customFormat="1" x14ac:dyDescent="0.25">
      <c r="B772" s="36"/>
      <c r="C772" s="97"/>
      <c r="D772" s="36"/>
      <c r="E772" s="6"/>
      <c r="F772" s="6"/>
      <c r="G772" s="6"/>
      <c r="H772" s="6"/>
      <c r="I772" s="6"/>
      <c r="J772" s="6"/>
      <c r="K772" s="6"/>
      <c r="L772" s="117"/>
      <c r="M772" s="120"/>
      <c r="N772" s="120"/>
      <c r="O772" s="120"/>
    </row>
    <row r="773" spans="2:15" s="121" customFormat="1" x14ac:dyDescent="0.25">
      <c r="B773" s="36"/>
      <c r="C773" s="97"/>
      <c r="D773" s="36"/>
      <c r="E773" s="6"/>
      <c r="F773" s="6"/>
      <c r="G773" s="6"/>
      <c r="H773" s="6"/>
      <c r="I773" s="6"/>
      <c r="J773" s="6"/>
      <c r="K773" s="6"/>
      <c r="L773" s="117"/>
      <c r="M773" s="120"/>
      <c r="N773" s="120"/>
      <c r="O773" s="120"/>
    </row>
    <row r="774" spans="2:15" s="121" customFormat="1" x14ac:dyDescent="0.25">
      <c r="B774" s="36"/>
      <c r="C774" s="97"/>
      <c r="D774" s="36"/>
      <c r="E774" s="6"/>
      <c r="F774" s="6"/>
      <c r="G774" s="6"/>
      <c r="H774" s="6"/>
      <c r="I774" s="6"/>
      <c r="J774" s="6"/>
      <c r="K774" s="6"/>
      <c r="L774" s="117"/>
      <c r="M774" s="120"/>
      <c r="N774" s="120"/>
      <c r="O774" s="120"/>
    </row>
    <row r="775" spans="2:15" s="121" customFormat="1" x14ac:dyDescent="0.25">
      <c r="B775" s="36"/>
      <c r="C775" s="97"/>
      <c r="D775" s="36"/>
      <c r="E775" s="6"/>
      <c r="F775" s="6"/>
      <c r="G775" s="6"/>
      <c r="H775" s="6"/>
      <c r="I775" s="6"/>
      <c r="J775" s="6"/>
      <c r="K775" s="6"/>
      <c r="L775" s="117"/>
      <c r="M775" s="120"/>
      <c r="N775" s="120"/>
      <c r="O775" s="120"/>
    </row>
    <row r="776" spans="2:15" s="121" customFormat="1" x14ac:dyDescent="0.25">
      <c r="B776" s="36"/>
      <c r="C776" s="97"/>
      <c r="D776" s="36"/>
      <c r="E776" s="6"/>
      <c r="F776" s="6"/>
      <c r="G776" s="6"/>
      <c r="H776" s="6"/>
      <c r="I776" s="6"/>
      <c r="J776" s="6"/>
      <c r="K776" s="6"/>
      <c r="L776" s="117"/>
      <c r="M776" s="120"/>
      <c r="N776" s="120"/>
      <c r="O776" s="120"/>
    </row>
    <row r="777" spans="2:15" s="121" customFormat="1" x14ac:dyDescent="0.25">
      <c r="B777" s="36"/>
      <c r="C777" s="97"/>
      <c r="D777" s="36"/>
      <c r="E777" s="6"/>
      <c r="F777" s="6"/>
      <c r="G777" s="6"/>
      <c r="H777" s="6"/>
      <c r="I777" s="6"/>
      <c r="J777" s="6"/>
      <c r="K777" s="6"/>
      <c r="L777" s="117"/>
      <c r="M777" s="120"/>
      <c r="N777" s="120"/>
      <c r="O777" s="120"/>
    </row>
    <row r="778" spans="2:15" s="121" customFormat="1" x14ac:dyDescent="0.25">
      <c r="B778" s="36"/>
      <c r="C778" s="97"/>
      <c r="D778" s="36"/>
      <c r="E778" s="6"/>
      <c r="F778" s="6"/>
      <c r="G778" s="6"/>
      <c r="H778" s="6"/>
      <c r="I778" s="6"/>
      <c r="J778" s="6"/>
      <c r="K778" s="6"/>
      <c r="L778" s="117"/>
      <c r="M778" s="120"/>
      <c r="N778" s="120"/>
      <c r="O778" s="120"/>
    </row>
    <row r="779" spans="2:15" s="121" customFormat="1" x14ac:dyDescent="0.25">
      <c r="B779" s="36"/>
      <c r="C779" s="97"/>
      <c r="D779" s="36"/>
      <c r="E779" s="6"/>
      <c r="F779" s="6"/>
      <c r="G779" s="6"/>
      <c r="H779" s="6"/>
      <c r="I779" s="6"/>
      <c r="J779" s="6"/>
      <c r="K779" s="6"/>
      <c r="L779" s="117"/>
      <c r="M779" s="120"/>
      <c r="N779" s="120"/>
      <c r="O779" s="120"/>
    </row>
    <row r="780" spans="2:15" s="121" customFormat="1" x14ac:dyDescent="0.25">
      <c r="B780" s="36"/>
      <c r="C780" s="97"/>
      <c r="D780" s="36"/>
      <c r="E780" s="6"/>
      <c r="F780" s="6"/>
      <c r="G780" s="6"/>
      <c r="H780" s="6"/>
      <c r="I780" s="6"/>
      <c r="J780" s="6"/>
      <c r="K780" s="6"/>
      <c r="L780" s="117"/>
      <c r="M780" s="120"/>
      <c r="N780" s="120"/>
      <c r="O780" s="120"/>
    </row>
    <row r="781" spans="2:15" s="121" customFormat="1" x14ac:dyDescent="0.25">
      <c r="B781" s="36"/>
      <c r="C781" s="97"/>
      <c r="D781" s="36"/>
      <c r="E781" s="6"/>
      <c r="F781" s="6"/>
      <c r="G781" s="6"/>
      <c r="H781" s="6"/>
      <c r="I781" s="6"/>
      <c r="J781" s="6"/>
      <c r="K781" s="6"/>
      <c r="L781" s="117"/>
      <c r="M781" s="120"/>
      <c r="N781" s="120"/>
      <c r="O781" s="120"/>
    </row>
    <row r="782" spans="2:15" s="121" customFormat="1" x14ac:dyDescent="0.25">
      <c r="B782" s="36"/>
      <c r="C782" s="97"/>
      <c r="D782" s="36"/>
      <c r="E782" s="6"/>
      <c r="F782" s="6"/>
      <c r="G782" s="6"/>
      <c r="H782" s="6"/>
      <c r="I782" s="6"/>
      <c r="J782" s="6"/>
      <c r="K782" s="6"/>
      <c r="L782" s="117"/>
      <c r="M782" s="120"/>
      <c r="N782" s="120"/>
      <c r="O782" s="120"/>
    </row>
    <row r="783" spans="2:15" s="121" customFormat="1" x14ac:dyDescent="0.25">
      <c r="B783" s="36"/>
      <c r="C783" s="97"/>
      <c r="D783" s="36"/>
      <c r="E783" s="6"/>
      <c r="F783" s="6"/>
      <c r="G783" s="6"/>
      <c r="H783" s="6"/>
      <c r="I783" s="6"/>
      <c r="J783" s="6"/>
      <c r="K783" s="6"/>
      <c r="L783" s="117"/>
      <c r="M783" s="120"/>
      <c r="N783" s="120"/>
      <c r="O783" s="120"/>
    </row>
    <row r="784" spans="2:15" s="121" customFormat="1" x14ac:dyDescent="0.25">
      <c r="B784" s="36"/>
      <c r="C784" s="97"/>
      <c r="D784" s="36"/>
      <c r="E784" s="6"/>
      <c r="F784" s="6"/>
      <c r="G784" s="6"/>
      <c r="H784" s="6"/>
      <c r="I784" s="6"/>
      <c r="J784" s="6"/>
      <c r="K784" s="6"/>
      <c r="L784" s="117"/>
      <c r="M784" s="120"/>
      <c r="N784" s="120"/>
      <c r="O784" s="120"/>
    </row>
    <row r="785" spans="2:15" s="121" customFormat="1" x14ac:dyDescent="0.25">
      <c r="B785" s="36"/>
      <c r="C785" s="97"/>
      <c r="D785" s="36"/>
      <c r="E785" s="6"/>
      <c r="F785" s="6"/>
      <c r="G785" s="6"/>
      <c r="H785" s="6"/>
      <c r="I785" s="6"/>
      <c r="J785" s="6"/>
      <c r="K785" s="6"/>
      <c r="L785" s="117"/>
      <c r="M785" s="120"/>
      <c r="N785" s="120"/>
      <c r="O785" s="120"/>
    </row>
    <row r="786" spans="2:15" s="121" customFormat="1" x14ac:dyDescent="0.25">
      <c r="B786" s="36"/>
      <c r="C786" s="97"/>
      <c r="D786" s="36"/>
      <c r="E786" s="6"/>
      <c r="F786" s="6"/>
      <c r="G786" s="6"/>
      <c r="H786" s="6"/>
      <c r="I786" s="6"/>
      <c r="J786" s="6"/>
      <c r="K786" s="6"/>
      <c r="L786" s="117"/>
      <c r="M786" s="120"/>
      <c r="N786" s="120"/>
      <c r="O786" s="120"/>
    </row>
    <row r="787" spans="2:15" s="121" customFormat="1" x14ac:dyDescent="0.25">
      <c r="B787" s="36"/>
      <c r="C787" s="97"/>
      <c r="D787" s="36"/>
      <c r="E787" s="6"/>
      <c r="F787" s="6"/>
      <c r="G787" s="6"/>
      <c r="H787" s="6"/>
      <c r="I787" s="6"/>
      <c r="J787" s="6"/>
      <c r="K787" s="6"/>
      <c r="L787" s="117"/>
      <c r="M787" s="120"/>
      <c r="N787" s="120"/>
      <c r="O787" s="120"/>
    </row>
    <row r="788" spans="2:15" s="121" customFormat="1" x14ac:dyDescent="0.25">
      <c r="B788" s="36"/>
      <c r="C788" s="97"/>
      <c r="D788" s="36"/>
      <c r="E788" s="6"/>
      <c r="F788" s="6"/>
      <c r="G788" s="6"/>
      <c r="H788" s="6"/>
      <c r="I788" s="6"/>
      <c r="J788" s="6"/>
      <c r="K788" s="6"/>
      <c r="L788" s="117"/>
      <c r="M788" s="120"/>
      <c r="N788" s="120"/>
      <c r="O788" s="120"/>
    </row>
    <row r="789" spans="2:15" s="121" customFormat="1" x14ac:dyDescent="0.25">
      <c r="B789" s="36"/>
      <c r="C789" s="97"/>
      <c r="D789" s="36"/>
      <c r="E789" s="6"/>
      <c r="F789" s="6"/>
      <c r="G789" s="6"/>
      <c r="H789" s="6"/>
      <c r="I789" s="6"/>
      <c r="J789" s="6"/>
      <c r="K789" s="6"/>
      <c r="L789" s="117"/>
      <c r="M789" s="120"/>
      <c r="N789" s="120"/>
      <c r="O789" s="120"/>
    </row>
    <row r="790" spans="2:15" s="121" customFormat="1" x14ac:dyDescent="0.25">
      <c r="B790" s="36"/>
      <c r="C790" s="97"/>
      <c r="D790" s="36"/>
      <c r="E790" s="6"/>
      <c r="F790" s="6"/>
      <c r="G790" s="6"/>
      <c r="H790" s="6"/>
      <c r="I790" s="6"/>
      <c r="J790" s="6"/>
      <c r="K790" s="6"/>
      <c r="L790" s="117"/>
      <c r="M790" s="120"/>
      <c r="N790" s="120"/>
      <c r="O790" s="120"/>
    </row>
    <row r="791" spans="2:15" s="121" customFormat="1" x14ac:dyDescent="0.25">
      <c r="B791" s="36"/>
      <c r="C791" s="97"/>
      <c r="D791" s="36"/>
      <c r="E791" s="6"/>
      <c r="F791" s="6"/>
      <c r="G791" s="6"/>
      <c r="H791" s="6"/>
      <c r="I791" s="6"/>
      <c r="J791" s="6"/>
      <c r="K791" s="6"/>
      <c r="L791" s="117"/>
      <c r="M791" s="120"/>
      <c r="N791" s="120"/>
      <c r="O791" s="120"/>
    </row>
    <row r="792" spans="2:15" s="121" customFormat="1" x14ac:dyDescent="0.25">
      <c r="B792" s="36"/>
      <c r="C792" s="97"/>
      <c r="D792" s="36"/>
      <c r="E792" s="6"/>
      <c r="F792" s="6"/>
      <c r="G792" s="6"/>
      <c r="H792" s="6"/>
      <c r="I792" s="6"/>
      <c r="J792" s="6"/>
      <c r="K792" s="6"/>
      <c r="L792" s="117"/>
      <c r="M792" s="120"/>
      <c r="N792" s="120"/>
      <c r="O792" s="120"/>
    </row>
    <row r="793" spans="2:15" s="121" customFormat="1" x14ac:dyDescent="0.25">
      <c r="B793" s="36"/>
      <c r="C793" s="97"/>
      <c r="D793" s="36"/>
      <c r="E793" s="6"/>
      <c r="F793" s="6"/>
      <c r="G793" s="6"/>
      <c r="H793" s="6"/>
      <c r="I793" s="6"/>
      <c r="J793" s="6"/>
      <c r="K793" s="6"/>
      <c r="L793" s="117"/>
      <c r="M793" s="120"/>
      <c r="N793" s="120"/>
      <c r="O793" s="120"/>
    </row>
    <row r="794" spans="2:15" s="121" customFormat="1" x14ac:dyDescent="0.25">
      <c r="B794" s="36"/>
      <c r="C794" s="97"/>
      <c r="D794" s="36"/>
      <c r="E794" s="6"/>
      <c r="F794" s="6"/>
      <c r="G794" s="6"/>
      <c r="H794" s="6"/>
      <c r="I794" s="6"/>
      <c r="J794" s="6"/>
      <c r="K794" s="6"/>
      <c r="L794" s="117"/>
      <c r="M794" s="120"/>
      <c r="N794" s="120"/>
      <c r="O794" s="120"/>
    </row>
    <row r="795" spans="2:15" s="121" customFormat="1" x14ac:dyDescent="0.25">
      <c r="B795" s="36"/>
      <c r="C795" s="97"/>
      <c r="D795" s="36"/>
      <c r="E795" s="6"/>
      <c r="F795" s="6"/>
      <c r="G795" s="6"/>
      <c r="H795" s="6"/>
      <c r="I795" s="6"/>
      <c r="J795" s="6"/>
      <c r="K795" s="6"/>
      <c r="L795" s="117"/>
      <c r="M795" s="120"/>
      <c r="N795" s="120"/>
      <c r="O795" s="120"/>
    </row>
    <row r="796" spans="2:15" s="121" customFormat="1" x14ac:dyDescent="0.25">
      <c r="B796" s="36"/>
      <c r="C796" s="97"/>
      <c r="D796" s="36"/>
      <c r="E796" s="6"/>
      <c r="F796" s="6"/>
      <c r="G796" s="6"/>
      <c r="H796" s="6"/>
      <c r="I796" s="6"/>
      <c r="J796" s="6"/>
      <c r="K796" s="6"/>
      <c r="L796" s="117"/>
      <c r="M796" s="120"/>
      <c r="N796" s="120"/>
      <c r="O796" s="120"/>
    </row>
    <row r="797" spans="2:15" s="121" customFormat="1" x14ac:dyDescent="0.25">
      <c r="B797" s="36"/>
      <c r="C797" s="97"/>
      <c r="D797" s="36"/>
      <c r="E797" s="6"/>
      <c r="F797" s="6"/>
      <c r="G797" s="6"/>
      <c r="H797" s="6"/>
      <c r="I797" s="6"/>
      <c r="J797" s="6"/>
      <c r="K797" s="6"/>
      <c r="L797" s="117"/>
      <c r="M797" s="120"/>
      <c r="N797" s="120"/>
      <c r="O797" s="120"/>
    </row>
    <row r="798" spans="2:15" s="121" customFormat="1" x14ac:dyDescent="0.25">
      <c r="B798" s="36"/>
      <c r="C798" s="97"/>
      <c r="D798" s="36"/>
      <c r="E798" s="6"/>
      <c r="F798" s="6"/>
      <c r="G798" s="6"/>
      <c r="H798" s="6"/>
      <c r="I798" s="6"/>
      <c r="J798" s="6"/>
      <c r="K798" s="6"/>
      <c r="L798" s="117"/>
      <c r="M798" s="120"/>
      <c r="N798" s="120"/>
      <c r="O798" s="120"/>
    </row>
    <row r="799" spans="2:15" s="124" customFormat="1" x14ac:dyDescent="0.25">
      <c r="B799" s="36"/>
      <c r="C799" s="97"/>
      <c r="D799" s="36"/>
      <c r="E799" s="94"/>
      <c r="F799" s="94"/>
      <c r="G799" s="94"/>
      <c r="H799" s="94"/>
      <c r="I799" s="6"/>
      <c r="J799" s="6"/>
      <c r="K799" s="6"/>
      <c r="L799" s="34"/>
      <c r="M799" s="120"/>
      <c r="N799" s="120"/>
      <c r="O799" s="120"/>
    </row>
    <row r="800" spans="2:15" s="124" customFormat="1" x14ac:dyDescent="0.25">
      <c r="B800" s="36"/>
      <c r="C800" s="97"/>
      <c r="D800" s="36"/>
      <c r="E800" s="94"/>
      <c r="F800" s="94"/>
      <c r="G800" s="94"/>
      <c r="H800" s="94"/>
      <c r="I800" s="6"/>
      <c r="J800" s="6"/>
      <c r="K800" s="6"/>
      <c r="L800" s="34"/>
      <c r="M800" s="120"/>
      <c r="N800" s="120"/>
      <c r="O800" s="120"/>
    </row>
    <row r="801" spans="2:16" x14ac:dyDescent="0.25">
      <c r="B801" s="104"/>
      <c r="C801" s="97"/>
      <c r="D801" s="104"/>
      <c r="E801" s="6"/>
      <c r="F801" s="6"/>
      <c r="G801" s="6"/>
      <c r="H801" s="87"/>
      <c r="I801" s="6"/>
      <c r="J801" s="6"/>
      <c r="K801" s="6"/>
    </row>
    <row r="802" spans="2:16" s="124" customFormat="1" x14ac:dyDescent="0.25">
      <c r="B802" s="102"/>
      <c r="C802" s="97"/>
      <c r="D802" s="102"/>
      <c r="E802" s="102"/>
      <c r="F802" s="102"/>
      <c r="G802" s="102"/>
      <c r="H802" s="102"/>
      <c r="I802" s="34"/>
      <c r="J802" s="34"/>
      <c r="K802" s="34"/>
      <c r="L802" s="34"/>
      <c r="M802" s="99"/>
      <c r="N802" s="99"/>
      <c r="O802" s="99"/>
    </row>
    <row r="803" spans="2:16" s="98" customFormat="1" x14ac:dyDescent="0.25">
      <c r="B803" s="25"/>
      <c r="C803" s="69"/>
      <c r="D803" s="25"/>
      <c r="E803" s="7"/>
      <c r="F803" s="7"/>
      <c r="G803" s="7"/>
      <c r="H803" s="7"/>
      <c r="I803" s="7"/>
      <c r="J803" s="7"/>
      <c r="K803" s="7"/>
      <c r="M803" s="99"/>
      <c r="N803" s="99"/>
      <c r="O803" s="99"/>
      <c r="P803" s="100"/>
    </row>
    <row r="804" spans="2:16" s="124" customFormat="1" x14ac:dyDescent="0.25">
      <c r="B804" s="102"/>
      <c r="C804" s="97"/>
      <c r="D804" s="102"/>
      <c r="E804" s="102"/>
      <c r="F804" s="102"/>
      <c r="G804" s="102"/>
      <c r="H804" s="102"/>
      <c r="I804" s="34"/>
      <c r="J804" s="34"/>
      <c r="K804" s="34"/>
      <c r="L804" s="34"/>
      <c r="M804" s="99"/>
      <c r="N804" s="99"/>
      <c r="O804" s="99"/>
    </row>
    <row r="805" spans="2:16" x14ac:dyDescent="0.25">
      <c r="B805" s="96"/>
      <c r="C805" s="97"/>
      <c r="D805" s="96"/>
      <c r="E805" s="6"/>
      <c r="F805" s="6"/>
      <c r="G805" s="6"/>
      <c r="I805" s="6"/>
      <c r="J805" s="6"/>
      <c r="K805" s="6"/>
      <c r="M805" s="99"/>
      <c r="N805" s="99"/>
      <c r="O805" s="99"/>
    </row>
    <row r="806" spans="2:16" x14ac:dyDescent="0.25">
      <c r="B806" s="36"/>
      <c r="C806" s="97"/>
      <c r="D806" s="36"/>
      <c r="E806" s="6"/>
      <c r="F806" s="6"/>
      <c r="G806" s="6"/>
      <c r="I806" s="6"/>
      <c r="J806" s="6"/>
      <c r="K806" s="6"/>
    </row>
    <row r="807" spans="2:16" x14ac:dyDescent="0.25">
      <c r="B807" s="36"/>
      <c r="C807" s="97"/>
      <c r="D807" s="36"/>
      <c r="E807" s="6"/>
      <c r="F807" s="6"/>
      <c r="G807" s="6"/>
      <c r="I807" s="6"/>
      <c r="J807" s="6"/>
      <c r="K807" s="6"/>
    </row>
    <row r="808" spans="2:16" x14ac:dyDescent="0.25">
      <c r="B808" s="36"/>
      <c r="C808" s="97"/>
      <c r="D808" s="36"/>
      <c r="E808" s="6"/>
      <c r="F808" s="6"/>
      <c r="G808" s="6"/>
      <c r="I808" s="6"/>
      <c r="J808" s="6"/>
      <c r="K808" s="6"/>
    </row>
    <row r="809" spans="2:16" x14ac:dyDescent="0.25">
      <c r="B809" s="36"/>
      <c r="C809" s="97"/>
      <c r="D809" s="36"/>
      <c r="E809" s="6"/>
      <c r="F809" s="6"/>
      <c r="G809" s="6"/>
      <c r="I809" s="6"/>
      <c r="J809" s="6"/>
      <c r="K809" s="6"/>
    </row>
    <row r="810" spans="2:16" x14ac:dyDescent="0.25">
      <c r="B810" s="36"/>
      <c r="C810" s="97"/>
      <c r="D810" s="36"/>
      <c r="E810" s="6"/>
      <c r="F810" s="6"/>
      <c r="G810" s="6"/>
      <c r="I810" s="6"/>
      <c r="J810" s="6"/>
      <c r="K810" s="6"/>
    </row>
    <row r="811" spans="2:16" x14ac:dyDescent="0.25">
      <c r="B811" s="36"/>
      <c r="C811" s="97"/>
      <c r="D811" s="36"/>
      <c r="E811" s="6"/>
      <c r="F811" s="6"/>
      <c r="G811" s="6"/>
      <c r="I811" s="6"/>
      <c r="J811" s="6"/>
      <c r="K811" s="6"/>
    </row>
    <row r="812" spans="2:16" x14ac:dyDescent="0.25">
      <c r="B812" s="36"/>
      <c r="C812" s="97"/>
      <c r="D812" s="36"/>
      <c r="E812" s="6"/>
      <c r="F812" s="6"/>
      <c r="G812" s="6"/>
      <c r="I812" s="6"/>
      <c r="J812" s="6"/>
      <c r="K812" s="6"/>
    </row>
    <row r="813" spans="2:16" x14ac:dyDescent="0.25">
      <c r="B813" s="36"/>
      <c r="C813" s="97"/>
      <c r="D813" s="36"/>
      <c r="E813" s="6"/>
      <c r="F813" s="6"/>
      <c r="G813" s="6"/>
      <c r="I813" s="6"/>
      <c r="J813" s="6"/>
      <c r="K813" s="6"/>
    </row>
    <row r="814" spans="2:16" x14ac:dyDescent="0.25">
      <c r="B814" s="36"/>
      <c r="C814" s="97"/>
      <c r="D814" s="36"/>
      <c r="E814" s="6"/>
      <c r="F814" s="6"/>
      <c r="G814" s="6"/>
      <c r="I814" s="6"/>
      <c r="J814" s="6"/>
      <c r="K814" s="6"/>
    </row>
    <row r="815" spans="2:16" x14ac:dyDescent="0.25">
      <c r="B815" s="36"/>
      <c r="C815" s="97"/>
      <c r="D815" s="36"/>
      <c r="E815" s="6"/>
      <c r="F815" s="6"/>
      <c r="G815" s="6"/>
      <c r="I815" s="6"/>
      <c r="J815" s="6"/>
      <c r="K815" s="6"/>
    </row>
    <row r="816" spans="2:16" s="124" customFormat="1" x14ac:dyDescent="0.25">
      <c r="B816" s="36"/>
      <c r="C816" s="97"/>
      <c r="D816" s="36"/>
      <c r="E816" s="94"/>
      <c r="F816" s="94"/>
      <c r="G816" s="94"/>
      <c r="H816" s="94"/>
      <c r="I816" s="6"/>
      <c r="J816" s="6"/>
      <c r="K816" s="6"/>
      <c r="L816" s="34"/>
      <c r="M816" s="120"/>
      <c r="N816" s="120"/>
      <c r="O816" s="120"/>
    </row>
    <row r="817" spans="2:16" s="124" customFormat="1" x14ac:dyDescent="0.25">
      <c r="B817" s="36"/>
      <c r="C817" s="97"/>
      <c r="D817" s="36"/>
      <c r="E817" s="94"/>
      <c r="F817" s="94"/>
      <c r="G817" s="94"/>
      <c r="H817" s="94"/>
      <c r="I817" s="6"/>
      <c r="J817" s="6"/>
      <c r="K817" s="6"/>
      <c r="L817" s="34"/>
      <c r="M817" s="120"/>
      <c r="N817" s="120"/>
      <c r="O817" s="120"/>
    </row>
    <row r="818" spans="2:16" x14ac:dyDescent="0.25">
      <c r="B818" s="104"/>
      <c r="C818" s="97"/>
      <c r="D818" s="104"/>
      <c r="E818" s="6"/>
      <c r="F818" s="6"/>
      <c r="G818" s="6"/>
      <c r="H818" s="87"/>
      <c r="I818" s="6"/>
      <c r="J818" s="6"/>
      <c r="K818" s="6"/>
    </row>
    <row r="819" spans="2:16" s="124" customFormat="1" x14ac:dyDescent="0.25">
      <c r="B819" s="36"/>
      <c r="C819" s="97"/>
      <c r="D819" s="36"/>
      <c r="E819" s="102"/>
      <c r="F819" s="102"/>
      <c r="G819" s="102"/>
      <c r="H819" s="102"/>
      <c r="I819" s="34"/>
      <c r="J819" s="34"/>
      <c r="K819" s="34"/>
      <c r="L819" s="34"/>
      <c r="M819" s="99"/>
      <c r="N819" s="99"/>
      <c r="O819" s="99"/>
    </row>
    <row r="820" spans="2:16" s="98" customFormat="1" x14ac:dyDescent="0.25">
      <c r="B820" s="25"/>
      <c r="C820" s="69"/>
      <c r="D820" s="25"/>
      <c r="E820" s="7"/>
      <c r="F820" s="7"/>
      <c r="G820" s="7"/>
      <c r="H820" s="7"/>
      <c r="I820" s="7"/>
      <c r="J820" s="7"/>
      <c r="K820" s="7"/>
      <c r="M820" s="99"/>
      <c r="N820" s="99"/>
      <c r="O820" s="99"/>
      <c r="P820" s="100"/>
    </row>
    <row r="821" spans="2:16" s="124" customFormat="1" x14ac:dyDescent="0.25">
      <c r="B821" s="102"/>
      <c r="C821" s="97"/>
      <c r="D821" s="102"/>
      <c r="E821" s="102"/>
      <c r="F821" s="102"/>
      <c r="G821" s="102"/>
      <c r="H821" s="102"/>
      <c r="I821" s="34"/>
      <c r="J821" s="34"/>
      <c r="K821" s="34"/>
      <c r="L821" s="34"/>
      <c r="M821" s="99"/>
      <c r="N821" s="99"/>
      <c r="O821" s="99"/>
    </row>
    <row r="822" spans="2:16" x14ac:dyDescent="0.25">
      <c r="B822" s="96"/>
      <c r="C822" s="97"/>
      <c r="D822" s="96"/>
      <c r="E822" s="6"/>
      <c r="F822" s="6"/>
      <c r="G822" s="6"/>
      <c r="I822" s="6"/>
      <c r="J822" s="6"/>
      <c r="K822" s="6"/>
      <c r="M822" s="99"/>
      <c r="N822" s="99"/>
      <c r="O822" s="99"/>
    </row>
    <row r="823" spans="2:16" x14ac:dyDescent="0.25">
      <c r="B823" s="36"/>
      <c r="C823" s="97"/>
      <c r="D823" s="36"/>
      <c r="E823" s="6"/>
      <c r="F823" s="6"/>
      <c r="G823" s="6"/>
      <c r="I823" s="6"/>
      <c r="J823" s="6"/>
      <c r="K823" s="6"/>
    </row>
    <row r="824" spans="2:16" x14ac:dyDescent="0.25">
      <c r="B824" s="36"/>
      <c r="C824" s="97"/>
      <c r="D824" s="36"/>
      <c r="E824" s="6"/>
      <c r="F824" s="6"/>
      <c r="G824" s="6"/>
      <c r="I824" s="6"/>
      <c r="J824" s="6"/>
      <c r="K824" s="6"/>
    </row>
    <row r="825" spans="2:16" x14ac:dyDescent="0.25">
      <c r="B825" s="36"/>
      <c r="C825" s="97"/>
      <c r="D825" s="36"/>
      <c r="E825" s="6"/>
      <c r="F825" s="6"/>
      <c r="G825" s="6"/>
      <c r="I825" s="6"/>
      <c r="J825" s="6"/>
      <c r="K825" s="6"/>
    </row>
    <row r="826" spans="2:16" x14ac:dyDescent="0.25">
      <c r="B826" s="36"/>
      <c r="C826" s="97"/>
      <c r="D826" s="36"/>
      <c r="E826" s="6"/>
      <c r="F826" s="6"/>
      <c r="G826" s="6"/>
      <c r="I826" s="6"/>
      <c r="J826" s="6"/>
      <c r="K826" s="6"/>
    </row>
    <row r="827" spans="2:16" x14ac:dyDescent="0.25">
      <c r="B827" s="36"/>
      <c r="C827" s="97"/>
      <c r="D827" s="36"/>
      <c r="E827" s="6"/>
      <c r="F827" s="6"/>
      <c r="G827" s="6"/>
      <c r="I827" s="6"/>
      <c r="J827" s="6"/>
      <c r="K827" s="6"/>
    </row>
    <row r="828" spans="2:16" x14ac:dyDescent="0.25">
      <c r="B828" s="36"/>
      <c r="C828" s="97"/>
      <c r="D828" s="36"/>
      <c r="E828" s="6"/>
      <c r="F828" s="6"/>
      <c r="G828" s="6"/>
      <c r="I828" s="6"/>
      <c r="J828" s="6"/>
      <c r="K828" s="6"/>
    </row>
    <row r="829" spans="2:16" x14ac:dyDescent="0.25">
      <c r="B829" s="36"/>
      <c r="C829" s="97"/>
      <c r="D829" s="36"/>
      <c r="E829" s="6"/>
      <c r="F829" s="6"/>
      <c r="G829" s="6"/>
      <c r="I829" s="6"/>
      <c r="J829" s="6"/>
      <c r="K829" s="6"/>
    </row>
    <row r="830" spans="2:16" x14ac:dyDescent="0.25">
      <c r="B830" s="36"/>
      <c r="C830" s="97"/>
      <c r="D830" s="36"/>
      <c r="E830" s="6"/>
      <c r="F830" s="6"/>
      <c r="G830" s="6"/>
      <c r="I830" s="6"/>
      <c r="J830" s="6"/>
      <c r="K830" s="6"/>
    </row>
    <row r="831" spans="2:16" x14ac:dyDescent="0.25">
      <c r="B831" s="36"/>
      <c r="C831" s="97"/>
      <c r="D831" s="36"/>
      <c r="E831" s="6"/>
      <c r="F831" s="6"/>
      <c r="G831" s="6"/>
      <c r="I831" s="6"/>
      <c r="J831" s="6"/>
      <c r="K831" s="6"/>
    </row>
    <row r="832" spans="2:16" x14ac:dyDescent="0.25">
      <c r="B832" s="36"/>
      <c r="C832" s="97"/>
      <c r="D832" s="36"/>
      <c r="E832" s="6"/>
      <c r="F832" s="6"/>
      <c r="G832" s="6"/>
      <c r="I832" s="6"/>
      <c r="J832" s="6"/>
      <c r="K832" s="6"/>
    </row>
    <row r="833" spans="2:15" s="121" customFormat="1" x14ac:dyDescent="0.25">
      <c r="B833" s="36"/>
      <c r="C833" s="97"/>
      <c r="D833" s="36"/>
      <c r="E833" s="6"/>
      <c r="F833" s="6"/>
      <c r="G833" s="6"/>
      <c r="H833" s="6"/>
      <c r="I833" s="6"/>
      <c r="J833" s="6"/>
      <c r="K833" s="6"/>
      <c r="L833" s="117"/>
      <c r="M833" s="120"/>
      <c r="N833" s="120"/>
      <c r="O833" s="120"/>
    </row>
    <row r="834" spans="2:15" s="121" customFormat="1" x14ac:dyDescent="0.25">
      <c r="B834" s="36"/>
      <c r="C834" s="97"/>
      <c r="D834" s="36"/>
      <c r="E834" s="6"/>
      <c r="F834" s="6"/>
      <c r="G834" s="6"/>
      <c r="H834" s="6"/>
      <c r="I834" s="6"/>
      <c r="J834" s="6"/>
      <c r="K834" s="6"/>
      <c r="L834" s="117"/>
      <c r="M834" s="120"/>
      <c r="N834" s="120"/>
      <c r="O834" s="120"/>
    </row>
    <row r="835" spans="2:15" s="121" customFormat="1" x14ac:dyDescent="0.25">
      <c r="B835" s="36"/>
      <c r="C835" s="97"/>
      <c r="D835" s="36"/>
      <c r="E835" s="6"/>
      <c r="F835" s="6"/>
      <c r="G835" s="6"/>
      <c r="H835" s="6"/>
      <c r="I835" s="6"/>
      <c r="J835" s="6"/>
      <c r="K835" s="6"/>
      <c r="L835" s="117"/>
      <c r="M835" s="120"/>
      <c r="N835" s="120"/>
      <c r="O835" s="120"/>
    </row>
    <row r="836" spans="2:15" s="121" customFormat="1" x14ac:dyDescent="0.25">
      <c r="B836" s="36"/>
      <c r="C836" s="97"/>
      <c r="D836" s="36"/>
      <c r="E836" s="6"/>
      <c r="F836" s="6"/>
      <c r="G836" s="6"/>
      <c r="H836" s="6"/>
      <c r="I836" s="6"/>
      <c r="J836" s="6"/>
      <c r="K836" s="6"/>
      <c r="L836" s="117"/>
      <c r="M836" s="120"/>
      <c r="N836" s="120"/>
      <c r="O836" s="120"/>
    </row>
    <row r="837" spans="2:15" s="121" customFormat="1" x14ac:dyDescent="0.25">
      <c r="B837" s="36"/>
      <c r="C837" s="97"/>
      <c r="D837" s="36"/>
      <c r="E837" s="6"/>
      <c r="F837" s="6"/>
      <c r="G837" s="6"/>
      <c r="H837" s="6"/>
      <c r="I837" s="6"/>
      <c r="J837" s="6"/>
      <c r="K837" s="6"/>
      <c r="L837" s="117"/>
      <c r="M837" s="120"/>
      <c r="N837" s="120"/>
      <c r="O837" s="120"/>
    </row>
    <row r="838" spans="2:15" s="121" customFormat="1" x14ac:dyDescent="0.25">
      <c r="B838" s="36"/>
      <c r="C838" s="97"/>
      <c r="D838" s="36"/>
      <c r="E838" s="6"/>
      <c r="F838" s="6"/>
      <c r="G838" s="6"/>
      <c r="H838" s="6"/>
      <c r="I838" s="6"/>
      <c r="J838" s="6"/>
      <c r="K838" s="6"/>
      <c r="L838" s="117"/>
      <c r="M838" s="120"/>
      <c r="N838" s="120"/>
      <c r="O838" s="120"/>
    </row>
    <row r="839" spans="2:15" s="121" customFormat="1" x14ac:dyDescent="0.25">
      <c r="B839" s="36"/>
      <c r="C839" s="97"/>
      <c r="D839" s="36"/>
      <c r="E839" s="6"/>
      <c r="F839" s="6"/>
      <c r="G839" s="6"/>
      <c r="H839" s="6"/>
      <c r="I839" s="6"/>
      <c r="J839" s="6"/>
      <c r="K839" s="6"/>
      <c r="L839" s="117"/>
      <c r="M839" s="120"/>
      <c r="N839" s="120"/>
      <c r="O839" s="120"/>
    </row>
    <row r="840" spans="2:15" s="121" customFormat="1" x14ac:dyDescent="0.25">
      <c r="B840" s="36"/>
      <c r="C840" s="97"/>
      <c r="D840" s="36"/>
      <c r="E840" s="6"/>
      <c r="F840" s="6"/>
      <c r="G840" s="6"/>
      <c r="H840" s="6"/>
      <c r="I840" s="6"/>
      <c r="J840" s="6"/>
      <c r="K840" s="6"/>
      <c r="L840" s="117"/>
      <c r="M840" s="120"/>
      <c r="N840" s="120"/>
      <c r="O840" s="120"/>
    </row>
    <row r="841" spans="2:15" s="121" customFormat="1" x14ac:dyDescent="0.25">
      <c r="B841" s="36"/>
      <c r="C841" s="97"/>
      <c r="D841" s="36"/>
      <c r="E841" s="6"/>
      <c r="F841" s="6"/>
      <c r="G841" s="6"/>
      <c r="H841" s="6"/>
      <c r="I841" s="6"/>
      <c r="J841" s="6"/>
      <c r="K841" s="6"/>
      <c r="L841" s="117"/>
      <c r="M841" s="120"/>
      <c r="N841" s="120"/>
      <c r="O841" s="120"/>
    </row>
    <row r="842" spans="2:15" s="121" customFormat="1" x14ac:dyDescent="0.25">
      <c r="B842" s="36"/>
      <c r="C842" s="97"/>
      <c r="D842" s="36"/>
      <c r="E842" s="6"/>
      <c r="F842" s="6"/>
      <c r="G842" s="6"/>
      <c r="H842" s="6"/>
      <c r="I842" s="6"/>
      <c r="J842" s="6"/>
      <c r="K842" s="6"/>
      <c r="L842" s="117"/>
      <c r="M842" s="120"/>
      <c r="N842" s="120"/>
      <c r="O842" s="120"/>
    </row>
    <row r="843" spans="2:15" s="121" customFormat="1" x14ac:dyDescent="0.25">
      <c r="B843" s="36"/>
      <c r="C843" s="97"/>
      <c r="D843" s="36"/>
      <c r="E843" s="6"/>
      <c r="F843" s="6"/>
      <c r="G843" s="6"/>
      <c r="H843" s="6"/>
      <c r="I843" s="6"/>
      <c r="J843" s="6"/>
      <c r="K843" s="6"/>
      <c r="L843" s="117"/>
      <c r="M843" s="120"/>
      <c r="N843" s="120"/>
      <c r="O843" s="120"/>
    </row>
    <row r="844" spans="2:15" s="121" customFormat="1" x14ac:dyDescent="0.25">
      <c r="B844" s="36"/>
      <c r="C844" s="97"/>
      <c r="D844" s="36"/>
      <c r="E844" s="6"/>
      <c r="F844" s="6"/>
      <c r="G844" s="6"/>
      <c r="H844" s="6"/>
      <c r="I844" s="6"/>
      <c r="J844" s="6"/>
      <c r="K844" s="6"/>
      <c r="L844" s="117"/>
      <c r="M844" s="120"/>
      <c r="N844" s="120"/>
      <c r="O844" s="120"/>
    </row>
    <row r="845" spans="2:15" s="121" customFormat="1" x14ac:dyDescent="0.25">
      <c r="B845" s="36"/>
      <c r="C845" s="97"/>
      <c r="D845" s="36"/>
      <c r="E845" s="6"/>
      <c r="F845" s="6"/>
      <c r="G845" s="6"/>
      <c r="H845" s="6"/>
      <c r="I845" s="6"/>
      <c r="J845" s="6"/>
      <c r="K845" s="6"/>
      <c r="L845" s="117"/>
      <c r="M845" s="120"/>
      <c r="N845" s="120"/>
      <c r="O845" s="120"/>
    </row>
    <row r="846" spans="2:15" s="121" customFormat="1" x14ac:dyDescent="0.25">
      <c r="B846" s="36"/>
      <c r="C846" s="97"/>
      <c r="D846" s="36"/>
      <c r="E846" s="6"/>
      <c r="F846" s="6"/>
      <c r="G846" s="6"/>
      <c r="H846" s="6"/>
      <c r="I846" s="6"/>
      <c r="J846" s="6"/>
      <c r="K846" s="6"/>
      <c r="L846" s="117"/>
      <c r="M846" s="120"/>
      <c r="N846" s="120"/>
      <c r="O846" s="120"/>
    </row>
    <row r="847" spans="2:15" s="121" customFormat="1" x14ac:dyDescent="0.25">
      <c r="B847" s="36"/>
      <c r="C847" s="97"/>
      <c r="D847" s="36"/>
      <c r="E847" s="6"/>
      <c r="F847" s="6"/>
      <c r="G847" s="6"/>
      <c r="H847" s="6"/>
      <c r="I847" s="6"/>
      <c r="J847" s="6"/>
      <c r="K847" s="6"/>
      <c r="L847" s="117"/>
      <c r="M847" s="120"/>
      <c r="N847" s="120"/>
      <c r="O847" s="120"/>
    </row>
    <row r="848" spans="2:15" s="121" customFormat="1" x14ac:dyDescent="0.25">
      <c r="B848" s="36"/>
      <c r="C848" s="97"/>
      <c r="D848" s="36"/>
      <c r="E848" s="6"/>
      <c r="F848" s="6"/>
      <c r="G848" s="6"/>
      <c r="H848" s="6"/>
      <c r="I848" s="6"/>
      <c r="J848" s="6"/>
      <c r="K848" s="6"/>
      <c r="L848" s="117"/>
      <c r="M848" s="120"/>
      <c r="N848" s="120"/>
      <c r="O848" s="120"/>
    </row>
    <row r="849" spans="2:16" x14ac:dyDescent="0.25">
      <c r="B849" s="36"/>
      <c r="C849" s="97"/>
      <c r="D849" s="36"/>
      <c r="E849" s="6"/>
      <c r="F849" s="6"/>
      <c r="G849" s="6"/>
      <c r="I849" s="6"/>
      <c r="J849" s="6"/>
      <c r="K849" s="6"/>
    </row>
    <row r="850" spans="2:16" x14ac:dyDescent="0.25">
      <c r="B850" s="36"/>
      <c r="C850" s="97"/>
      <c r="D850" s="36"/>
      <c r="E850" s="6"/>
      <c r="F850" s="6"/>
      <c r="G850" s="6"/>
      <c r="I850" s="6"/>
      <c r="J850" s="6"/>
      <c r="K850" s="6"/>
    </row>
    <row r="851" spans="2:16" x14ac:dyDescent="0.25">
      <c r="B851" s="36"/>
      <c r="C851" s="97"/>
      <c r="D851" s="36"/>
      <c r="E851" s="6"/>
      <c r="F851" s="6"/>
      <c r="G851" s="6"/>
      <c r="I851" s="6"/>
      <c r="J851" s="6"/>
      <c r="K851" s="6"/>
    </row>
    <row r="852" spans="2:16" x14ac:dyDescent="0.25">
      <c r="B852" s="104"/>
      <c r="C852" s="97"/>
      <c r="D852" s="104"/>
      <c r="E852" s="6"/>
      <c r="F852" s="6"/>
      <c r="G852" s="6"/>
      <c r="H852" s="87"/>
      <c r="I852" s="6"/>
      <c r="J852" s="6"/>
      <c r="K852" s="6"/>
    </row>
    <row r="853" spans="2:16" s="124" customFormat="1" x14ac:dyDescent="0.25">
      <c r="B853" s="36"/>
      <c r="C853" s="108"/>
      <c r="D853" s="36"/>
      <c r="E853" s="109"/>
      <c r="F853" s="109"/>
      <c r="G853" s="109"/>
      <c r="H853" s="109"/>
      <c r="I853" s="34"/>
      <c r="J853" s="34"/>
      <c r="K853" s="34"/>
      <c r="L853" s="34"/>
      <c r="M853" s="99"/>
      <c r="N853" s="99"/>
      <c r="O853" s="99"/>
    </row>
    <row r="854" spans="2:16" s="98" customFormat="1" x14ac:dyDescent="0.25">
      <c r="B854" s="25"/>
      <c r="C854" s="69"/>
      <c r="D854" s="25"/>
      <c r="E854" s="7"/>
      <c r="F854" s="7"/>
      <c r="G854" s="7"/>
      <c r="H854" s="7"/>
      <c r="I854" s="7"/>
      <c r="J854" s="7"/>
      <c r="K854" s="7"/>
      <c r="M854" s="99"/>
      <c r="N854" s="99"/>
      <c r="O854" s="99"/>
      <c r="P854" s="100"/>
    </row>
    <row r="855" spans="2:16" s="124" customFormat="1" x14ac:dyDescent="0.25">
      <c r="B855" s="36"/>
      <c r="C855" s="108"/>
      <c r="D855" s="36"/>
      <c r="E855" s="109"/>
      <c r="F855" s="109"/>
      <c r="G855" s="109"/>
      <c r="H855" s="109"/>
      <c r="I855" s="34"/>
      <c r="J855" s="34"/>
      <c r="K855" s="34"/>
      <c r="L855" s="34"/>
      <c r="M855" s="99"/>
      <c r="N855" s="99"/>
      <c r="O855" s="99"/>
    </row>
    <row r="856" spans="2:16" x14ac:dyDescent="0.25">
      <c r="B856" s="96"/>
      <c r="C856" s="97"/>
      <c r="D856" s="96"/>
      <c r="E856" s="6"/>
      <c r="F856" s="6"/>
      <c r="G856" s="6"/>
      <c r="I856" s="6"/>
      <c r="J856" s="6"/>
      <c r="K856" s="6"/>
      <c r="M856" s="99"/>
      <c r="N856" s="99"/>
      <c r="O856" s="99"/>
    </row>
    <row r="857" spans="2:16" s="124" customFormat="1" x14ac:dyDescent="0.25">
      <c r="B857" s="36"/>
      <c r="C857" s="97"/>
      <c r="D857" s="36"/>
      <c r="E857" s="94"/>
      <c r="F857" s="94"/>
      <c r="G857" s="94"/>
      <c r="H857" s="94"/>
      <c r="I857" s="6"/>
      <c r="J857" s="6"/>
      <c r="K857" s="6"/>
      <c r="L857" s="34"/>
      <c r="M857" s="120"/>
      <c r="N857" s="120"/>
      <c r="O857" s="120"/>
    </row>
    <row r="858" spans="2:16" s="124" customFormat="1" x14ac:dyDescent="0.25">
      <c r="B858" s="36"/>
      <c r="C858" s="97"/>
      <c r="D858" s="36"/>
      <c r="E858" s="94"/>
      <c r="F858" s="94"/>
      <c r="G858" s="94"/>
      <c r="H858" s="94"/>
      <c r="I858" s="6"/>
      <c r="J858" s="6"/>
      <c r="K858" s="6"/>
      <c r="L858" s="34"/>
      <c r="M858" s="120"/>
      <c r="N858" s="120"/>
      <c r="O858" s="120"/>
    </row>
    <row r="859" spans="2:16" x14ac:dyDescent="0.25">
      <c r="B859" s="104"/>
      <c r="C859" s="97"/>
      <c r="D859" s="104"/>
      <c r="E859" s="6"/>
      <c r="F859" s="6"/>
      <c r="G859" s="6"/>
      <c r="H859" s="87"/>
      <c r="I859" s="6"/>
      <c r="J859" s="6"/>
      <c r="K859" s="6"/>
    </row>
    <row r="860" spans="2:16" s="124" customFormat="1" x14ac:dyDescent="0.25">
      <c r="B860" s="36"/>
      <c r="C860" s="108"/>
      <c r="D860" s="36"/>
      <c r="E860" s="109"/>
      <c r="F860" s="109"/>
      <c r="G860" s="109"/>
      <c r="H860" s="109"/>
      <c r="I860" s="34"/>
      <c r="J860" s="34"/>
      <c r="K860" s="34"/>
      <c r="L860" s="34"/>
      <c r="M860" s="99"/>
      <c r="N860" s="99"/>
      <c r="O860" s="99"/>
    </row>
    <row r="861" spans="2:16" s="98" customFormat="1" x14ac:dyDescent="0.25">
      <c r="B861" s="25"/>
      <c r="C861" s="69"/>
      <c r="D861" s="25"/>
      <c r="E861" s="7"/>
      <c r="F861" s="7"/>
      <c r="G861" s="7"/>
      <c r="H861" s="7"/>
      <c r="I861" s="7"/>
      <c r="J861" s="7"/>
      <c r="K861" s="7"/>
      <c r="M861" s="99"/>
      <c r="N861" s="99"/>
      <c r="O861" s="99"/>
      <c r="P861" s="100"/>
    </row>
    <row r="862" spans="2:16" s="124" customFormat="1" x14ac:dyDescent="0.25">
      <c r="B862" s="36"/>
      <c r="C862" s="108"/>
      <c r="D862" s="36"/>
      <c r="E862" s="109"/>
      <c r="F862" s="109"/>
      <c r="G862" s="109"/>
      <c r="H862" s="109"/>
      <c r="I862" s="34"/>
      <c r="J862" s="34"/>
      <c r="K862" s="34"/>
      <c r="L862" s="34"/>
      <c r="M862" s="99"/>
      <c r="N862" s="99"/>
      <c r="O862" s="99"/>
    </row>
    <row r="863" spans="2:16" x14ac:dyDescent="0.25">
      <c r="B863" s="96"/>
      <c r="C863" s="97"/>
      <c r="D863" s="96"/>
      <c r="E863" s="6"/>
      <c r="F863" s="6"/>
      <c r="G863" s="6"/>
      <c r="I863" s="6"/>
      <c r="J863" s="6"/>
      <c r="K863" s="6"/>
      <c r="M863" s="99"/>
      <c r="N863" s="99"/>
      <c r="O863" s="99"/>
    </row>
    <row r="864" spans="2:16" s="124" customFormat="1" x14ac:dyDescent="0.25">
      <c r="B864" s="36"/>
      <c r="C864" s="97"/>
      <c r="D864" s="36"/>
      <c r="E864" s="94"/>
      <c r="F864" s="94"/>
      <c r="G864" s="94"/>
      <c r="H864" s="94"/>
      <c r="I864" s="6"/>
      <c r="J864" s="6"/>
      <c r="K864" s="6"/>
      <c r="L864" s="34"/>
      <c r="M864" s="120"/>
      <c r="N864" s="120"/>
      <c r="O864" s="120"/>
    </row>
    <row r="865" spans="2:16" s="124" customFormat="1" x14ac:dyDescent="0.25">
      <c r="B865" s="36"/>
      <c r="C865" s="97"/>
      <c r="D865" s="36"/>
      <c r="E865" s="94"/>
      <c r="F865" s="94"/>
      <c r="G865" s="94"/>
      <c r="H865" s="94"/>
      <c r="I865" s="6"/>
      <c r="J865" s="6"/>
      <c r="K865" s="6"/>
      <c r="L865" s="34"/>
      <c r="M865" s="120"/>
      <c r="N865" s="120"/>
      <c r="O865" s="120"/>
    </row>
    <row r="866" spans="2:16" x14ac:dyDescent="0.25">
      <c r="B866" s="104"/>
      <c r="C866" s="97"/>
      <c r="D866" s="104"/>
      <c r="E866" s="6"/>
      <c r="F866" s="6"/>
      <c r="G866" s="6"/>
      <c r="H866" s="87"/>
      <c r="I866" s="6"/>
      <c r="J866" s="6"/>
      <c r="K866" s="6"/>
    </row>
    <row r="867" spans="2:16" x14ac:dyDescent="0.25">
      <c r="B867" s="104"/>
      <c r="C867" s="97"/>
      <c r="D867" s="104"/>
      <c r="E867" s="6"/>
      <c r="F867" s="6"/>
      <c r="G867" s="6"/>
      <c r="I867" s="6"/>
      <c r="J867" s="6"/>
      <c r="K867" s="6"/>
    </row>
    <row r="868" spans="2:16" x14ac:dyDescent="0.25">
      <c r="B868" s="104"/>
      <c r="C868" s="97"/>
      <c r="D868" s="104"/>
      <c r="E868" s="6"/>
      <c r="F868" s="6"/>
      <c r="G868" s="6"/>
      <c r="H868" s="87"/>
      <c r="I868" s="6"/>
      <c r="J868" s="6"/>
      <c r="K868" s="6"/>
    </row>
    <row r="869" spans="2:16" x14ac:dyDescent="0.25">
      <c r="B869" s="104"/>
      <c r="C869" s="97"/>
      <c r="D869" s="104"/>
      <c r="E869" s="6"/>
      <c r="F869" s="6"/>
      <c r="G869" s="6"/>
      <c r="I869" s="6"/>
      <c r="J869" s="6"/>
      <c r="K869" s="6"/>
    </row>
    <row r="870" spans="2:16" s="102" customFormat="1" x14ac:dyDescent="0.25">
      <c r="B870" s="36"/>
      <c r="C870" s="97"/>
      <c r="D870" s="36"/>
      <c r="I870" s="34"/>
      <c r="J870" s="34"/>
      <c r="K870" s="34"/>
      <c r="L870" s="34"/>
      <c r="M870" s="99"/>
      <c r="N870" s="99"/>
      <c r="O870" s="99"/>
    </row>
    <row r="871" spans="2:16" s="98" customFormat="1" x14ac:dyDescent="0.25">
      <c r="B871" s="25"/>
      <c r="C871" s="69"/>
      <c r="D871" s="25"/>
      <c r="E871" s="7"/>
      <c r="F871" s="7"/>
      <c r="G871" s="7"/>
      <c r="H871" s="7"/>
      <c r="I871" s="7"/>
      <c r="J871" s="7"/>
      <c r="K871" s="7"/>
      <c r="M871" s="99"/>
      <c r="N871" s="99"/>
      <c r="O871" s="99"/>
      <c r="P871" s="100"/>
    </row>
    <row r="872" spans="2:16" s="124" customFormat="1" x14ac:dyDescent="0.25">
      <c r="B872" s="107"/>
      <c r="C872" s="97"/>
      <c r="D872" s="107"/>
      <c r="E872" s="102"/>
      <c r="F872" s="102"/>
      <c r="G872" s="102"/>
      <c r="H872" s="102"/>
      <c r="I872" s="93"/>
      <c r="J872" s="93"/>
      <c r="K872" s="93"/>
      <c r="L872" s="93"/>
      <c r="M872" s="99"/>
      <c r="N872" s="99"/>
      <c r="O872" s="99"/>
    </row>
    <row r="873" spans="2:16" s="98" customFormat="1" x14ac:dyDescent="0.25">
      <c r="B873" s="25"/>
      <c r="C873" s="69"/>
      <c r="D873" s="25"/>
      <c r="E873" s="7"/>
      <c r="F873" s="7"/>
      <c r="G873" s="7"/>
      <c r="H873" s="7"/>
      <c r="I873" s="7"/>
      <c r="J873" s="7"/>
      <c r="K873" s="7"/>
      <c r="M873" s="99"/>
      <c r="N873" s="99"/>
      <c r="O873" s="99"/>
      <c r="P873" s="100"/>
    </row>
    <row r="874" spans="2:16" s="102" customFormat="1" x14ac:dyDescent="0.25">
      <c r="C874" s="97"/>
      <c r="I874" s="34"/>
      <c r="J874" s="34"/>
      <c r="K874" s="34"/>
      <c r="L874" s="34"/>
      <c r="M874" s="99"/>
      <c r="N874" s="99"/>
      <c r="O874" s="99"/>
    </row>
    <row r="875" spans="2:16" x14ac:dyDescent="0.25">
      <c r="B875" s="96"/>
      <c r="C875" s="97"/>
      <c r="D875" s="96"/>
      <c r="E875" s="6"/>
      <c r="F875" s="6"/>
      <c r="G875" s="6"/>
      <c r="I875" s="6"/>
      <c r="J875" s="6"/>
      <c r="K875" s="6"/>
      <c r="M875" s="99"/>
      <c r="N875" s="99"/>
      <c r="O875" s="99"/>
    </row>
    <row r="876" spans="2:16" s="124" customFormat="1" x14ac:dyDescent="0.25">
      <c r="B876" s="36"/>
      <c r="C876" s="97"/>
      <c r="D876" s="36"/>
      <c r="E876" s="94"/>
      <c r="F876" s="94"/>
      <c r="G876" s="94"/>
      <c r="H876" s="94"/>
      <c r="I876" s="6"/>
      <c r="J876" s="6"/>
      <c r="K876" s="6"/>
      <c r="L876" s="34"/>
      <c r="M876" s="120"/>
      <c r="N876" s="120"/>
      <c r="O876" s="120"/>
    </row>
    <row r="877" spans="2:16" s="124" customFormat="1" x14ac:dyDescent="0.25">
      <c r="B877" s="36"/>
      <c r="C877" s="97"/>
      <c r="D877" s="36"/>
      <c r="E877" s="94"/>
      <c r="F877" s="94"/>
      <c r="G877" s="94"/>
      <c r="H877" s="94"/>
      <c r="I877" s="6"/>
      <c r="J877" s="6"/>
      <c r="K877" s="6"/>
      <c r="L877" s="34"/>
      <c r="M877" s="120"/>
      <c r="N877" s="120"/>
      <c r="O877" s="120"/>
    </row>
    <row r="878" spans="2:16" x14ac:dyDescent="0.25">
      <c r="B878" s="104"/>
      <c r="C878" s="97"/>
      <c r="D878" s="104"/>
      <c r="E878" s="6"/>
      <c r="F878" s="6"/>
      <c r="G878" s="6"/>
      <c r="H878" s="87"/>
      <c r="I878" s="6"/>
      <c r="J878" s="6"/>
      <c r="K878" s="6"/>
    </row>
    <row r="879" spans="2:16" s="124" customFormat="1" x14ac:dyDescent="0.25">
      <c r="B879" s="107"/>
      <c r="C879" s="97"/>
      <c r="D879" s="107"/>
      <c r="E879" s="102"/>
      <c r="F879" s="102"/>
      <c r="G879" s="102"/>
      <c r="H879" s="102"/>
      <c r="I879" s="93"/>
      <c r="J879" s="93"/>
      <c r="K879" s="93"/>
      <c r="L879" s="93"/>
      <c r="M879" s="99"/>
      <c r="N879" s="99"/>
      <c r="O879" s="99"/>
    </row>
    <row r="880" spans="2:16" s="98" customFormat="1" x14ac:dyDescent="0.25">
      <c r="B880" s="25"/>
      <c r="C880" s="69"/>
      <c r="D880" s="25"/>
      <c r="E880" s="7"/>
      <c r="F880" s="7"/>
      <c r="G880" s="7"/>
      <c r="H880" s="7"/>
      <c r="I880" s="7"/>
      <c r="J880" s="7"/>
      <c r="K880" s="7"/>
      <c r="M880" s="99"/>
      <c r="N880" s="99"/>
      <c r="O880" s="99"/>
      <c r="P880" s="100"/>
    </row>
    <row r="881" spans="2:16" s="102" customFormat="1" x14ac:dyDescent="0.25">
      <c r="C881" s="97"/>
      <c r="I881" s="34"/>
      <c r="J881" s="34"/>
      <c r="K881" s="34"/>
      <c r="L881" s="34"/>
      <c r="M881" s="99"/>
      <c r="N881" s="99"/>
      <c r="O881" s="99"/>
    </row>
    <row r="882" spans="2:16" x14ac:dyDescent="0.25">
      <c r="B882" s="96"/>
      <c r="C882" s="97"/>
      <c r="D882" s="96"/>
      <c r="E882" s="6"/>
      <c r="F882" s="6"/>
      <c r="G882" s="6"/>
      <c r="I882" s="6"/>
      <c r="J882" s="6"/>
      <c r="K882" s="6"/>
      <c r="M882" s="99"/>
      <c r="N882" s="99"/>
      <c r="O882" s="99"/>
    </row>
    <row r="883" spans="2:16" s="124" customFormat="1" x14ac:dyDescent="0.25">
      <c r="B883" s="36"/>
      <c r="C883" s="97"/>
      <c r="D883" s="36"/>
      <c r="E883" s="94"/>
      <c r="F883" s="94"/>
      <c r="G883" s="94"/>
      <c r="H883" s="94"/>
      <c r="I883" s="6"/>
      <c r="J883" s="6"/>
      <c r="K883" s="6"/>
      <c r="L883" s="34"/>
      <c r="M883" s="120"/>
      <c r="N883" s="120"/>
      <c r="O883" s="120"/>
    </row>
    <row r="884" spans="2:16" s="124" customFormat="1" x14ac:dyDescent="0.25">
      <c r="B884" s="36"/>
      <c r="C884" s="97"/>
      <c r="D884" s="36"/>
      <c r="E884" s="94"/>
      <c r="F884" s="94"/>
      <c r="G884" s="94"/>
      <c r="H884" s="94"/>
      <c r="I884" s="6"/>
      <c r="J884" s="6"/>
      <c r="K884" s="6"/>
      <c r="L884" s="34"/>
      <c r="M884" s="120"/>
      <c r="N884" s="120"/>
      <c r="O884" s="120"/>
    </row>
    <row r="885" spans="2:16" s="124" customFormat="1" x14ac:dyDescent="0.25">
      <c r="B885" s="36"/>
      <c r="C885" s="97"/>
      <c r="D885" s="36"/>
      <c r="E885" s="94"/>
      <c r="F885" s="94"/>
      <c r="G885" s="94"/>
      <c r="H885" s="94"/>
      <c r="I885" s="6"/>
      <c r="J885" s="6"/>
      <c r="K885" s="6"/>
      <c r="L885" s="34"/>
      <c r="M885" s="120"/>
      <c r="N885" s="120"/>
      <c r="O885" s="120"/>
    </row>
    <row r="886" spans="2:16" s="124" customFormat="1" x14ac:dyDescent="0.25">
      <c r="B886" s="36"/>
      <c r="C886" s="97"/>
      <c r="D886" s="36"/>
      <c r="E886" s="94"/>
      <c r="F886" s="94"/>
      <c r="G886" s="94"/>
      <c r="H886" s="94"/>
      <c r="I886" s="6"/>
      <c r="J886" s="6"/>
      <c r="K886" s="6"/>
      <c r="L886" s="34"/>
      <c r="M886" s="120"/>
      <c r="N886" s="120"/>
      <c r="O886" s="120"/>
    </row>
    <row r="887" spans="2:16" s="124" customFormat="1" x14ac:dyDescent="0.25">
      <c r="B887" s="36"/>
      <c r="C887" s="97"/>
      <c r="D887" s="36"/>
      <c r="E887" s="94"/>
      <c r="F887" s="94"/>
      <c r="G887" s="94"/>
      <c r="H887" s="94"/>
      <c r="I887" s="6"/>
      <c r="J887" s="6"/>
      <c r="K887" s="6"/>
      <c r="L887" s="34"/>
      <c r="M887" s="120"/>
      <c r="N887" s="120"/>
      <c r="O887" s="120"/>
    </row>
    <row r="888" spans="2:16" s="124" customFormat="1" x14ac:dyDescent="0.25">
      <c r="B888" s="36"/>
      <c r="C888" s="97"/>
      <c r="D888" s="36"/>
      <c r="E888" s="94"/>
      <c r="F888" s="94"/>
      <c r="G888" s="94"/>
      <c r="H888" s="94"/>
      <c r="I888" s="6"/>
      <c r="J888" s="6"/>
      <c r="K888" s="6"/>
      <c r="L888" s="34"/>
      <c r="M888" s="120"/>
      <c r="N888" s="120"/>
      <c r="O888" s="120"/>
    </row>
    <row r="889" spans="2:16" x14ac:dyDescent="0.25">
      <c r="B889" s="104"/>
      <c r="C889" s="97"/>
      <c r="D889" s="104"/>
      <c r="E889" s="6"/>
      <c r="F889" s="6"/>
      <c r="G889" s="6"/>
      <c r="H889" s="87"/>
      <c r="I889" s="6"/>
      <c r="J889" s="6"/>
      <c r="K889" s="6"/>
    </row>
    <row r="890" spans="2:16" s="124" customFormat="1" x14ac:dyDescent="0.25">
      <c r="B890" s="107"/>
      <c r="C890" s="97"/>
      <c r="D890" s="107"/>
      <c r="E890" s="102"/>
      <c r="F890" s="102"/>
      <c r="G890" s="102"/>
      <c r="H890" s="102"/>
      <c r="I890" s="93"/>
      <c r="J890" s="93"/>
      <c r="K890" s="93"/>
      <c r="L890" s="93"/>
      <c r="M890" s="99"/>
      <c r="N890" s="99"/>
      <c r="O890" s="99"/>
    </row>
    <row r="891" spans="2:16" s="98" customFormat="1" x14ac:dyDescent="0.25">
      <c r="B891" s="25"/>
      <c r="C891" s="69"/>
      <c r="D891" s="25"/>
      <c r="E891" s="7"/>
      <c r="F891" s="7"/>
      <c r="G891" s="7"/>
      <c r="H891" s="7"/>
      <c r="I891" s="7"/>
      <c r="J891" s="7"/>
      <c r="K891" s="7"/>
      <c r="M891" s="99"/>
      <c r="N891" s="99"/>
      <c r="O891" s="99"/>
      <c r="P891" s="100"/>
    </row>
    <row r="892" spans="2:16" s="102" customFormat="1" x14ac:dyDescent="0.25">
      <c r="C892" s="97"/>
      <c r="I892" s="34"/>
      <c r="J892" s="34"/>
      <c r="K892" s="34"/>
      <c r="L892" s="34"/>
      <c r="M892" s="99"/>
      <c r="N892" s="99"/>
      <c r="O892" s="99"/>
    </row>
    <row r="893" spans="2:16" x14ac:dyDescent="0.25">
      <c r="B893" s="96"/>
      <c r="C893" s="97"/>
      <c r="D893" s="96"/>
      <c r="E893" s="6"/>
      <c r="F893" s="6"/>
      <c r="G893" s="6"/>
      <c r="I893" s="6"/>
      <c r="J893" s="6"/>
      <c r="K893" s="6"/>
      <c r="M893" s="99"/>
      <c r="N893" s="99"/>
      <c r="O893" s="99"/>
    </row>
    <row r="894" spans="2:16" s="124" customFormat="1" x14ac:dyDescent="0.25">
      <c r="B894" s="36"/>
      <c r="C894" s="97"/>
      <c r="D894" s="36"/>
      <c r="E894" s="94"/>
      <c r="F894" s="94"/>
      <c r="G894" s="94"/>
      <c r="H894" s="94"/>
      <c r="I894" s="6"/>
      <c r="J894" s="6"/>
      <c r="K894" s="6"/>
      <c r="L894" s="34"/>
      <c r="M894" s="120"/>
      <c r="N894" s="120"/>
      <c r="O894" s="120"/>
    </row>
    <row r="895" spans="2:16" s="124" customFormat="1" x14ac:dyDescent="0.25">
      <c r="B895" s="36"/>
      <c r="C895" s="97"/>
      <c r="D895" s="36"/>
      <c r="E895" s="94"/>
      <c r="F895" s="94"/>
      <c r="G895" s="94"/>
      <c r="H895" s="94"/>
      <c r="I895" s="6"/>
      <c r="J895" s="6"/>
      <c r="K895" s="6"/>
      <c r="L895" s="34"/>
      <c r="M895" s="120"/>
      <c r="N895" s="120"/>
      <c r="O895" s="120"/>
    </row>
    <row r="896" spans="2:16" x14ac:dyDescent="0.25">
      <c r="B896" s="104"/>
      <c r="C896" s="97"/>
      <c r="D896" s="104"/>
      <c r="E896" s="6"/>
      <c r="F896" s="6"/>
      <c r="G896" s="6"/>
      <c r="H896" s="87"/>
      <c r="I896" s="6"/>
      <c r="J896" s="6"/>
      <c r="K896" s="6"/>
    </row>
    <row r="897" spans="2:16" s="124" customFormat="1" x14ac:dyDescent="0.25">
      <c r="B897" s="107"/>
      <c r="C897" s="97"/>
      <c r="D897" s="107"/>
      <c r="E897" s="102"/>
      <c r="F897" s="102"/>
      <c r="G897" s="102"/>
      <c r="H897" s="102"/>
      <c r="I897" s="93"/>
      <c r="J897" s="93"/>
      <c r="K897" s="93"/>
      <c r="L897" s="93"/>
      <c r="M897" s="99"/>
      <c r="N897" s="99"/>
      <c r="O897" s="99"/>
    </row>
    <row r="898" spans="2:16" s="98" customFormat="1" x14ac:dyDescent="0.25">
      <c r="B898" s="25"/>
      <c r="C898" s="69"/>
      <c r="D898" s="25"/>
      <c r="E898" s="7"/>
      <c r="F898" s="7"/>
      <c r="G898" s="7"/>
      <c r="H898" s="7"/>
      <c r="I898" s="7"/>
      <c r="J898" s="7"/>
      <c r="K898" s="7"/>
      <c r="M898" s="99"/>
      <c r="N898" s="99"/>
      <c r="O898" s="99"/>
      <c r="P898" s="100"/>
    </row>
    <row r="899" spans="2:16" s="102" customFormat="1" x14ac:dyDescent="0.25">
      <c r="C899" s="97"/>
      <c r="I899" s="34"/>
      <c r="J899" s="34"/>
      <c r="K899" s="34"/>
      <c r="L899" s="34"/>
      <c r="M899" s="99"/>
      <c r="N899" s="99"/>
      <c r="O899" s="99"/>
    </row>
    <row r="900" spans="2:16" x14ac:dyDescent="0.25">
      <c r="B900" s="96"/>
      <c r="C900" s="97"/>
      <c r="D900" s="96"/>
      <c r="E900" s="6"/>
      <c r="F900" s="6"/>
      <c r="G900" s="6"/>
      <c r="I900" s="6"/>
      <c r="J900" s="6"/>
      <c r="K900" s="6"/>
      <c r="M900" s="99"/>
      <c r="N900" s="99"/>
      <c r="O900" s="99"/>
    </row>
    <row r="901" spans="2:16" s="124" customFormat="1" x14ac:dyDescent="0.25">
      <c r="B901" s="36"/>
      <c r="C901" s="97"/>
      <c r="D901" s="36"/>
      <c r="E901" s="94"/>
      <c r="F901" s="94"/>
      <c r="G901" s="94"/>
      <c r="H901" s="94"/>
      <c r="I901" s="6"/>
      <c r="J901" s="6"/>
      <c r="K901" s="6"/>
      <c r="L901" s="34"/>
      <c r="M901" s="120"/>
      <c r="N901" s="120"/>
      <c r="O901" s="120"/>
    </row>
    <row r="902" spans="2:16" s="124" customFormat="1" x14ac:dyDescent="0.25">
      <c r="B902" s="36"/>
      <c r="C902" s="97"/>
      <c r="D902" s="36"/>
      <c r="E902" s="94"/>
      <c r="F902" s="94"/>
      <c r="G902" s="94"/>
      <c r="H902" s="94"/>
      <c r="I902" s="6"/>
      <c r="J902" s="6"/>
      <c r="K902" s="6"/>
      <c r="L902" s="34"/>
      <c r="M902" s="120"/>
      <c r="N902" s="120"/>
      <c r="O902" s="120"/>
    </row>
    <row r="903" spans="2:16" x14ac:dyDescent="0.25">
      <c r="B903" s="104"/>
      <c r="C903" s="97"/>
      <c r="D903" s="104"/>
      <c r="E903" s="6"/>
      <c r="F903" s="6"/>
      <c r="G903" s="6"/>
      <c r="H903" s="87"/>
      <c r="I903" s="6"/>
      <c r="J903" s="6"/>
      <c r="K903" s="6"/>
    </row>
    <row r="904" spans="2:16" s="102" customFormat="1" x14ac:dyDescent="0.25">
      <c r="B904" s="36"/>
      <c r="C904" s="97"/>
      <c r="D904" s="36"/>
      <c r="I904" s="34"/>
      <c r="J904" s="34"/>
      <c r="K904" s="34"/>
      <c r="L904" s="34"/>
      <c r="M904" s="99"/>
      <c r="N904" s="99"/>
      <c r="O904" s="99"/>
    </row>
    <row r="905" spans="2:16" s="98" customFormat="1" x14ac:dyDescent="0.25">
      <c r="B905" s="25"/>
      <c r="C905" s="69"/>
      <c r="D905" s="25"/>
      <c r="E905" s="7"/>
      <c r="F905" s="7"/>
      <c r="G905" s="7"/>
      <c r="H905" s="7"/>
      <c r="I905" s="7"/>
      <c r="J905" s="7"/>
      <c r="K905" s="7"/>
      <c r="M905" s="99"/>
      <c r="N905" s="99"/>
      <c r="O905" s="99"/>
      <c r="P905" s="100"/>
    </row>
    <row r="906" spans="2:16" s="124" customFormat="1" x14ac:dyDescent="0.25">
      <c r="B906" s="102"/>
      <c r="C906" s="97"/>
      <c r="D906" s="102"/>
      <c r="E906" s="102"/>
      <c r="F906" s="102"/>
      <c r="G906" s="102"/>
      <c r="H906" s="102"/>
      <c r="I906" s="34"/>
      <c r="J906" s="34"/>
      <c r="K906" s="34"/>
      <c r="L906" s="34"/>
      <c r="M906" s="99"/>
      <c r="N906" s="99"/>
      <c r="O906" s="99"/>
    </row>
    <row r="907" spans="2:16" x14ac:dyDescent="0.25">
      <c r="B907" s="96"/>
      <c r="C907" s="97"/>
      <c r="D907" s="96"/>
      <c r="E907" s="6"/>
      <c r="F907" s="6"/>
      <c r="G907" s="6"/>
      <c r="I907" s="6"/>
      <c r="J907" s="6"/>
      <c r="K907" s="6"/>
      <c r="M907" s="99"/>
      <c r="N907" s="99"/>
      <c r="O907" s="99"/>
    </row>
    <row r="908" spans="2:16" s="124" customFormat="1" x14ac:dyDescent="0.25">
      <c r="B908" s="36"/>
      <c r="C908" s="97"/>
      <c r="D908" s="36"/>
      <c r="E908" s="94"/>
      <c r="F908" s="94"/>
      <c r="G908" s="94"/>
      <c r="H908" s="94"/>
      <c r="I908" s="6"/>
      <c r="J908" s="6"/>
      <c r="K908" s="6"/>
      <c r="L908" s="34"/>
      <c r="M908" s="120"/>
      <c r="N908" s="120"/>
      <c r="O908" s="120"/>
    </row>
    <row r="909" spans="2:16" s="124" customFormat="1" x14ac:dyDescent="0.25">
      <c r="B909" s="36"/>
      <c r="C909" s="97"/>
      <c r="D909" s="36"/>
      <c r="E909" s="94"/>
      <c r="F909" s="94"/>
      <c r="G909" s="94"/>
      <c r="H909" s="94"/>
      <c r="I909" s="6"/>
      <c r="J909" s="6"/>
      <c r="K909" s="6"/>
      <c r="L909" s="34"/>
      <c r="M909" s="120"/>
      <c r="N909" s="120"/>
      <c r="O909" s="120"/>
    </row>
    <row r="910" spans="2:16" s="124" customFormat="1" x14ac:dyDescent="0.25">
      <c r="B910" s="36"/>
      <c r="C910" s="97"/>
      <c r="D910" s="36"/>
      <c r="E910" s="94"/>
      <c r="F910" s="94"/>
      <c r="G910" s="94"/>
      <c r="H910" s="94"/>
      <c r="I910" s="6"/>
      <c r="J910" s="6"/>
      <c r="K910" s="6"/>
      <c r="L910" s="34"/>
      <c r="M910" s="120"/>
      <c r="N910" s="120"/>
      <c r="O910" s="120"/>
    </row>
    <row r="911" spans="2:16" s="124" customFormat="1" x14ac:dyDescent="0.25">
      <c r="B911" s="36"/>
      <c r="C911" s="97"/>
      <c r="D911" s="36"/>
      <c r="E911" s="94"/>
      <c r="F911" s="94"/>
      <c r="G911" s="94"/>
      <c r="H911" s="94"/>
      <c r="I911" s="6"/>
      <c r="J911" s="6"/>
      <c r="K911" s="6"/>
      <c r="L911" s="34"/>
      <c r="M911" s="120"/>
      <c r="N911" s="120"/>
      <c r="O911" s="120"/>
    </row>
    <row r="912" spans="2:16" s="124" customFormat="1" x14ac:dyDescent="0.25">
      <c r="B912" s="36"/>
      <c r="C912" s="97"/>
      <c r="D912" s="36"/>
      <c r="E912" s="94"/>
      <c r="F912" s="94"/>
      <c r="G912" s="94"/>
      <c r="H912" s="94"/>
      <c r="I912" s="6"/>
      <c r="J912" s="6"/>
      <c r="K912" s="6"/>
      <c r="L912" s="34"/>
      <c r="M912" s="120"/>
      <c r="N912" s="120"/>
      <c r="O912" s="120"/>
    </row>
    <row r="913" spans="2:16" s="124" customFormat="1" x14ac:dyDescent="0.25">
      <c r="B913" s="36"/>
      <c r="C913" s="97"/>
      <c r="D913" s="36"/>
      <c r="E913" s="94"/>
      <c r="F913" s="94"/>
      <c r="G913" s="94"/>
      <c r="H913" s="94"/>
      <c r="I913" s="6"/>
      <c r="J913" s="6"/>
      <c r="K913" s="6"/>
      <c r="L913" s="34"/>
      <c r="M913" s="120"/>
      <c r="N913" s="120"/>
      <c r="O913" s="120"/>
    </row>
    <row r="914" spans="2:16" s="124" customFormat="1" x14ac:dyDescent="0.25">
      <c r="B914" s="36"/>
      <c r="C914" s="97"/>
      <c r="D914" s="36"/>
      <c r="E914" s="94"/>
      <c r="F914" s="94"/>
      <c r="G914" s="94"/>
      <c r="H914" s="94"/>
      <c r="I914" s="6"/>
      <c r="J914" s="6"/>
      <c r="K914" s="6"/>
      <c r="L914" s="34"/>
      <c r="M914" s="120"/>
      <c r="N914" s="120"/>
      <c r="O914" s="120"/>
    </row>
    <row r="915" spans="2:16" x14ac:dyDescent="0.25">
      <c r="B915" s="104"/>
      <c r="C915" s="97"/>
      <c r="D915" s="104"/>
      <c r="E915" s="6"/>
      <c r="F915" s="6"/>
      <c r="G915" s="6"/>
      <c r="H915" s="87"/>
      <c r="I915" s="6"/>
      <c r="J915" s="6"/>
      <c r="K915" s="6"/>
    </row>
    <row r="916" spans="2:16" s="124" customFormat="1" x14ac:dyDescent="0.25">
      <c r="B916" s="107"/>
      <c r="C916" s="97"/>
      <c r="D916" s="107"/>
      <c r="E916" s="102"/>
      <c r="F916" s="102"/>
      <c r="G916" s="102"/>
      <c r="H916" s="102"/>
      <c r="I916" s="93"/>
      <c r="J916" s="93"/>
      <c r="K916" s="93"/>
      <c r="L916" s="93"/>
      <c r="M916" s="99"/>
      <c r="N916" s="99"/>
      <c r="O916" s="99"/>
    </row>
    <row r="917" spans="2:16" s="98" customFormat="1" x14ac:dyDescent="0.25">
      <c r="B917" s="25"/>
      <c r="C917" s="69"/>
      <c r="D917" s="25"/>
      <c r="E917" s="7"/>
      <c r="F917" s="7"/>
      <c r="G917" s="7"/>
      <c r="H917" s="7"/>
      <c r="I917" s="7"/>
      <c r="J917" s="7"/>
      <c r="K917" s="7"/>
      <c r="M917" s="99"/>
      <c r="N917" s="99"/>
      <c r="O917" s="99"/>
      <c r="P917" s="100"/>
    </row>
    <row r="918" spans="2:16" s="102" customFormat="1" x14ac:dyDescent="0.25">
      <c r="C918" s="97"/>
      <c r="I918" s="34"/>
      <c r="J918" s="34"/>
      <c r="K918" s="34"/>
      <c r="L918" s="34"/>
      <c r="M918" s="99"/>
      <c r="N918" s="99"/>
      <c r="O918" s="99"/>
    </row>
    <row r="919" spans="2:16" x14ac:dyDescent="0.25">
      <c r="B919" s="96"/>
      <c r="C919" s="97"/>
      <c r="D919" s="96"/>
      <c r="E919" s="6"/>
      <c r="F919" s="6"/>
      <c r="G919" s="6"/>
      <c r="I919" s="6"/>
      <c r="J919" s="6"/>
      <c r="K919" s="6"/>
      <c r="M919" s="99"/>
      <c r="N919" s="99"/>
      <c r="O919" s="99"/>
    </row>
    <row r="920" spans="2:16" s="124" customFormat="1" x14ac:dyDescent="0.25">
      <c r="B920" s="36"/>
      <c r="C920" s="97"/>
      <c r="D920" s="36"/>
      <c r="E920" s="94"/>
      <c r="F920" s="94"/>
      <c r="G920" s="94"/>
      <c r="H920" s="94"/>
      <c r="I920" s="6"/>
      <c r="J920" s="6"/>
      <c r="K920" s="6"/>
      <c r="L920" s="34"/>
      <c r="M920" s="120"/>
      <c r="N920" s="120"/>
      <c r="O920" s="120"/>
    </row>
    <row r="921" spans="2:16" s="124" customFormat="1" x14ac:dyDescent="0.25">
      <c r="B921" s="36"/>
      <c r="C921" s="97"/>
      <c r="D921" s="36"/>
      <c r="E921" s="94"/>
      <c r="F921" s="94"/>
      <c r="G921" s="94"/>
      <c r="H921" s="94"/>
      <c r="I921" s="6"/>
      <c r="J921" s="6"/>
      <c r="K921" s="6"/>
      <c r="L921" s="34"/>
      <c r="M921" s="120"/>
      <c r="N921" s="120"/>
      <c r="O921" s="120"/>
    </row>
    <row r="922" spans="2:16" x14ac:dyDescent="0.25">
      <c r="B922" s="104"/>
      <c r="C922" s="97"/>
      <c r="D922" s="104"/>
      <c r="E922" s="6"/>
      <c r="F922" s="6"/>
      <c r="G922" s="6"/>
      <c r="H922" s="87"/>
      <c r="I922" s="6"/>
      <c r="J922" s="6"/>
      <c r="K922" s="6"/>
    </row>
    <row r="923" spans="2:16" s="124" customFormat="1" x14ac:dyDescent="0.25">
      <c r="B923" s="107"/>
      <c r="C923" s="97"/>
      <c r="D923" s="107"/>
      <c r="E923" s="102"/>
      <c r="F923" s="102"/>
      <c r="G923" s="102"/>
      <c r="H923" s="102"/>
      <c r="I923" s="93"/>
      <c r="J923" s="93"/>
      <c r="K923" s="93"/>
      <c r="L923" s="93"/>
      <c r="M923" s="99"/>
      <c r="N923" s="99"/>
      <c r="O923" s="99"/>
    </row>
    <row r="924" spans="2:16" s="98" customFormat="1" x14ac:dyDescent="0.25">
      <c r="B924" s="25"/>
      <c r="C924" s="69"/>
      <c r="D924" s="25"/>
      <c r="E924" s="7"/>
      <c r="F924" s="7"/>
      <c r="G924" s="7"/>
      <c r="H924" s="7"/>
      <c r="I924" s="7"/>
      <c r="J924" s="7"/>
      <c r="K924" s="7"/>
      <c r="M924" s="99"/>
      <c r="N924" s="99"/>
      <c r="O924" s="99"/>
      <c r="P924" s="100"/>
    </row>
    <row r="925" spans="2:16" s="102" customFormat="1" x14ac:dyDescent="0.25">
      <c r="C925" s="97"/>
      <c r="I925" s="34"/>
      <c r="J925" s="34"/>
      <c r="K925" s="34"/>
      <c r="L925" s="34"/>
      <c r="M925" s="99"/>
      <c r="N925" s="99"/>
      <c r="O925" s="99"/>
    </row>
    <row r="926" spans="2:16" x14ac:dyDescent="0.25">
      <c r="B926" s="96"/>
      <c r="C926" s="97"/>
      <c r="D926" s="96"/>
      <c r="E926" s="6"/>
      <c r="F926" s="6"/>
      <c r="G926" s="6"/>
      <c r="I926" s="6"/>
      <c r="J926" s="6"/>
      <c r="K926" s="6"/>
      <c r="M926" s="99"/>
      <c r="N926" s="99"/>
      <c r="O926" s="99"/>
    </row>
    <row r="927" spans="2:16" s="124" customFormat="1" x14ac:dyDescent="0.25">
      <c r="B927" s="36"/>
      <c r="C927" s="97"/>
      <c r="D927" s="36"/>
      <c r="E927" s="94"/>
      <c r="F927" s="94"/>
      <c r="G927" s="94"/>
      <c r="H927" s="94"/>
      <c r="I927" s="6"/>
      <c r="J927" s="6"/>
      <c r="K927" s="6"/>
      <c r="L927" s="34"/>
      <c r="M927" s="120"/>
      <c r="N927" s="120"/>
      <c r="O927" s="120"/>
    </row>
    <row r="928" spans="2:16" s="124" customFormat="1" x14ac:dyDescent="0.25">
      <c r="B928" s="36"/>
      <c r="C928" s="97"/>
      <c r="D928" s="36"/>
      <c r="E928" s="94"/>
      <c r="F928" s="94"/>
      <c r="G928" s="94"/>
      <c r="H928" s="94"/>
      <c r="I928" s="6"/>
      <c r="J928" s="6"/>
      <c r="K928" s="6"/>
      <c r="L928" s="34"/>
      <c r="M928" s="120"/>
      <c r="N928" s="120"/>
      <c r="O928" s="120"/>
    </row>
    <row r="929" spans="2:16" x14ac:dyDescent="0.25">
      <c r="B929" s="104"/>
      <c r="C929" s="97"/>
      <c r="D929" s="104"/>
      <c r="E929" s="6"/>
      <c r="F929" s="6"/>
      <c r="G929" s="6"/>
      <c r="H929" s="87"/>
      <c r="I929" s="6"/>
      <c r="J929" s="6"/>
      <c r="K929" s="6"/>
    </row>
    <row r="930" spans="2:16" s="124" customFormat="1" x14ac:dyDescent="0.25">
      <c r="B930" s="102"/>
      <c r="C930" s="97"/>
      <c r="D930" s="102"/>
      <c r="E930" s="102"/>
      <c r="F930" s="102"/>
      <c r="G930" s="102"/>
      <c r="H930" s="102"/>
      <c r="I930" s="34"/>
      <c r="J930" s="34"/>
      <c r="K930" s="34"/>
      <c r="L930" s="34"/>
      <c r="M930" s="99"/>
      <c r="N930" s="99"/>
      <c r="O930" s="99"/>
    </row>
    <row r="931" spans="2:16" s="98" customFormat="1" x14ac:dyDescent="0.25">
      <c r="B931" s="25"/>
      <c r="C931" s="69"/>
      <c r="D931" s="25"/>
      <c r="E931" s="7"/>
      <c r="F931" s="7"/>
      <c r="G931" s="7"/>
      <c r="H931" s="7"/>
      <c r="I931" s="7"/>
      <c r="J931" s="7"/>
      <c r="K931" s="7"/>
      <c r="M931" s="99"/>
      <c r="N931" s="99"/>
      <c r="O931" s="99"/>
      <c r="P931" s="100"/>
    </row>
    <row r="932" spans="2:16" s="124" customFormat="1" x14ac:dyDescent="0.25">
      <c r="B932" s="102"/>
      <c r="C932" s="97"/>
      <c r="D932" s="102"/>
      <c r="E932" s="102"/>
      <c r="F932" s="102"/>
      <c r="G932" s="102"/>
      <c r="H932" s="102"/>
      <c r="I932" s="34"/>
      <c r="J932" s="34"/>
      <c r="K932" s="34"/>
      <c r="L932" s="34"/>
      <c r="M932" s="99"/>
      <c r="N932" s="99"/>
      <c r="O932" s="99"/>
    </row>
    <row r="933" spans="2:16" x14ac:dyDescent="0.25">
      <c r="B933" s="96"/>
      <c r="C933" s="97"/>
      <c r="D933" s="96"/>
      <c r="E933" s="6"/>
      <c r="F933" s="6"/>
      <c r="G933" s="6"/>
      <c r="I933" s="6"/>
      <c r="J933" s="6"/>
      <c r="K933" s="6"/>
      <c r="M933" s="99"/>
      <c r="N933" s="99"/>
      <c r="O933" s="99"/>
    </row>
    <row r="934" spans="2:16" s="124" customFormat="1" x14ac:dyDescent="0.25">
      <c r="B934" s="36"/>
      <c r="C934" s="97"/>
      <c r="D934" s="36"/>
      <c r="E934" s="94"/>
      <c r="F934" s="94"/>
      <c r="G934" s="94"/>
      <c r="H934" s="94"/>
      <c r="I934" s="6"/>
      <c r="J934" s="6"/>
      <c r="K934" s="6"/>
      <c r="L934" s="34"/>
      <c r="M934" s="120"/>
      <c r="N934" s="120"/>
      <c r="O934" s="120"/>
    </row>
    <row r="935" spans="2:16" s="124" customFormat="1" x14ac:dyDescent="0.25">
      <c r="B935" s="36"/>
      <c r="C935" s="97"/>
      <c r="D935" s="36"/>
      <c r="E935" s="94"/>
      <c r="F935" s="94"/>
      <c r="G935" s="94"/>
      <c r="H935" s="94"/>
      <c r="I935" s="6"/>
      <c r="J935" s="6"/>
      <c r="K935" s="6"/>
      <c r="L935" s="34"/>
      <c r="M935" s="120"/>
      <c r="N935" s="120"/>
      <c r="O935" s="120"/>
    </row>
    <row r="936" spans="2:16" s="124" customFormat="1" x14ac:dyDescent="0.25">
      <c r="B936" s="36"/>
      <c r="C936" s="97"/>
      <c r="D936" s="36"/>
      <c r="E936" s="94"/>
      <c r="F936" s="94"/>
      <c r="G936" s="94"/>
      <c r="H936" s="94"/>
      <c r="I936" s="6"/>
      <c r="J936" s="6"/>
      <c r="K936" s="6"/>
      <c r="L936" s="34"/>
      <c r="M936" s="120"/>
      <c r="N936" s="120"/>
      <c r="O936" s="120"/>
    </row>
    <row r="937" spans="2:16" s="124" customFormat="1" x14ac:dyDescent="0.25">
      <c r="B937" s="36"/>
      <c r="C937" s="97"/>
      <c r="D937" s="36"/>
      <c r="E937" s="94"/>
      <c r="F937" s="94"/>
      <c r="G937" s="94"/>
      <c r="H937" s="94"/>
      <c r="I937" s="6"/>
      <c r="J937" s="6"/>
      <c r="K937" s="6"/>
      <c r="L937" s="34"/>
      <c r="M937" s="120"/>
      <c r="N937" s="120"/>
      <c r="O937" s="120"/>
    </row>
    <row r="938" spans="2:16" s="124" customFormat="1" x14ac:dyDescent="0.25">
      <c r="B938" s="36"/>
      <c r="C938" s="97"/>
      <c r="D938" s="36"/>
      <c r="E938" s="94"/>
      <c r="F938" s="94"/>
      <c r="G938" s="94"/>
      <c r="H938" s="94"/>
      <c r="I938" s="6"/>
      <c r="J938" s="6"/>
      <c r="K938" s="6"/>
      <c r="L938" s="34"/>
      <c r="M938" s="120"/>
      <c r="N938" s="120"/>
      <c r="O938" s="120"/>
    </row>
    <row r="939" spans="2:16" s="124" customFormat="1" x14ac:dyDescent="0.25">
      <c r="B939" s="36"/>
      <c r="C939" s="97"/>
      <c r="D939" s="36"/>
      <c r="E939" s="94"/>
      <c r="F939" s="94"/>
      <c r="G939" s="94"/>
      <c r="H939" s="94"/>
      <c r="I939" s="6"/>
      <c r="J939" s="6"/>
      <c r="K939" s="6"/>
      <c r="L939" s="34"/>
      <c r="M939" s="120"/>
      <c r="N939" s="120"/>
      <c r="O939" s="120"/>
    </row>
    <row r="940" spans="2:16" s="124" customFormat="1" x14ac:dyDescent="0.25">
      <c r="B940" s="36"/>
      <c r="C940" s="97"/>
      <c r="D940" s="36"/>
      <c r="E940" s="94"/>
      <c r="F940" s="94"/>
      <c r="G940" s="94"/>
      <c r="H940" s="94"/>
      <c r="I940" s="6"/>
      <c r="J940" s="6"/>
      <c r="K940" s="6"/>
      <c r="L940" s="34"/>
      <c r="M940" s="120"/>
      <c r="N940" s="120"/>
      <c r="O940" s="120"/>
    </row>
    <row r="941" spans="2:16" s="124" customFormat="1" x14ac:dyDescent="0.25">
      <c r="B941" s="36"/>
      <c r="C941" s="97"/>
      <c r="D941" s="36"/>
      <c r="E941" s="94"/>
      <c r="F941" s="94"/>
      <c r="G941" s="94"/>
      <c r="H941" s="94"/>
      <c r="I941" s="6"/>
      <c r="J941" s="6"/>
      <c r="K941" s="6"/>
      <c r="L941" s="34"/>
      <c r="M941" s="120"/>
      <c r="N941" s="120"/>
      <c r="O941" s="120"/>
    </row>
    <row r="942" spans="2:16" s="124" customFormat="1" x14ac:dyDescent="0.25">
      <c r="B942" s="36"/>
      <c r="C942" s="97"/>
      <c r="D942" s="36"/>
      <c r="E942" s="94"/>
      <c r="F942" s="94"/>
      <c r="G942" s="94"/>
      <c r="H942" s="94"/>
      <c r="I942" s="6"/>
      <c r="J942" s="6"/>
      <c r="K942" s="6"/>
      <c r="L942" s="34"/>
      <c r="M942" s="120"/>
      <c r="N942" s="120"/>
      <c r="O942" s="120"/>
    </row>
    <row r="943" spans="2:16" s="124" customFormat="1" x14ac:dyDescent="0.25">
      <c r="B943" s="36"/>
      <c r="C943" s="97"/>
      <c r="D943" s="36"/>
      <c r="E943" s="94"/>
      <c r="F943" s="94"/>
      <c r="G943" s="94"/>
      <c r="H943" s="94"/>
      <c r="I943" s="6"/>
      <c r="J943" s="6"/>
      <c r="K943" s="6"/>
      <c r="L943" s="34"/>
      <c r="M943" s="120"/>
      <c r="N943" s="120"/>
      <c r="O943" s="120"/>
    </row>
    <row r="944" spans="2:16" s="124" customFormat="1" x14ac:dyDescent="0.25">
      <c r="B944" s="36"/>
      <c r="C944" s="97"/>
      <c r="D944" s="36"/>
      <c r="E944" s="94"/>
      <c r="F944" s="94"/>
      <c r="G944" s="94"/>
      <c r="H944" s="94"/>
      <c r="I944" s="6"/>
      <c r="J944" s="6"/>
      <c r="K944" s="6"/>
      <c r="L944" s="34"/>
      <c r="M944" s="120"/>
      <c r="N944" s="120"/>
      <c r="O944" s="120"/>
    </row>
    <row r="945" spans="2:16" s="124" customFormat="1" x14ac:dyDescent="0.25">
      <c r="B945" s="36"/>
      <c r="C945" s="97"/>
      <c r="D945" s="36"/>
      <c r="E945" s="94"/>
      <c r="F945" s="94"/>
      <c r="G945" s="94"/>
      <c r="H945" s="94"/>
      <c r="I945" s="6"/>
      <c r="J945" s="6"/>
      <c r="K945" s="6"/>
      <c r="L945" s="34"/>
      <c r="M945" s="120"/>
      <c r="N945" s="120"/>
      <c r="O945" s="120"/>
    </row>
    <row r="946" spans="2:16" s="124" customFormat="1" x14ac:dyDescent="0.25">
      <c r="B946" s="36"/>
      <c r="C946" s="97"/>
      <c r="D946" s="36"/>
      <c r="E946" s="94"/>
      <c r="F946" s="94"/>
      <c r="G946" s="94"/>
      <c r="H946" s="94"/>
      <c r="I946" s="6"/>
      <c r="J946" s="6"/>
      <c r="K946" s="6"/>
      <c r="L946" s="34"/>
      <c r="M946" s="120"/>
      <c r="N946" s="120"/>
      <c r="O946" s="120"/>
    </row>
    <row r="947" spans="2:16" s="124" customFormat="1" x14ac:dyDescent="0.25">
      <c r="B947" s="36"/>
      <c r="C947" s="97"/>
      <c r="D947" s="36"/>
      <c r="E947" s="94"/>
      <c r="F947" s="94"/>
      <c r="G947" s="94"/>
      <c r="H947" s="94"/>
      <c r="I947" s="6"/>
      <c r="J947" s="6"/>
      <c r="K947" s="6"/>
      <c r="L947" s="34"/>
      <c r="M947" s="120"/>
      <c r="N947" s="120"/>
      <c r="O947" s="120"/>
    </row>
    <row r="948" spans="2:16" x14ac:dyDescent="0.25">
      <c r="B948" s="104"/>
      <c r="C948" s="97"/>
      <c r="D948" s="104"/>
      <c r="E948" s="6"/>
      <c r="F948" s="6"/>
      <c r="G948" s="6"/>
      <c r="H948" s="87"/>
      <c r="I948" s="6"/>
      <c r="J948" s="6"/>
      <c r="K948" s="6"/>
    </row>
    <row r="949" spans="2:16" x14ac:dyDescent="0.25">
      <c r="B949" s="104"/>
      <c r="C949" s="97"/>
      <c r="D949" s="104"/>
      <c r="E949" s="6"/>
      <c r="F949" s="6"/>
      <c r="G949" s="6"/>
      <c r="I949" s="6"/>
      <c r="J949" s="6"/>
      <c r="K949" s="6"/>
    </row>
    <row r="950" spans="2:16" x14ac:dyDescent="0.25">
      <c r="B950" s="104"/>
      <c r="C950" s="97"/>
      <c r="D950" s="104"/>
      <c r="E950" s="6"/>
      <c r="F950" s="6"/>
      <c r="G950" s="6"/>
      <c r="H950" s="87"/>
      <c r="I950" s="6"/>
      <c r="J950" s="6"/>
      <c r="K950" s="6"/>
    </row>
    <row r="951" spans="2:16" x14ac:dyDescent="0.25">
      <c r="B951" s="104"/>
      <c r="C951" s="97"/>
      <c r="D951" s="104"/>
      <c r="E951" s="6"/>
      <c r="F951" s="6"/>
      <c r="G951" s="6"/>
      <c r="I951" s="6"/>
      <c r="J951" s="6"/>
      <c r="K951" s="6"/>
    </row>
    <row r="952" spans="2:16" s="124" customFormat="1" x14ac:dyDescent="0.25">
      <c r="B952" s="102"/>
      <c r="C952" s="97"/>
      <c r="D952" s="102"/>
      <c r="E952" s="102"/>
      <c r="F952" s="102"/>
      <c r="G952" s="102"/>
      <c r="H952" s="102"/>
      <c r="I952" s="34"/>
      <c r="J952" s="34"/>
      <c r="K952" s="34"/>
      <c r="L952" s="34"/>
      <c r="M952" s="99"/>
      <c r="N952" s="99"/>
      <c r="O952" s="99"/>
    </row>
    <row r="953" spans="2:16" s="98" customFormat="1" x14ac:dyDescent="0.25">
      <c r="B953" s="25"/>
      <c r="C953" s="69"/>
      <c r="D953" s="25"/>
      <c r="E953" s="7"/>
      <c r="F953" s="7"/>
      <c r="G953" s="7"/>
      <c r="H953" s="7"/>
      <c r="I953" s="7"/>
      <c r="J953" s="7"/>
      <c r="K953" s="7"/>
      <c r="M953" s="99"/>
      <c r="N953" s="99"/>
      <c r="O953" s="99"/>
      <c r="P953" s="100"/>
    </row>
    <row r="954" spans="2:16" s="124" customFormat="1" x14ac:dyDescent="0.25">
      <c r="B954" s="102"/>
      <c r="C954" s="97"/>
      <c r="D954" s="102"/>
      <c r="E954" s="102"/>
      <c r="F954" s="102"/>
      <c r="G954" s="102"/>
      <c r="H954" s="102"/>
      <c r="I954" s="34"/>
      <c r="J954" s="34"/>
      <c r="K954" s="34"/>
      <c r="L954" s="34"/>
      <c r="M954" s="99"/>
      <c r="N954" s="99"/>
      <c r="O954" s="99"/>
    </row>
    <row r="955" spans="2:16" x14ac:dyDescent="0.25">
      <c r="B955" s="96"/>
      <c r="C955" s="97"/>
      <c r="D955" s="96"/>
      <c r="E955" s="6"/>
      <c r="F955" s="6"/>
      <c r="G955" s="6"/>
      <c r="I955" s="6"/>
      <c r="J955" s="6"/>
      <c r="K955" s="6"/>
      <c r="M955" s="99"/>
      <c r="N955" s="99"/>
      <c r="O955" s="99"/>
    </row>
    <row r="956" spans="2:16" s="124" customFormat="1" x14ac:dyDescent="0.25">
      <c r="B956" s="36"/>
      <c r="C956" s="97"/>
      <c r="D956" s="36"/>
      <c r="E956" s="94"/>
      <c r="F956" s="94"/>
      <c r="G956" s="94"/>
      <c r="H956" s="94"/>
      <c r="I956" s="94"/>
      <c r="J956" s="94"/>
      <c r="K956" s="94"/>
      <c r="L956" s="34"/>
      <c r="M956" s="120"/>
      <c r="N956" s="120"/>
      <c r="O956" s="120"/>
    </row>
    <row r="957" spans="2:16" x14ac:dyDescent="0.25">
      <c r="B957" s="104"/>
      <c r="C957" s="97"/>
      <c r="D957" s="104"/>
      <c r="E957" s="6"/>
      <c r="F957" s="6"/>
      <c r="G957" s="6"/>
      <c r="I957" s="6"/>
      <c r="J957" s="6"/>
      <c r="K957" s="6"/>
    </row>
    <row r="958" spans="2:16" x14ac:dyDescent="0.25">
      <c r="B958" s="104"/>
      <c r="C958" s="97"/>
      <c r="D958" s="104"/>
      <c r="E958" s="6"/>
      <c r="F958" s="6"/>
      <c r="G958" s="6"/>
      <c r="H958" s="87"/>
      <c r="I958" s="6"/>
      <c r="J958" s="6"/>
      <c r="K958" s="6"/>
    </row>
    <row r="959" spans="2:16" x14ac:dyDescent="0.25">
      <c r="B959" s="104"/>
      <c r="C959" s="97"/>
      <c r="D959" s="104"/>
      <c r="E959" s="6"/>
      <c r="F959" s="6"/>
      <c r="G959" s="6"/>
      <c r="I959" s="6"/>
      <c r="J959" s="6"/>
      <c r="K959" s="6"/>
    </row>
    <row r="960" spans="2:16" x14ac:dyDescent="0.25">
      <c r="B960" s="104"/>
      <c r="C960" s="97"/>
      <c r="D960" s="104"/>
      <c r="E960" s="6"/>
      <c r="F960" s="6"/>
      <c r="G960" s="6"/>
      <c r="I960" s="6"/>
      <c r="J960" s="6"/>
      <c r="K960" s="6"/>
    </row>
    <row r="961" spans="2:16" x14ac:dyDescent="0.25">
      <c r="B961" s="104"/>
      <c r="C961" s="97"/>
      <c r="D961" s="104"/>
      <c r="E961" s="6"/>
      <c r="F961" s="6"/>
      <c r="G961" s="6"/>
      <c r="I961" s="6"/>
      <c r="J961" s="6"/>
      <c r="K961" s="6"/>
    </row>
    <row r="964" spans="2:16" s="98" customFormat="1" x14ac:dyDescent="0.25">
      <c r="B964" s="25"/>
      <c r="C964" s="69"/>
      <c r="D964" s="25"/>
      <c r="E964" s="7"/>
      <c r="F964" s="7"/>
      <c r="G964" s="7"/>
      <c r="H964" s="7"/>
      <c r="I964" s="110"/>
      <c r="J964" s="110"/>
      <c r="K964" s="110"/>
      <c r="M964" s="99"/>
      <c r="N964" s="99"/>
      <c r="O964" s="99"/>
      <c r="P964" s="100"/>
    </row>
    <row r="965" spans="2:16" s="98" customFormat="1" x14ac:dyDescent="0.25">
      <c r="B965" s="25"/>
      <c r="C965" s="69"/>
      <c r="D965" s="25"/>
      <c r="E965" s="7"/>
      <c r="F965" s="7"/>
      <c r="G965" s="7"/>
      <c r="H965" s="7"/>
      <c r="I965" s="110"/>
      <c r="J965" s="110"/>
      <c r="K965" s="110"/>
      <c r="M965" s="99"/>
      <c r="N965" s="99"/>
      <c r="O965" s="99"/>
      <c r="P965" s="100"/>
    </row>
    <row r="966" spans="2:16" s="98" customFormat="1" x14ac:dyDescent="0.25">
      <c r="B966" s="25"/>
      <c r="C966" s="69"/>
      <c r="D966" s="25"/>
      <c r="E966" s="7"/>
      <c r="F966" s="7"/>
      <c r="G966" s="7"/>
      <c r="H966" s="7"/>
      <c r="I966" s="110"/>
      <c r="J966" s="110"/>
      <c r="K966" s="110"/>
      <c r="M966" s="99"/>
      <c r="N966" s="99"/>
      <c r="O966" s="99"/>
      <c r="P966" s="100"/>
    </row>
    <row r="967" spans="2:16" s="98" customFormat="1" x14ac:dyDescent="0.25">
      <c r="B967" s="25"/>
      <c r="C967" s="69"/>
      <c r="D967" s="25"/>
      <c r="E967" s="7"/>
      <c r="F967" s="7"/>
      <c r="G967" s="7"/>
      <c r="H967" s="7"/>
      <c r="I967" s="110"/>
      <c r="J967" s="110"/>
      <c r="K967" s="110"/>
      <c r="M967" s="99"/>
      <c r="N967" s="99"/>
      <c r="O967" s="99"/>
      <c r="P967" s="100"/>
    </row>
    <row r="968" spans="2:16" s="98" customFormat="1" x14ac:dyDescent="0.25">
      <c r="B968" s="25"/>
      <c r="C968" s="69"/>
      <c r="D968" s="25"/>
      <c r="E968" s="7"/>
      <c r="F968" s="7"/>
      <c r="G968" s="7"/>
      <c r="H968" s="7"/>
      <c r="I968" s="110"/>
      <c r="J968" s="110"/>
      <c r="K968" s="110"/>
      <c r="M968" s="99"/>
      <c r="N968" s="99"/>
      <c r="O968" s="99"/>
      <c r="P968" s="100"/>
    </row>
    <row r="969" spans="2:16" s="98" customFormat="1" x14ac:dyDescent="0.25">
      <c r="B969" s="25"/>
      <c r="C969" s="69"/>
      <c r="D969" s="25"/>
      <c r="E969" s="7"/>
      <c r="F969" s="7"/>
      <c r="G969" s="7"/>
      <c r="H969" s="7"/>
      <c r="I969" s="110"/>
      <c r="J969" s="110"/>
      <c r="K969" s="110"/>
      <c r="M969" s="99"/>
      <c r="N969" s="99"/>
      <c r="O969" s="99"/>
      <c r="P969" s="100"/>
    </row>
    <row r="970" spans="2:16" s="98" customFormat="1" x14ac:dyDescent="0.25">
      <c r="B970" s="25"/>
      <c r="C970" s="69"/>
      <c r="D970" s="25"/>
      <c r="E970" s="7"/>
      <c r="F970" s="7"/>
      <c r="G970" s="7"/>
      <c r="H970" s="7"/>
      <c r="I970" s="110"/>
      <c r="J970" s="110"/>
      <c r="K970" s="110"/>
      <c r="M970" s="99"/>
      <c r="N970" s="99"/>
      <c r="O970" s="99"/>
      <c r="P970" s="100"/>
    </row>
    <row r="971" spans="2:16" s="98" customFormat="1" x14ac:dyDescent="0.25">
      <c r="B971" s="25"/>
      <c r="C971" s="69"/>
      <c r="D971" s="25"/>
      <c r="E971" s="7"/>
      <c r="F971" s="7"/>
      <c r="G971" s="7"/>
      <c r="H971" s="7"/>
      <c r="I971" s="110"/>
      <c r="J971" s="110"/>
      <c r="K971" s="110"/>
      <c r="M971" s="99"/>
      <c r="N971" s="99"/>
      <c r="O971" s="99"/>
      <c r="P971" s="100"/>
    </row>
    <row r="972" spans="2:16" s="98" customFormat="1" x14ac:dyDescent="0.25">
      <c r="B972" s="25"/>
      <c r="C972" s="69"/>
      <c r="D972" s="25"/>
      <c r="E972" s="7"/>
      <c r="F972" s="7"/>
      <c r="G972" s="7"/>
      <c r="H972" s="7"/>
      <c r="I972" s="111"/>
      <c r="J972" s="111"/>
      <c r="K972" s="111"/>
      <c r="M972" s="99"/>
      <c r="N972" s="99"/>
      <c r="O972" s="99"/>
      <c r="P972" s="100"/>
    </row>
    <row r="973" spans="2:16" x14ac:dyDescent="0.25">
      <c r="C973" s="69"/>
      <c r="D973" s="69"/>
      <c r="E973" s="69"/>
      <c r="F973" s="69"/>
      <c r="G973" s="69"/>
      <c r="H973" s="69"/>
      <c r="I973" s="110"/>
      <c r="J973" s="110"/>
      <c r="K973" s="110"/>
    </row>
    <row r="974" spans="2:16" x14ac:dyDescent="0.25">
      <c r="C974" s="69"/>
      <c r="D974" s="69"/>
      <c r="E974" s="69"/>
      <c r="F974" s="69"/>
      <c r="G974" s="69"/>
      <c r="H974" s="69"/>
      <c r="I974" s="110"/>
      <c r="J974" s="110"/>
      <c r="K974" s="110"/>
    </row>
    <row r="975" spans="2:16" x14ac:dyDescent="0.25">
      <c r="C975" s="69"/>
      <c r="D975" s="69"/>
      <c r="E975" s="69"/>
      <c r="F975" s="69"/>
      <c r="G975" s="69"/>
      <c r="H975" s="69"/>
      <c r="I975" s="110"/>
      <c r="J975" s="110"/>
      <c r="K975" s="110"/>
    </row>
  </sheetData>
  <pageMargins left="0.7" right="0.7" top="1.1770833333333333" bottom="0.79166666666666663" header="0.40625" footer="0.3"/>
  <pageSetup paperSize="9" orientation="portrait" r:id="rId1"/>
  <headerFooter>
    <oddHeader>&amp;L&amp;"Arial Narrow,Navadno"&amp;12            3/1.4.2.2&amp;C&amp;"Arial Narrow,Navadno"&amp;12PROJEKTANTSKI POPIS DEL S PREDIZMERAMI
- faza 2 -</oddHeader>
    <oddFooter>&amp;R&amp;"Arial Narrow,Navadno"&amp;10stran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975"/>
  <sheetViews>
    <sheetView view="pageLayout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117" customWidth="1"/>
    <col min="2" max="2" width="6.7109375" style="118" customWidth="1"/>
    <col min="3" max="3" width="35.7109375" style="119" customWidth="1"/>
    <col min="4" max="4" width="6.7109375" style="118" customWidth="1"/>
    <col min="5" max="7" width="8.7109375" style="95" customWidth="1"/>
    <col min="8" max="8" width="8.7109375" style="6" customWidth="1"/>
    <col min="9" max="11" width="10.7109375" style="95" customWidth="1"/>
    <col min="12" max="12" width="9.140625" style="117" customWidth="1"/>
    <col min="13" max="15" width="2.7109375" style="120" customWidth="1"/>
    <col min="16" max="16" width="9.140625" style="121" customWidth="1"/>
    <col min="17" max="16384" width="9.140625" style="117"/>
  </cols>
  <sheetData>
    <row r="1" spans="1:16" x14ac:dyDescent="0.25">
      <c r="A1" s="6"/>
      <c r="B1" s="95"/>
      <c r="C1" s="95"/>
      <c r="D1" s="95"/>
      <c r="E1" s="117"/>
      <c r="F1" s="120"/>
      <c r="G1" s="120"/>
      <c r="H1" s="120"/>
      <c r="I1" s="121"/>
      <c r="J1" s="117"/>
      <c r="K1" s="117"/>
      <c r="M1" s="117"/>
      <c r="N1" s="117"/>
      <c r="O1" s="117"/>
      <c r="P1" s="117"/>
    </row>
    <row r="2" spans="1:16" x14ac:dyDescent="0.25">
      <c r="A2" s="6"/>
      <c r="B2" s="95"/>
      <c r="C2" s="95"/>
      <c r="D2" s="95"/>
      <c r="E2" s="117"/>
      <c r="F2" s="120"/>
      <c r="G2" s="120"/>
      <c r="H2" s="120"/>
      <c r="I2" s="121"/>
      <c r="J2" s="117"/>
      <c r="K2" s="117"/>
      <c r="M2" s="117"/>
      <c r="N2" s="117"/>
      <c r="O2" s="117"/>
      <c r="P2" s="117"/>
    </row>
    <row r="3" spans="1:16" s="98" customFormat="1" x14ac:dyDescent="0.25">
      <c r="A3" s="7"/>
      <c r="B3" s="7"/>
      <c r="C3" s="7"/>
      <c r="D3" s="7"/>
      <c r="F3" s="99"/>
      <c r="G3" s="99"/>
      <c r="H3" s="99"/>
      <c r="I3" s="100"/>
    </row>
    <row r="4" spans="1:16" x14ac:dyDescent="0.25">
      <c r="A4" s="6"/>
      <c r="B4" s="6"/>
      <c r="C4" s="6"/>
      <c r="D4" s="6"/>
      <c r="E4" s="117"/>
      <c r="F4" s="120"/>
      <c r="G4" s="120"/>
      <c r="H4" s="120"/>
      <c r="I4" s="121"/>
      <c r="J4" s="117"/>
      <c r="K4" s="117"/>
      <c r="M4" s="117"/>
      <c r="N4" s="117"/>
      <c r="O4" s="117"/>
      <c r="P4" s="117"/>
    </row>
    <row r="5" spans="1:16" s="98" customFormat="1" x14ac:dyDescent="0.25">
      <c r="A5" s="7"/>
      <c r="B5" s="7"/>
      <c r="C5" s="7"/>
      <c r="D5" s="7"/>
      <c r="F5" s="99"/>
      <c r="G5" s="99"/>
      <c r="H5" s="99"/>
      <c r="I5" s="100"/>
    </row>
    <row r="6" spans="1:16" x14ac:dyDescent="0.25">
      <c r="A6" s="6"/>
      <c r="B6" s="6"/>
      <c r="C6" s="6"/>
      <c r="D6" s="6"/>
      <c r="E6" s="117"/>
      <c r="F6" s="120"/>
      <c r="G6" s="120"/>
      <c r="H6" s="120"/>
      <c r="I6" s="121"/>
      <c r="J6" s="117"/>
      <c r="K6" s="117"/>
      <c r="M6" s="117"/>
      <c r="N6" s="117"/>
      <c r="O6" s="117"/>
      <c r="P6" s="117"/>
    </row>
    <row r="7" spans="1:16" x14ac:dyDescent="0.25">
      <c r="A7" s="6"/>
      <c r="B7" s="6"/>
      <c r="C7" s="6"/>
      <c r="D7" s="6"/>
      <c r="E7" s="117"/>
      <c r="F7" s="120"/>
      <c r="G7" s="120"/>
      <c r="H7" s="120"/>
      <c r="I7" s="121"/>
      <c r="J7" s="117"/>
      <c r="K7" s="117"/>
      <c r="M7" s="117"/>
      <c r="N7" s="117"/>
      <c r="O7" s="117"/>
      <c r="P7" s="117"/>
    </row>
    <row r="8" spans="1:16" x14ac:dyDescent="0.25">
      <c r="A8" s="6"/>
      <c r="B8" s="6"/>
      <c r="C8" s="6"/>
      <c r="D8" s="6"/>
      <c r="E8" s="117"/>
      <c r="F8" s="120"/>
      <c r="G8" s="120"/>
      <c r="H8" s="120"/>
      <c r="I8" s="121"/>
      <c r="J8" s="117"/>
      <c r="K8" s="117"/>
      <c r="M8" s="117"/>
      <c r="N8" s="117"/>
      <c r="O8" s="117"/>
      <c r="P8" s="117"/>
    </row>
    <row r="9" spans="1:16" x14ac:dyDescent="0.25">
      <c r="A9" s="6"/>
      <c r="B9" s="6"/>
      <c r="C9" s="6"/>
      <c r="D9" s="6"/>
      <c r="E9" s="117"/>
      <c r="F9" s="120"/>
      <c r="G9" s="120"/>
      <c r="H9" s="120"/>
      <c r="I9" s="121"/>
      <c r="J9" s="117"/>
      <c r="K9" s="117"/>
      <c r="M9" s="117"/>
      <c r="N9" s="117"/>
      <c r="O9" s="117"/>
      <c r="P9" s="117"/>
    </row>
    <row r="10" spans="1:16" x14ac:dyDescent="0.25">
      <c r="A10" s="6"/>
      <c r="B10" s="6"/>
      <c r="C10" s="6"/>
      <c r="D10" s="6"/>
      <c r="E10" s="117"/>
      <c r="F10" s="120"/>
      <c r="G10" s="120"/>
      <c r="H10" s="120"/>
      <c r="I10" s="121"/>
      <c r="J10" s="117"/>
      <c r="K10" s="117"/>
      <c r="M10" s="117"/>
      <c r="N10" s="117"/>
      <c r="O10" s="117"/>
      <c r="P10" s="117"/>
    </row>
    <row r="11" spans="1:16" x14ac:dyDescent="0.25">
      <c r="A11" s="6"/>
      <c r="B11" s="6"/>
      <c r="C11" s="6"/>
      <c r="D11" s="6"/>
      <c r="E11" s="117"/>
      <c r="F11" s="120"/>
      <c r="G11" s="120"/>
      <c r="H11" s="120"/>
      <c r="I11" s="121"/>
      <c r="J11" s="117"/>
      <c r="K11" s="117"/>
      <c r="M11" s="117"/>
      <c r="N11" s="117"/>
      <c r="O11" s="117"/>
      <c r="P11" s="117"/>
    </row>
    <row r="12" spans="1:16" x14ac:dyDescent="0.25">
      <c r="A12" s="6"/>
      <c r="B12" s="6"/>
      <c r="C12" s="6"/>
      <c r="D12" s="6"/>
      <c r="E12" s="117"/>
      <c r="F12" s="120"/>
      <c r="G12" s="120"/>
      <c r="H12" s="120"/>
      <c r="I12" s="121"/>
      <c r="J12" s="117"/>
      <c r="K12" s="117"/>
      <c r="M12" s="117"/>
      <c r="N12" s="117"/>
      <c r="O12" s="117"/>
      <c r="P12" s="117"/>
    </row>
    <row r="13" spans="1:16" x14ac:dyDescent="0.25">
      <c r="A13" s="6"/>
      <c r="B13" s="6"/>
      <c r="C13" s="6"/>
      <c r="D13" s="6"/>
      <c r="E13" s="117"/>
      <c r="F13" s="120"/>
      <c r="G13" s="120"/>
      <c r="H13" s="120"/>
      <c r="I13" s="121"/>
      <c r="J13" s="117"/>
      <c r="K13" s="117"/>
      <c r="M13" s="117"/>
      <c r="N13" s="117"/>
      <c r="O13" s="117"/>
      <c r="P13" s="117"/>
    </row>
    <row r="14" spans="1:16" s="124" customFormat="1" x14ac:dyDescent="0.25">
      <c r="A14" s="34"/>
      <c r="B14" s="6"/>
      <c r="C14" s="6"/>
      <c r="D14" s="6"/>
      <c r="E14" s="34"/>
      <c r="F14" s="120"/>
      <c r="G14" s="120"/>
      <c r="H14" s="120"/>
    </row>
    <row r="15" spans="1:16" s="102" customFormat="1" x14ac:dyDescent="0.25">
      <c r="A15" s="34"/>
      <c r="B15" s="6"/>
      <c r="C15" s="6"/>
      <c r="D15" s="6"/>
      <c r="E15" s="34"/>
      <c r="F15" s="120"/>
      <c r="G15" s="120"/>
      <c r="H15" s="120"/>
    </row>
    <row r="16" spans="1:16" s="102" customFormat="1" x14ac:dyDescent="0.25">
      <c r="A16" s="34"/>
      <c r="B16" s="6"/>
      <c r="C16" s="6"/>
      <c r="D16" s="6"/>
      <c r="E16" s="34"/>
      <c r="F16" s="120"/>
      <c r="G16" s="120"/>
      <c r="H16" s="120"/>
    </row>
    <row r="17" spans="1:16" s="124" customFormat="1" x14ac:dyDescent="0.25">
      <c r="A17" s="34"/>
      <c r="B17" s="6"/>
      <c r="C17" s="6"/>
      <c r="D17" s="6"/>
      <c r="E17" s="34"/>
      <c r="F17" s="120"/>
      <c r="G17" s="120"/>
      <c r="H17" s="120"/>
    </row>
    <row r="18" spans="1:16" s="124" customFormat="1" x14ac:dyDescent="0.25">
      <c r="A18" s="34"/>
      <c r="B18" s="6"/>
      <c r="C18" s="6"/>
      <c r="D18" s="6"/>
      <c r="E18" s="34"/>
      <c r="F18" s="120"/>
      <c r="G18" s="120"/>
      <c r="H18" s="120"/>
    </row>
    <row r="19" spans="1:16" x14ac:dyDescent="0.25">
      <c r="A19" s="6"/>
      <c r="B19" s="6"/>
      <c r="C19" s="6"/>
      <c r="D19" s="6"/>
      <c r="E19" s="117"/>
      <c r="F19" s="120"/>
      <c r="G19" s="120"/>
      <c r="H19" s="120"/>
      <c r="I19" s="121"/>
      <c r="J19" s="117"/>
      <c r="K19" s="117"/>
      <c r="M19" s="117"/>
      <c r="N19" s="117"/>
      <c r="O19" s="117"/>
      <c r="P19" s="117"/>
    </row>
    <row r="20" spans="1:16" x14ac:dyDescent="0.25">
      <c r="A20" s="6"/>
      <c r="B20" s="6"/>
      <c r="C20" s="6"/>
      <c r="D20" s="6"/>
      <c r="E20" s="117"/>
      <c r="F20" s="120"/>
      <c r="G20" s="120"/>
      <c r="H20" s="120"/>
      <c r="I20" s="121"/>
      <c r="J20" s="117"/>
      <c r="K20" s="117"/>
      <c r="M20" s="117"/>
      <c r="N20" s="117"/>
      <c r="O20" s="117"/>
      <c r="P20" s="117"/>
    </row>
    <row r="21" spans="1:16" x14ac:dyDescent="0.25">
      <c r="A21" s="87"/>
      <c r="B21" s="6"/>
      <c r="C21" s="6"/>
      <c r="D21" s="6"/>
      <c r="E21" s="117"/>
      <c r="F21" s="120"/>
      <c r="G21" s="120"/>
      <c r="H21" s="120"/>
      <c r="I21" s="121"/>
      <c r="J21" s="117"/>
      <c r="K21" s="117"/>
      <c r="M21" s="117"/>
      <c r="N21" s="117"/>
      <c r="O21" s="117"/>
      <c r="P21" s="117"/>
    </row>
    <row r="22" spans="1:16" x14ac:dyDescent="0.25">
      <c r="A22" s="6"/>
      <c r="B22" s="6"/>
      <c r="C22" s="6"/>
      <c r="D22" s="6"/>
      <c r="E22" s="117"/>
      <c r="F22" s="120"/>
      <c r="G22" s="120"/>
      <c r="H22" s="120"/>
      <c r="I22" s="121"/>
      <c r="J22" s="117"/>
      <c r="K22" s="117"/>
      <c r="M22" s="117"/>
      <c r="N22" s="117"/>
      <c r="O22" s="117"/>
      <c r="P22" s="117"/>
    </row>
    <row r="23" spans="1:16" s="98" customFormat="1" x14ac:dyDescent="0.25">
      <c r="A23" s="7"/>
      <c r="B23" s="7"/>
      <c r="C23" s="7"/>
      <c r="D23" s="7"/>
      <c r="F23" s="99"/>
      <c r="G23" s="99"/>
      <c r="H23" s="99"/>
      <c r="I23" s="100"/>
    </row>
    <row r="24" spans="1:16" x14ac:dyDescent="0.25">
      <c r="A24" s="6"/>
      <c r="B24" s="6"/>
      <c r="C24" s="6"/>
      <c r="D24" s="6"/>
      <c r="E24" s="117"/>
      <c r="F24" s="120"/>
      <c r="G24" s="120"/>
      <c r="H24" s="120"/>
      <c r="I24" s="121"/>
      <c r="J24" s="117"/>
      <c r="K24" s="117"/>
      <c r="M24" s="117"/>
      <c r="N24" s="117"/>
      <c r="O24" s="117"/>
      <c r="P24" s="117"/>
    </row>
    <row r="25" spans="1:16" x14ac:dyDescent="0.25">
      <c r="A25" s="6"/>
      <c r="B25" s="6"/>
      <c r="C25" s="6"/>
      <c r="D25" s="6"/>
      <c r="E25" s="117"/>
      <c r="F25" s="120"/>
      <c r="G25" s="120"/>
      <c r="H25" s="120"/>
      <c r="I25" s="121"/>
      <c r="J25" s="117"/>
      <c r="K25" s="117"/>
      <c r="M25" s="117"/>
      <c r="N25" s="117"/>
      <c r="O25" s="117"/>
      <c r="P25" s="117"/>
    </row>
    <row r="26" spans="1:16" s="102" customFormat="1" x14ac:dyDescent="0.25">
      <c r="A26" s="6"/>
      <c r="B26" s="6"/>
      <c r="C26" s="6"/>
      <c r="D26" s="6"/>
      <c r="E26" s="34"/>
      <c r="F26" s="120"/>
      <c r="G26" s="120"/>
      <c r="H26" s="120"/>
    </row>
    <row r="27" spans="1:16" s="102" customFormat="1" x14ac:dyDescent="0.25">
      <c r="A27" s="6"/>
      <c r="B27" s="6"/>
      <c r="C27" s="6"/>
      <c r="D27" s="6"/>
      <c r="E27" s="34"/>
      <c r="F27" s="120"/>
      <c r="G27" s="120"/>
      <c r="H27" s="120"/>
    </row>
    <row r="28" spans="1:16" s="102" customFormat="1" x14ac:dyDescent="0.25">
      <c r="A28" s="6"/>
      <c r="B28" s="6"/>
      <c r="C28" s="6"/>
      <c r="D28" s="6"/>
      <c r="E28" s="34"/>
      <c r="F28" s="120"/>
      <c r="G28" s="120"/>
      <c r="H28" s="120"/>
    </row>
    <row r="29" spans="1:16" s="102" customFormat="1" x14ac:dyDescent="0.25">
      <c r="A29" s="6"/>
      <c r="B29" s="6"/>
      <c r="C29" s="6"/>
      <c r="D29" s="6"/>
      <c r="E29" s="34"/>
      <c r="F29" s="120"/>
      <c r="G29" s="120"/>
      <c r="H29" s="120"/>
    </row>
    <row r="30" spans="1:16" s="102" customFormat="1" x14ac:dyDescent="0.25">
      <c r="A30" s="6"/>
      <c r="B30" s="6"/>
      <c r="C30" s="6"/>
      <c r="D30" s="6"/>
      <c r="E30" s="34"/>
      <c r="F30" s="120"/>
      <c r="G30" s="120"/>
      <c r="H30" s="120"/>
    </row>
    <row r="31" spans="1:16" s="102" customFormat="1" x14ac:dyDescent="0.25">
      <c r="A31" s="6"/>
      <c r="B31" s="6"/>
      <c r="C31" s="6"/>
      <c r="D31" s="6"/>
      <c r="E31" s="34"/>
      <c r="F31" s="120"/>
      <c r="G31" s="120"/>
      <c r="H31" s="120"/>
    </row>
    <row r="32" spans="1:16" s="102" customFormat="1" x14ac:dyDescent="0.25">
      <c r="A32" s="6"/>
      <c r="B32" s="6"/>
      <c r="C32" s="6"/>
      <c r="D32" s="6"/>
      <c r="E32" s="34"/>
      <c r="F32" s="120"/>
      <c r="G32" s="120"/>
      <c r="H32" s="120"/>
    </row>
    <row r="33" spans="1:8" s="102" customFormat="1" x14ac:dyDescent="0.25">
      <c r="A33" s="6"/>
      <c r="B33" s="6"/>
      <c r="C33" s="6"/>
      <c r="D33" s="6"/>
      <c r="E33" s="34"/>
      <c r="F33" s="120"/>
      <c r="G33" s="120"/>
      <c r="H33" s="120"/>
    </row>
    <row r="34" spans="1:8" s="102" customFormat="1" x14ac:dyDescent="0.25">
      <c r="A34" s="6"/>
      <c r="B34" s="6"/>
      <c r="C34" s="6"/>
      <c r="D34" s="6"/>
      <c r="E34" s="34"/>
      <c r="F34" s="120"/>
      <c r="G34" s="120"/>
      <c r="H34" s="120"/>
    </row>
    <row r="35" spans="1:8" s="102" customFormat="1" x14ac:dyDescent="0.25">
      <c r="A35" s="6"/>
      <c r="B35" s="6"/>
      <c r="C35" s="6"/>
      <c r="D35" s="6"/>
      <c r="E35" s="34"/>
      <c r="F35" s="120"/>
      <c r="G35" s="120"/>
      <c r="H35" s="120"/>
    </row>
    <row r="36" spans="1:8" s="102" customFormat="1" x14ac:dyDescent="0.25">
      <c r="A36" s="6"/>
      <c r="B36" s="6"/>
      <c r="C36" s="6"/>
      <c r="D36" s="6"/>
      <c r="E36" s="34"/>
      <c r="F36" s="120"/>
      <c r="G36" s="120"/>
      <c r="H36" s="120"/>
    </row>
    <row r="37" spans="1:8" s="102" customFormat="1" x14ac:dyDescent="0.25">
      <c r="A37" s="6"/>
      <c r="B37" s="6"/>
      <c r="C37" s="6"/>
      <c r="D37" s="6"/>
      <c r="E37" s="34"/>
      <c r="F37" s="120"/>
      <c r="G37" s="120"/>
      <c r="H37" s="120"/>
    </row>
    <row r="38" spans="1:8" s="102" customFormat="1" x14ac:dyDescent="0.25">
      <c r="A38" s="6"/>
      <c r="B38" s="6"/>
      <c r="C38" s="6"/>
      <c r="D38" s="6"/>
      <c r="E38" s="34"/>
      <c r="F38" s="120"/>
      <c r="G38" s="120"/>
      <c r="H38" s="120"/>
    </row>
    <row r="39" spans="1:8" s="102" customFormat="1" x14ac:dyDescent="0.25">
      <c r="A39" s="6"/>
      <c r="B39" s="6"/>
      <c r="C39" s="6"/>
      <c r="D39" s="6"/>
      <c r="E39" s="34"/>
      <c r="F39" s="120"/>
      <c r="G39" s="120"/>
      <c r="H39" s="120"/>
    </row>
    <row r="40" spans="1:8" s="102" customFormat="1" x14ac:dyDescent="0.25">
      <c r="A40" s="6"/>
      <c r="B40" s="6"/>
      <c r="C40" s="6"/>
      <c r="D40" s="6"/>
      <c r="E40" s="34"/>
      <c r="F40" s="120"/>
      <c r="G40" s="120"/>
      <c r="H40" s="120"/>
    </row>
    <row r="41" spans="1:8" s="102" customFormat="1" x14ac:dyDescent="0.25">
      <c r="A41" s="6"/>
      <c r="B41" s="6"/>
      <c r="C41" s="6"/>
      <c r="D41" s="6"/>
      <c r="E41" s="34"/>
      <c r="F41" s="120"/>
      <c r="G41" s="120"/>
      <c r="H41" s="120"/>
    </row>
    <row r="42" spans="1:8" s="102" customFormat="1" x14ac:dyDescent="0.25">
      <c r="A42" s="6"/>
      <c r="B42" s="6"/>
      <c r="C42" s="6"/>
      <c r="D42" s="6"/>
      <c r="E42" s="34"/>
      <c r="F42" s="120"/>
      <c r="G42" s="120"/>
      <c r="H42" s="120"/>
    </row>
    <row r="43" spans="1:8" s="102" customFormat="1" x14ac:dyDescent="0.25">
      <c r="A43" s="6"/>
      <c r="B43" s="6"/>
      <c r="C43" s="6"/>
      <c r="D43" s="6"/>
      <c r="E43" s="34"/>
      <c r="F43" s="120"/>
      <c r="G43" s="120"/>
      <c r="H43" s="120"/>
    </row>
    <row r="44" spans="1:8" s="102" customFormat="1" x14ac:dyDescent="0.25">
      <c r="A44" s="6"/>
      <c r="B44" s="6"/>
      <c r="C44" s="6"/>
      <c r="D44" s="6"/>
      <c r="E44" s="34"/>
      <c r="F44" s="120"/>
      <c r="G44" s="120"/>
      <c r="H44" s="120"/>
    </row>
    <row r="45" spans="1:8" s="102" customFormat="1" x14ac:dyDescent="0.25">
      <c r="A45" s="6"/>
      <c r="B45" s="6"/>
      <c r="C45" s="6"/>
      <c r="D45" s="6"/>
      <c r="E45" s="34"/>
      <c r="F45" s="120"/>
      <c r="G45" s="120"/>
      <c r="H45" s="120"/>
    </row>
    <row r="46" spans="1:8" s="102" customFormat="1" x14ac:dyDescent="0.25">
      <c r="A46" s="6"/>
      <c r="B46" s="6"/>
      <c r="C46" s="6"/>
      <c r="D46" s="6"/>
      <c r="E46" s="34"/>
      <c r="F46" s="120"/>
      <c r="G46" s="120"/>
      <c r="H46" s="120"/>
    </row>
    <row r="47" spans="1:8" s="102" customFormat="1" x14ac:dyDescent="0.25">
      <c r="A47" s="6"/>
      <c r="B47" s="6"/>
      <c r="C47" s="6"/>
      <c r="D47" s="6"/>
      <c r="E47" s="34"/>
      <c r="F47" s="120"/>
      <c r="G47" s="120"/>
      <c r="H47" s="120"/>
    </row>
    <row r="48" spans="1:8" s="124" customFormat="1" x14ac:dyDescent="0.25">
      <c r="A48" s="6"/>
      <c r="B48" s="6"/>
      <c r="C48" s="6"/>
      <c r="D48" s="6"/>
      <c r="E48" s="34"/>
      <c r="F48" s="120"/>
      <c r="G48" s="120"/>
      <c r="H48" s="120"/>
    </row>
    <row r="49" spans="1:8" s="124" customFormat="1" x14ac:dyDescent="0.25">
      <c r="A49" s="6"/>
      <c r="B49" s="6"/>
      <c r="C49" s="6"/>
      <c r="D49" s="6"/>
      <c r="E49" s="34"/>
      <c r="F49" s="120"/>
      <c r="G49" s="120"/>
      <c r="H49" s="120"/>
    </row>
    <row r="50" spans="1:8" s="124" customFormat="1" x14ac:dyDescent="0.25">
      <c r="A50" s="6"/>
      <c r="B50" s="6"/>
      <c r="C50" s="6"/>
      <c r="D50" s="6"/>
      <c r="E50" s="34"/>
      <c r="F50" s="120"/>
      <c r="G50" s="120"/>
      <c r="H50" s="120"/>
    </row>
    <row r="51" spans="1:8" s="102" customFormat="1" x14ac:dyDescent="0.25">
      <c r="A51" s="6"/>
      <c r="B51" s="6"/>
      <c r="C51" s="6"/>
      <c r="D51" s="6"/>
      <c r="E51" s="34"/>
      <c r="F51" s="120"/>
      <c r="G51" s="120"/>
      <c r="H51" s="120"/>
    </row>
    <row r="52" spans="1:8" s="102" customFormat="1" x14ac:dyDescent="0.25">
      <c r="A52" s="6"/>
      <c r="B52" s="6"/>
      <c r="C52" s="6"/>
      <c r="D52" s="6"/>
      <c r="E52" s="34"/>
      <c r="F52" s="120"/>
      <c r="G52" s="120"/>
      <c r="H52" s="120"/>
    </row>
    <row r="53" spans="1:8" s="124" customFormat="1" x14ac:dyDescent="0.25">
      <c r="A53" s="6"/>
      <c r="B53" s="6"/>
      <c r="C53" s="6"/>
      <c r="D53" s="6"/>
      <c r="E53" s="34"/>
      <c r="F53" s="120"/>
      <c r="G53" s="120"/>
      <c r="H53" s="120"/>
    </row>
    <row r="54" spans="1:8" s="124" customFormat="1" x14ac:dyDescent="0.25">
      <c r="A54" s="6"/>
      <c r="B54" s="6"/>
      <c r="C54" s="6"/>
      <c r="D54" s="6"/>
      <c r="E54" s="34"/>
      <c r="F54" s="120"/>
      <c r="G54" s="120"/>
      <c r="H54" s="120"/>
    </row>
    <row r="55" spans="1:8" s="124" customFormat="1" x14ac:dyDescent="0.25">
      <c r="A55" s="6"/>
      <c r="B55" s="6"/>
      <c r="C55" s="6"/>
      <c r="D55" s="6"/>
      <c r="E55" s="34"/>
      <c r="F55" s="120"/>
      <c r="G55" s="120"/>
      <c r="H55" s="120"/>
    </row>
    <row r="56" spans="1:8" s="124" customFormat="1" x14ac:dyDescent="0.25">
      <c r="A56" s="6"/>
      <c r="B56" s="6"/>
      <c r="C56" s="6"/>
      <c r="D56" s="6"/>
      <c r="E56" s="34"/>
      <c r="F56" s="120"/>
      <c r="G56" s="120"/>
      <c r="H56" s="120"/>
    </row>
    <row r="57" spans="1:8" s="124" customFormat="1" x14ac:dyDescent="0.25">
      <c r="A57" s="6"/>
      <c r="B57" s="6"/>
      <c r="C57" s="6"/>
      <c r="D57" s="6"/>
      <c r="E57" s="34"/>
      <c r="F57" s="120"/>
      <c r="G57" s="120"/>
      <c r="H57" s="120"/>
    </row>
    <row r="58" spans="1:8" s="124" customFormat="1" x14ac:dyDescent="0.25">
      <c r="A58" s="6"/>
      <c r="B58" s="6"/>
      <c r="C58" s="6"/>
      <c r="D58" s="6"/>
      <c r="E58" s="34"/>
      <c r="F58" s="120"/>
      <c r="G58" s="120"/>
      <c r="H58" s="120"/>
    </row>
    <row r="59" spans="1:8" s="124" customFormat="1" x14ac:dyDescent="0.25">
      <c r="A59" s="6"/>
      <c r="B59" s="6"/>
      <c r="C59" s="6"/>
      <c r="D59" s="6"/>
      <c r="E59" s="34"/>
      <c r="F59" s="120"/>
      <c r="G59" s="120"/>
      <c r="H59" s="120"/>
    </row>
    <row r="60" spans="1:8" s="124" customFormat="1" x14ac:dyDescent="0.25">
      <c r="A60" s="6"/>
      <c r="B60" s="6"/>
      <c r="C60" s="6"/>
      <c r="D60" s="6"/>
      <c r="E60" s="34"/>
      <c r="F60" s="120"/>
      <c r="G60" s="120"/>
      <c r="H60" s="120"/>
    </row>
    <row r="61" spans="1:8" s="124" customFormat="1" x14ac:dyDescent="0.25">
      <c r="A61" s="6"/>
      <c r="B61" s="6"/>
      <c r="C61" s="6"/>
      <c r="D61" s="6"/>
      <c r="E61" s="34"/>
      <c r="F61" s="120"/>
      <c r="G61" s="120"/>
      <c r="H61" s="120"/>
    </row>
    <row r="62" spans="1:8" s="124" customFormat="1" x14ac:dyDescent="0.25">
      <c r="A62" s="6"/>
      <c r="B62" s="6"/>
      <c r="C62" s="6"/>
      <c r="D62" s="6"/>
      <c r="E62" s="34"/>
      <c r="F62" s="120"/>
      <c r="G62" s="120"/>
      <c r="H62" s="120"/>
    </row>
    <row r="63" spans="1:8" s="124" customFormat="1" x14ac:dyDescent="0.25">
      <c r="A63" s="6"/>
      <c r="B63" s="6"/>
      <c r="C63" s="6"/>
      <c r="D63" s="6"/>
      <c r="E63" s="34"/>
      <c r="F63" s="120"/>
      <c r="G63" s="120"/>
      <c r="H63" s="120"/>
    </row>
    <row r="64" spans="1:8" s="124" customFormat="1" x14ac:dyDescent="0.25">
      <c r="A64" s="6"/>
      <c r="B64" s="6"/>
      <c r="C64" s="6"/>
      <c r="D64" s="6"/>
      <c r="E64" s="34"/>
      <c r="F64" s="120"/>
      <c r="G64" s="120"/>
      <c r="H64" s="120"/>
    </row>
    <row r="65" spans="1:8" s="124" customFormat="1" x14ac:dyDescent="0.25">
      <c r="A65" s="6"/>
      <c r="B65" s="6"/>
      <c r="C65" s="6"/>
      <c r="D65" s="6"/>
      <c r="E65" s="34"/>
      <c r="F65" s="120"/>
      <c r="G65" s="120"/>
      <c r="H65" s="120"/>
    </row>
    <row r="66" spans="1:8" s="124" customFormat="1" x14ac:dyDescent="0.25">
      <c r="A66" s="6"/>
      <c r="B66" s="6"/>
      <c r="C66" s="6"/>
      <c r="D66" s="6"/>
      <c r="E66" s="34"/>
      <c r="F66" s="120"/>
      <c r="G66" s="120"/>
      <c r="H66" s="120"/>
    </row>
    <row r="67" spans="1:8" s="102" customFormat="1" x14ac:dyDescent="0.25">
      <c r="A67" s="6"/>
      <c r="B67" s="6"/>
      <c r="C67" s="6"/>
      <c r="D67" s="6"/>
      <c r="E67" s="34"/>
      <c r="F67" s="120"/>
      <c r="G67" s="120"/>
      <c r="H67" s="120"/>
    </row>
    <row r="68" spans="1:8" s="102" customFormat="1" x14ac:dyDescent="0.25">
      <c r="A68" s="6"/>
      <c r="B68" s="6"/>
      <c r="C68" s="6"/>
      <c r="D68" s="6"/>
      <c r="E68" s="34"/>
      <c r="F68" s="120"/>
      <c r="G68" s="120"/>
      <c r="H68" s="120"/>
    </row>
    <row r="69" spans="1:8" s="102" customFormat="1" x14ac:dyDescent="0.25">
      <c r="A69" s="6"/>
      <c r="B69" s="6"/>
      <c r="C69" s="6"/>
      <c r="D69" s="6"/>
      <c r="E69" s="34"/>
      <c r="F69" s="120"/>
      <c r="G69" s="120"/>
      <c r="H69" s="120"/>
    </row>
    <row r="70" spans="1:8" s="102" customFormat="1" x14ac:dyDescent="0.25">
      <c r="A70" s="6"/>
      <c r="B70" s="6"/>
      <c r="C70" s="6"/>
      <c r="D70" s="6"/>
      <c r="E70" s="34"/>
      <c r="F70" s="120"/>
      <c r="G70" s="120"/>
      <c r="H70" s="120"/>
    </row>
    <row r="71" spans="1:8" s="124" customFormat="1" x14ac:dyDescent="0.25">
      <c r="A71" s="6"/>
      <c r="B71" s="6"/>
      <c r="C71" s="6"/>
      <c r="D71" s="6"/>
      <c r="E71" s="34"/>
      <c r="F71" s="120"/>
      <c r="G71" s="120"/>
      <c r="H71" s="120"/>
    </row>
    <row r="72" spans="1:8" s="124" customFormat="1" x14ac:dyDescent="0.25">
      <c r="A72" s="6"/>
      <c r="B72" s="6"/>
      <c r="C72" s="6"/>
      <c r="D72" s="6"/>
      <c r="E72" s="34"/>
      <c r="F72" s="120"/>
      <c r="G72" s="120"/>
      <c r="H72" s="120"/>
    </row>
    <row r="73" spans="1:8" s="102" customFormat="1" x14ac:dyDescent="0.25">
      <c r="A73" s="6"/>
      <c r="B73" s="6"/>
      <c r="C73" s="6"/>
      <c r="D73" s="6"/>
      <c r="E73" s="34"/>
      <c r="F73" s="120"/>
      <c r="G73" s="120"/>
      <c r="H73" s="120"/>
    </row>
    <row r="74" spans="1:8" s="102" customFormat="1" x14ac:dyDescent="0.25">
      <c r="A74" s="6"/>
      <c r="B74" s="6"/>
      <c r="C74" s="6"/>
      <c r="D74" s="6"/>
      <c r="E74" s="34"/>
      <c r="F74" s="120"/>
      <c r="G74" s="120"/>
      <c r="H74" s="120"/>
    </row>
    <row r="75" spans="1:8" s="102" customFormat="1" x14ac:dyDescent="0.25">
      <c r="A75" s="6"/>
      <c r="B75" s="6"/>
      <c r="C75" s="6"/>
      <c r="D75" s="6"/>
      <c r="E75" s="34"/>
      <c r="F75" s="120"/>
      <c r="G75" s="120"/>
      <c r="H75" s="120"/>
    </row>
    <row r="76" spans="1:8" s="102" customFormat="1" x14ac:dyDescent="0.25">
      <c r="A76" s="6"/>
      <c r="B76" s="6"/>
      <c r="C76" s="6"/>
      <c r="D76" s="6"/>
      <c r="E76" s="34"/>
      <c r="F76" s="120"/>
      <c r="G76" s="120"/>
      <c r="H76" s="120"/>
    </row>
    <row r="77" spans="1:8" s="102" customFormat="1" x14ac:dyDescent="0.25">
      <c r="A77" s="6"/>
      <c r="B77" s="6"/>
      <c r="C77" s="6"/>
      <c r="D77" s="6"/>
      <c r="E77" s="34"/>
      <c r="F77" s="120"/>
      <c r="G77" s="120"/>
      <c r="H77" s="120"/>
    </row>
    <row r="78" spans="1:8" s="102" customFormat="1" x14ac:dyDescent="0.25">
      <c r="A78" s="6"/>
      <c r="B78" s="6"/>
      <c r="C78" s="6"/>
      <c r="D78" s="6"/>
      <c r="E78" s="34"/>
      <c r="F78" s="120"/>
      <c r="G78" s="120"/>
      <c r="H78" s="120"/>
    </row>
    <row r="79" spans="1:8" s="102" customFormat="1" x14ac:dyDescent="0.25">
      <c r="A79" s="6"/>
      <c r="B79" s="6"/>
      <c r="C79" s="6"/>
      <c r="D79" s="6"/>
      <c r="E79" s="34"/>
      <c r="F79" s="120"/>
      <c r="G79" s="120"/>
      <c r="H79" s="120"/>
    </row>
    <row r="80" spans="1:8" s="102" customFormat="1" x14ac:dyDescent="0.25">
      <c r="A80" s="6"/>
      <c r="B80" s="6"/>
      <c r="C80" s="6"/>
      <c r="D80" s="6"/>
      <c r="E80" s="34"/>
      <c r="F80" s="120"/>
      <c r="G80" s="120"/>
      <c r="H80" s="120"/>
    </row>
    <row r="81" spans="1:8" s="102" customFormat="1" x14ac:dyDescent="0.25">
      <c r="A81" s="6"/>
      <c r="B81" s="6"/>
      <c r="C81" s="6"/>
      <c r="D81" s="6"/>
      <c r="E81" s="34"/>
      <c r="F81" s="120"/>
      <c r="G81" s="120"/>
      <c r="H81" s="120"/>
    </row>
    <row r="82" spans="1:8" s="102" customFormat="1" x14ac:dyDescent="0.25">
      <c r="A82" s="6"/>
      <c r="B82" s="6"/>
      <c r="C82" s="6"/>
      <c r="D82" s="6"/>
      <c r="E82" s="34"/>
      <c r="F82" s="120"/>
      <c r="G82" s="120"/>
      <c r="H82" s="120"/>
    </row>
    <row r="83" spans="1:8" s="102" customFormat="1" x14ac:dyDescent="0.25">
      <c r="A83" s="6"/>
      <c r="B83" s="6"/>
      <c r="C83" s="6"/>
      <c r="D83" s="6"/>
      <c r="E83" s="34"/>
      <c r="F83" s="120"/>
      <c r="G83" s="120"/>
      <c r="H83" s="120"/>
    </row>
    <row r="84" spans="1:8" s="102" customFormat="1" x14ac:dyDescent="0.25">
      <c r="A84" s="6"/>
      <c r="B84" s="6"/>
      <c r="C84" s="6"/>
      <c r="D84" s="6"/>
      <c r="E84" s="34"/>
      <c r="F84" s="120"/>
      <c r="G84" s="120"/>
      <c r="H84" s="120"/>
    </row>
    <row r="85" spans="1:8" s="102" customFormat="1" x14ac:dyDescent="0.25">
      <c r="A85" s="6"/>
      <c r="B85" s="6"/>
      <c r="C85" s="6"/>
      <c r="D85" s="6"/>
      <c r="E85" s="34"/>
      <c r="F85" s="120"/>
      <c r="G85" s="120"/>
      <c r="H85" s="120"/>
    </row>
    <row r="86" spans="1:8" s="102" customFormat="1" x14ac:dyDescent="0.25">
      <c r="A86" s="6"/>
      <c r="B86" s="6"/>
      <c r="C86" s="6"/>
      <c r="D86" s="6"/>
      <c r="E86" s="34"/>
      <c r="F86" s="120"/>
      <c r="G86" s="120"/>
      <c r="H86" s="120"/>
    </row>
    <row r="87" spans="1:8" s="102" customFormat="1" x14ac:dyDescent="0.25">
      <c r="A87" s="6"/>
      <c r="B87" s="6"/>
      <c r="C87" s="6"/>
      <c r="D87" s="6"/>
      <c r="E87" s="34"/>
      <c r="F87" s="120"/>
      <c r="G87" s="120"/>
      <c r="H87" s="120"/>
    </row>
    <row r="88" spans="1:8" s="102" customFormat="1" x14ac:dyDescent="0.25">
      <c r="A88" s="6"/>
      <c r="B88" s="6"/>
      <c r="C88" s="6"/>
      <c r="D88" s="6"/>
      <c r="E88" s="34"/>
      <c r="F88" s="120"/>
      <c r="G88" s="120"/>
      <c r="H88" s="120"/>
    </row>
    <row r="89" spans="1:8" s="124" customFormat="1" x14ac:dyDescent="0.25">
      <c r="A89" s="6"/>
      <c r="B89" s="6"/>
      <c r="C89" s="6"/>
      <c r="D89" s="6"/>
      <c r="E89" s="34"/>
      <c r="F89" s="120"/>
      <c r="G89" s="120"/>
      <c r="H89" s="120"/>
    </row>
    <row r="90" spans="1:8" s="124" customFormat="1" x14ac:dyDescent="0.25">
      <c r="A90" s="6"/>
      <c r="B90" s="6"/>
      <c r="C90" s="6"/>
      <c r="D90" s="6"/>
      <c r="E90" s="34"/>
      <c r="F90" s="120"/>
      <c r="G90" s="120"/>
      <c r="H90" s="120"/>
    </row>
    <row r="91" spans="1:8" s="124" customFormat="1" x14ac:dyDescent="0.25">
      <c r="A91" s="6"/>
      <c r="B91" s="6"/>
      <c r="C91" s="6"/>
      <c r="D91" s="6"/>
      <c r="E91" s="34"/>
      <c r="F91" s="120"/>
      <c r="G91" s="120"/>
      <c r="H91" s="120"/>
    </row>
    <row r="92" spans="1:8" s="124" customFormat="1" x14ac:dyDescent="0.25">
      <c r="A92" s="6"/>
      <c r="B92" s="6"/>
      <c r="C92" s="6"/>
      <c r="D92" s="6"/>
      <c r="E92" s="34"/>
      <c r="F92" s="120"/>
      <c r="G92" s="120"/>
      <c r="H92" s="120"/>
    </row>
    <row r="93" spans="1:8" s="124" customFormat="1" x14ac:dyDescent="0.25">
      <c r="A93" s="6"/>
      <c r="B93" s="6"/>
      <c r="C93" s="6"/>
      <c r="D93" s="6"/>
      <c r="E93" s="34"/>
      <c r="F93" s="120"/>
      <c r="G93" s="120"/>
      <c r="H93" s="120"/>
    </row>
    <row r="94" spans="1:8" s="124" customFormat="1" x14ac:dyDescent="0.25">
      <c r="A94" s="6"/>
      <c r="B94" s="6"/>
      <c r="C94" s="6"/>
      <c r="D94" s="6"/>
      <c r="E94" s="34"/>
      <c r="F94" s="120"/>
      <c r="G94" s="120"/>
      <c r="H94" s="120"/>
    </row>
    <row r="95" spans="1:8" s="124" customFormat="1" x14ac:dyDescent="0.25">
      <c r="A95" s="6"/>
      <c r="B95" s="6"/>
      <c r="C95" s="6"/>
      <c r="D95" s="6"/>
      <c r="E95" s="34"/>
      <c r="F95" s="120"/>
      <c r="G95" s="120"/>
      <c r="H95" s="120"/>
    </row>
    <row r="96" spans="1:8" s="124" customFormat="1" x14ac:dyDescent="0.25">
      <c r="A96" s="6"/>
      <c r="B96" s="6"/>
      <c r="C96" s="6"/>
      <c r="D96" s="6"/>
      <c r="E96" s="34"/>
      <c r="F96" s="120"/>
      <c r="G96" s="120"/>
      <c r="H96" s="120"/>
    </row>
    <row r="97" spans="1:8" s="124" customFormat="1" x14ac:dyDescent="0.25">
      <c r="A97" s="6"/>
      <c r="B97" s="6"/>
      <c r="C97" s="6"/>
      <c r="D97" s="6"/>
      <c r="E97" s="34"/>
      <c r="F97" s="120"/>
      <c r="G97" s="120"/>
      <c r="H97" s="120"/>
    </row>
    <row r="98" spans="1:8" s="124" customFormat="1" x14ac:dyDescent="0.25">
      <c r="A98" s="6"/>
      <c r="B98" s="6"/>
      <c r="C98" s="6"/>
      <c r="D98" s="6"/>
      <c r="E98" s="34"/>
      <c r="F98" s="120"/>
      <c r="G98" s="120"/>
      <c r="H98" s="120"/>
    </row>
    <row r="99" spans="1:8" s="124" customFormat="1" x14ac:dyDescent="0.25">
      <c r="A99" s="6"/>
      <c r="B99" s="6"/>
      <c r="C99" s="6"/>
      <c r="D99" s="6"/>
      <c r="E99" s="34"/>
      <c r="F99" s="120"/>
      <c r="G99" s="120"/>
      <c r="H99" s="120"/>
    </row>
    <row r="100" spans="1:8" s="124" customFormat="1" x14ac:dyDescent="0.25">
      <c r="A100" s="6"/>
      <c r="B100" s="6"/>
      <c r="C100" s="6"/>
      <c r="D100" s="6"/>
      <c r="E100" s="34"/>
      <c r="F100" s="120"/>
      <c r="G100" s="120"/>
      <c r="H100" s="120"/>
    </row>
    <row r="101" spans="1:8" s="124" customFormat="1" x14ac:dyDescent="0.25">
      <c r="A101" s="6"/>
      <c r="B101" s="6"/>
      <c r="C101" s="6"/>
      <c r="D101" s="6"/>
      <c r="E101" s="34"/>
      <c r="F101" s="120"/>
      <c r="G101" s="120"/>
      <c r="H101" s="120"/>
    </row>
    <row r="102" spans="1:8" s="124" customFormat="1" x14ac:dyDescent="0.25">
      <c r="A102" s="6"/>
      <c r="B102" s="6"/>
      <c r="C102" s="6"/>
      <c r="D102" s="6"/>
      <c r="E102" s="34"/>
      <c r="F102" s="120"/>
      <c r="G102" s="120"/>
      <c r="H102" s="120"/>
    </row>
    <row r="103" spans="1:8" s="124" customFormat="1" x14ac:dyDescent="0.25">
      <c r="A103" s="6"/>
      <c r="B103" s="6"/>
      <c r="C103" s="6"/>
      <c r="D103" s="6"/>
      <c r="E103" s="34"/>
      <c r="F103" s="120"/>
      <c r="G103" s="120"/>
      <c r="H103" s="120"/>
    </row>
    <row r="104" spans="1:8" s="124" customFormat="1" x14ac:dyDescent="0.25">
      <c r="A104" s="6"/>
      <c r="B104" s="6"/>
      <c r="C104" s="6"/>
      <c r="D104" s="6"/>
      <c r="E104" s="34"/>
      <c r="F104" s="120"/>
      <c r="G104" s="120"/>
      <c r="H104" s="120"/>
    </row>
    <row r="105" spans="1:8" s="102" customFormat="1" x14ac:dyDescent="0.25">
      <c r="A105" s="6"/>
      <c r="B105" s="6"/>
      <c r="C105" s="6"/>
      <c r="D105" s="6"/>
      <c r="E105" s="34"/>
      <c r="F105" s="120"/>
      <c r="G105" s="120"/>
      <c r="H105" s="120"/>
    </row>
    <row r="106" spans="1:8" s="102" customFormat="1" x14ac:dyDescent="0.25">
      <c r="A106" s="6"/>
      <c r="B106" s="6"/>
      <c r="C106" s="6"/>
      <c r="D106" s="6"/>
      <c r="E106" s="34"/>
      <c r="F106" s="120"/>
      <c r="G106" s="120"/>
      <c r="H106" s="120"/>
    </row>
    <row r="107" spans="1:8" s="102" customFormat="1" x14ac:dyDescent="0.25">
      <c r="A107" s="6"/>
      <c r="B107" s="6"/>
      <c r="C107" s="6"/>
      <c r="D107" s="6"/>
      <c r="E107" s="34"/>
      <c r="F107" s="120"/>
      <c r="G107" s="120"/>
      <c r="H107" s="120"/>
    </row>
    <row r="108" spans="1:8" s="102" customFormat="1" x14ac:dyDescent="0.25">
      <c r="A108" s="6"/>
      <c r="B108" s="6"/>
      <c r="C108" s="6"/>
      <c r="D108" s="6"/>
      <c r="E108" s="34"/>
      <c r="F108" s="120"/>
      <c r="G108" s="120"/>
      <c r="H108" s="120"/>
    </row>
    <row r="109" spans="1:8" s="121" customFormat="1" x14ac:dyDescent="0.25">
      <c r="A109" s="6"/>
      <c r="B109" s="6"/>
      <c r="C109" s="6"/>
      <c r="D109" s="6"/>
      <c r="E109" s="117"/>
      <c r="F109" s="120"/>
      <c r="G109" s="120"/>
      <c r="H109" s="120"/>
    </row>
    <row r="110" spans="1:8" s="121" customFormat="1" x14ac:dyDescent="0.25">
      <c r="A110" s="6"/>
      <c r="B110" s="6"/>
      <c r="C110" s="6"/>
      <c r="D110" s="6"/>
      <c r="E110" s="117"/>
      <c r="F110" s="120"/>
      <c r="G110" s="120"/>
      <c r="H110" s="120"/>
    </row>
    <row r="111" spans="1:8" s="121" customFormat="1" x14ac:dyDescent="0.25">
      <c r="A111" s="87"/>
      <c r="B111" s="6"/>
      <c r="C111" s="6"/>
      <c r="D111" s="6"/>
      <c r="E111" s="117"/>
      <c r="F111" s="120"/>
      <c r="G111" s="120"/>
      <c r="H111" s="120"/>
    </row>
    <row r="112" spans="1:8" s="121" customFormat="1" x14ac:dyDescent="0.25">
      <c r="A112" s="6"/>
      <c r="B112" s="6"/>
      <c r="C112" s="6"/>
      <c r="D112" s="6"/>
      <c r="E112" s="117"/>
      <c r="F112" s="120"/>
      <c r="G112" s="120"/>
      <c r="H112" s="120"/>
    </row>
    <row r="113" spans="1:16" s="98" customFormat="1" x14ac:dyDescent="0.25">
      <c r="A113" s="7"/>
      <c r="B113" s="7"/>
      <c r="C113" s="7"/>
      <c r="D113" s="7"/>
      <c r="F113" s="99"/>
      <c r="G113" s="99"/>
      <c r="H113" s="99"/>
      <c r="I113" s="100"/>
    </row>
    <row r="114" spans="1:16" x14ac:dyDescent="0.25">
      <c r="A114" s="6"/>
      <c r="B114" s="6"/>
      <c r="C114" s="6"/>
      <c r="D114" s="6"/>
      <c r="E114" s="117"/>
      <c r="F114" s="120"/>
      <c r="G114" s="120"/>
      <c r="H114" s="120"/>
      <c r="I114" s="121"/>
      <c r="J114" s="117"/>
      <c r="K114" s="117"/>
      <c r="M114" s="117"/>
      <c r="N114" s="117"/>
      <c r="O114" s="117"/>
      <c r="P114" s="117"/>
    </row>
    <row r="115" spans="1:16" x14ac:dyDescent="0.25">
      <c r="A115" s="6"/>
      <c r="B115" s="6"/>
      <c r="C115" s="6"/>
      <c r="D115" s="6"/>
      <c r="E115" s="117"/>
      <c r="F115" s="120"/>
      <c r="G115" s="120"/>
      <c r="H115" s="120"/>
      <c r="I115" s="121"/>
      <c r="J115" s="117"/>
      <c r="K115" s="117"/>
      <c r="M115" s="117"/>
      <c r="N115" s="117"/>
      <c r="O115" s="117"/>
      <c r="P115" s="117"/>
    </row>
    <row r="116" spans="1:16" x14ac:dyDescent="0.25">
      <c r="A116" s="90"/>
      <c r="B116" s="90"/>
      <c r="C116" s="90"/>
      <c r="D116" s="90"/>
      <c r="E116" s="117"/>
      <c r="F116" s="120"/>
      <c r="G116" s="120"/>
      <c r="H116" s="120"/>
      <c r="I116" s="121"/>
      <c r="J116" s="117"/>
      <c r="K116" s="117"/>
      <c r="M116" s="117"/>
      <c r="N116" s="117"/>
      <c r="O116" s="117"/>
      <c r="P116" s="117"/>
    </row>
    <row r="117" spans="1:16" x14ac:dyDescent="0.25">
      <c r="A117" s="90"/>
      <c r="B117" s="90"/>
      <c r="C117" s="90"/>
      <c r="D117" s="90"/>
      <c r="E117" s="117"/>
      <c r="F117" s="120"/>
      <c r="G117" s="120"/>
      <c r="H117" s="120"/>
      <c r="I117" s="121"/>
      <c r="J117" s="117"/>
      <c r="K117" s="117"/>
      <c r="M117" s="117"/>
      <c r="N117" s="117"/>
      <c r="O117" s="117"/>
      <c r="P117" s="117"/>
    </row>
    <row r="118" spans="1:16" x14ac:dyDescent="0.25">
      <c r="A118" s="90"/>
      <c r="B118" s="90"/>
      <c r="C118" s="90"/>
      <c r="D118" s="90"/>
      <c r="E118" s="117"/>
      <c r="F118" s="120"/>
      <c r="G118" s="120"/>
      <c r="H118" s="120"/>
      <c r="I118" s="121"/>
      <c r="J118" s="117"/>
      <c r="K118" s="117"/>
      <c r="M118" s="117"/>
      <c r="N118" s="117"/>
      <c r="O118" s="117"/>
      <c r="P118" s="117"/>
    </row>
    <row r="119" spans="1:16" x14ac:dyDescent="0.25">
      <c r="A119" s="90"/>
      <c r="B119" s="90"/>
      <c r="C119" s="90"/>
      <c r="D119" s="90"/>
      <c r="E119" s="117"/>
      <c r="F119" s="120"/>
      <c r="G119" s="120"/>
      <c r="H119" s="120"/>
      <c r="I119" s="121"/>
      <c r="J119" s="117"/>
      <c r="K119" s="117"/>
      <c r="M119" s="117"/>
      <c r="N119" s="117"/>
      <c r="O119" s="117"/>
      <c r="P119" s="117"/>
    </row>
    <row r="120" spans="1:16" x14ac:dyDescent="0.25">
      <c r="A120" s="90"/>
      <c r="B120" s="90"/>
      <c r="C120" s="90"/>
      <c r="D120" s="90"/>
      <c r="E120" s="117"/>
      <c r="F120" s="120"/>
      <c r="G120" s="120"/>
      <c r="H120" s="120"/>
      <c r="I120" s="121"/>
      <c r="J120" s="117"/>
      <c r="K120" s="117"/>
      <c r="M120" s="117"/>
      <c r="N120" s="117"/>
      <c r="O120" s="117"/>
      <c r="P120" s="117"/>
    </row>
    <row r="121" spans="1:16" x14ac:dyDescent="0.25">
      <c r="A121" s="90"/>
      <c r="B121" s="90"/>
      <c r="C121" s="90"/>
      <c r="D121" s="90"/>
      <c r="E121" s="117"/>
      <c r="F121" s="120"/>
      <c r="G121" s="120"/>
      <c r="H121" s="120"/>
      <c r="I121" s="121"/>
      <c r="J121" s="117"/>
      <c r="K121" s="117"/>
      <c r="M121" s="117"/>
      <c r="N121" s="117"/>
      <c r="O121" s="117"/>
      <c r="P121" s="117"/>
    </row>
    <row r="122" spans="1:16" x14ac:dyDescent="0.25">
      <c r="A122" s="90"/>
      <c r="B122" s="90"/>
      <c r="C122" s="90"/>
      <c r="D122" s="90"/>
      <c r="E122" s="117"/>
      <c r="F122" s="120"/>
      <c r="G122" s="120"/>
      <c r="H122" s="120"/>
      <c r="I122" s="121"/>
      <c r="J122" s="117"/>
      <c r="K122" s="117"/>
      <c r="M122" s="117"/>
      <c r="N122" s="117"/>
      <c r="O122" s="117"/>
      <c r="P122" s="117"/>
    </row>
    <row r="123" spans="1:16" x14ac:dyDescent="0.25">
      <c r="A123" s="90"/>
      <c r="B123" s="90"/>
      <c r="C123" s="90"/>
      <c r="D123" s="90"/>
      <c r="E123" s="117"/>
      <c r="F123" s="120"/>
      <c r="G123" s="120"/>
      <c r="H123" s="120"/>
      <c r="I123" s="121"/>
      <c r="J123" s="117"/>
      <c r="K123" s="117"/>
      <c r="M123" s="117"/>
      <c r="N123" s="117"/>
      <c r="O123" s="117"/>
      <c r="P123" s="117"/>
    </row>
    <row r="124" spans="1:16" x14ac:dyDescent="0.25">
      <c r="A124" s="90"/>
      <c r="B124" s="90"/>
      <c r="C124" s="90"/>
      <c r="D124" s="90"/>
      <c r="E124" s="117"/>
      <c r="F124" s="120"/>
      <c r="G124" s="120"/>
      <c r="H124" s="120"/>
      <c r="I124" s="121"/>
      <c r="J124" s="117"/>
      <c r="K124" s="117"/>
      <c r="M124" s="117"/>
      <c r="N124" s="117"/>
      <c r="O124" s="117"/>
      <c r="P124" s="117"/>
    </row>
    <row r="125" spans="1:16" x14ac:dyDescent="0.25">
      <c r="A125" s="90"/>
      <c r="B125" s="90"/>
      <c r="C125" s="90"/>
      <c r="D125" s="90"/>
      <c r="E125" s="117"/>
      <c r="F125" s="120"/>
      <c r="G125" s="120"/>
      <c r="H125" s="120"/>
      <c r="I125" s="121"/>
      <c r="J125" s="117"/>
      <c r="K125" s="117"/>
      <c r="M125" s="117"/>
      <c r="N125" s="117"/>
      <c r="O125" s="117"/>
      <c r="P125" s="117"/>
    </row>
    <row r="126" spans="1:16" x14ac:dyDescent="0.25">
      <c r="A126" s="90"/>
      <c r="B126" s="90"/>
      <c r="C126" s="90"/>
      <c r="D126" s="90"/>
      <c r="E126" s="117"/>
      <c r="F126" s="120"/>
      <c r="G126" s="120"/>
      <c r="H126" s="120"/>
      <c r="I126" s="121"/>
      <c r="J126" s="117"/>
      <c r="K126" s="117"/>
      <c r="M126" s="117"/>
      <c r="N126" s="117"/>
      <c r="O126" s="117"/>
      <c r="P126" s="117"/>
    </row>
    <row r="127" spans="1:16" x14ac:dyDescent="0.25">
      <c r="A127" s="90"/>
      <c r="B127" s="90"/>
      <c r="C127" s="90"/>
      <c r="D127" s="90"/>
      <c r="E127" s="117"/>
      <c r="F127" s="120"/>
      <c r="G127" s="120"/>
      <c r="H127" s="120"/>
      <c r="I127" s="121"/>
      <c r="J127" s="117"/>
      <c r="K127" s="117"/>
      <c r="M127" s="117"/>
      <c r="N127" s="117"/>
      <c r="O127" s="117"/>
      <c r="P127" s="117"/>
    </row>
    <row r="128" spans="1:16" x14ac:dyDescent="0.25">
      <c r="A128" s="91"/>
      <c r="B128" s="90"/>
      <c r="C128" s="90"/>
      <c r="D128" s="90"/>
      <c r="E128" s="117"/>
      <c r="F128" s="120"/>
      <c r="G128" s="120"/>
      <c r="H128" s="120"/>
      <c r="I128" s="121"/>
      <c r="J128" s="117"/>
      <c r="K128" s="117"/>
      <c r="M128" s="117"/>
      <c r="N128" s="117"/>
      <c r="O128" s="117"/>
      <c r="P128" s="117"/>
    </row>
    <row r="129" spans="1:16" x14ac:dyDescent="0.25">
      <c r="A129" s="91"/>
      <c r="B129" s="90"/>
      <c r="C129" s="90"/>
      <c r="D129" s="90"/>
      <c r="E129" s="117"/>
      <c r="F129" s="120"/>
      <c r="G129" s="120"/>
      <c r="H129" s="120"/>
      <c r="I129" s="121"/>
      <c r="J129" s="117"/>
      <c r="K129" s="117"/>
      <c r="M129" s="117"/>
      <c r="N129" s="117"/>
      <c r="O129" s="117"/>
      <c r="P129" s="117"/>
    </row>
    <row r="130" spans="1:16" x14ac:dyDescent="0.25">
      <c r="A130" s="87"/>
      <c r="B130" s="6"/>
      <c r="C130" s="6"/>
      <c r="D130" s="6"/>
      <c r="E130" s="117"/>
      <c r="F130" s="120"/>
      <c r="G130" s="120"/>
      <c r="H130" s="120"/>
      <c r="I130" s="121"/>
      <c r="J130" s="117"/>
      <c r="K130" s="117"/>
      <c r="M130" s="117"/>
      <c r="N130" s="117"/>
      <c r="O130" s="117"/>
      <c r="P130" s="117"/>
    </row>
    <row r="131" spans="1:16" x14ac:dyDescent="0.25">
      <c r="A131" s="6"/>
      <c r="B131" s="6"/>
      <c r="C131" s="6"/>
      <c r="D131" s="6"/>
      <c r="E131" s="117"/>
      <c r="F131" s="120"/>
      <c r="G131" s="120"/>
      <c r="H131" s="120"/>
      <c r="I131" s="121"/>
      <c r="J131" s="117"/>
      <c r="K131" s="117"/>
      <c r="M131" s="117"/>
      <c r="N131" s="117"/>
      <c r="O131" s="117"/>
      <c r="P131" s="117"/>
    </row>
    <row r="132" spans="1:16" x14ac:dyDescent="0.25">
      <c r="A132" s="87"/>
      <c r="B132" s="6"/>
      <c r="C132" s="6"/>
      <c r="D132" s="6"/>
      <c r="E132" s="117"/>
      <c r="F132" s="120"/>
      <c r="G132" s="120"/>
      <c r="H132" s="120"/>
      <c r="I132" s="121"/>
      <c r="J132" s="117"/>
      <c r="K132" s="117"/>
      <c r="M132" s="117"/>
      <c r="N132" s="117"/>
      <c r="O132" s="117"/>
      <c r="P132" s="117"/>
    </row>
    <row r="133" spans="1:16" x14ac:dyDescent="0.25">
      <c r="A133" s="6"/>
      <c r="B133" s="6"/>
      <c r="C133" s="6"/>
      <c r="D133" s="6"/>
      <c r="E133" s="117"/>
      <c r="F133" s="120"/>
      <c r="G133" s="120"/>
      <c r="H133" s="120"/>
      <c r="I133" s="121"/>
      <c r="J133" s="117"/>
      <c r="K133" s="117"/>
      <c r="M133" s="117"/>
      <c r="N133" s="117"/>
      <c r="O133" s="117"/>
      <c r="P133" s="117"/>
    </row>
    <row r="134" spans="1:16" x14ac:dyDescent="0.25">
      <c r="A134" s="6"/>
      <c r="B134" s="6"/>
      <c r="C134" s="6"/>
      <c r="D134" s="6"/>
      <c r="E134" s="117"/>
      <c r="F134" s="120"/>
      <c r="G134" s="120"/>
      <c r="H134" s="120"/>
      <c r="I134" s="121"/>
      <c r="J134" s="117"/>
      <c r="K134" s="117"/>
      <c r="M134" s="117"/>
      <c r="N134" s="117"/>
      <c r="O134" s="117"/>
      <c r="P134" s="117"/>
    </row>
    <row r="135" spans="1:16" s="98" customFormat="1" x14ac:dyDescent="0.25">
      <c r="A135" s="7"/>
      <c r="B135" s="7"/>
      <c r="C135" s="7"/>
      <c r="D135" s="7"/>
      <c r="F135" s="120"/>
      <c r="G135" s="120"/>
      <c r="H135" s="120"/>
      <c r="I135" s="100"/>
    </row>
    <row r="136" spans="1:16" x14ac:dyDescent="0.25">
      <c r="A136" s="6"/>
      <c r="B136" s="6"/>
      <c r="C136" s="6"/>
      <c r="D136" s="6"/>
      <c r="E136" s="117"/>
      <c r="F136" s="99"/>
      <c r="G136" s="99"/>
      <c r="H136" s="99"/>
      <c r="I136" s="121"/>
      <c r="J136" s="117"/>
      <c r="K136" s="117"/>
      <c r="M136" s="117"/>
      <c r="N136" s="117"/>
      <c r="O136" s="117"/>
      <c r="P136" s="117"/>
    </row>
    <row r="137" spans="1:16" s="98" customFormat="1" x14ac:dyDescent="0.25">
      <c r="A137" s="7"/>
      <c r="B137" s="7"/>
      <c r="C137" s="7"/>
      <c r="D137" s="7"/>
      <c r="F137" s="99"/>
      <c r="G137" s="99"/>
      <c r="H137" s="99"/>
      <c r="I137" s="100"/>
    </row>
    <row r="138" spans="1:16" x14ac:dyDescent="0.25">
      <c r="A138" s="6"/>
      <c r="B138" s="6"/>
      <c r="C138" s="6"/>
      <c r="D138" s="6"/>
      <c r="E138" s="117"/>
      <c r="F138" s="120"/>
      <c r="G138" s="120"/>
      <c r="H138" s="120"/>
      <c r="I138" s="121"/>
      <c r="J138" s="117"/>
      <c r="K138" s="117"/>
      <c r="M138" s="117"/>
      <c r="N138" s="117"/>
      <c r="O138" s="117"/>
      <c r="P138" s="117"/>
    </row>
    <row r="139" spans="1:16" x14ac:dyDescent="0.25">
      <c r="A139" s="6"/>
      <c r="B139" s="6"/>
      <c r="C139" s="6"/>
      <c r="D139" s="6"/>
      <c r="E139" s="117"/>
      <c r="F139" s="120"/>
      <c r="G139" s="120"/>
      <c r="H139" s="120"/>
      <c r="I139" s="121"/>
      <c r="J139" s="117"/>
      <c r="K139" s="117"/>
      <c r="M139" s="117"/>
      <c r="N139" s="117"/>
      <c r="O139" s="117"/>
      <c r="P139" s="117"/>
    </row>
    <row r="140" spans="1:16" s="124" customFormat="1" x14ac:dyDescent="0.25">
      <c r="A140" s="6"/>
      <c r="B140" s="6"/>
      <c r="C140" s="6"/>
      <c r="D140" s="6"/>
      <c r="E140" s="34"/>
      <c r="F140" s="120"/>
      <c r="G140" s="120"/>
      <c r="H140" s="120"/>
    </row>
    <row r="141" spans="1:16" s="124" customFormat="1" x14ac:dyDescent="0.25">
      <c r="A141" s="6"/>
      <c r="B141" s="6"/>
      <c r="C141" s="6"/>
      <c r="D141" s="6"/>
      <c r="E141" s="34"/>
      <c r="F141" s="120"/>
      <c r="G141" s="120"/>
      <c r="H141" s="120"/>
    </row>
    <row r="142" spans="1:16" s="124" customFormat="1" x14ac:dyDescent="0.25">
      <c r="A142" s="6"/>
      <c r="B142" s="6"/>
      <c r="C142" s="6"/>
      <c r="D142" s="6"/>
      <c r="E142" s="34"/>
      <c r="F142" s="120"/>
      <c r="G142" s="120"/>
      <c r="H142" s="120"/>
    </row>
    <row r="143" spans="1:16" s="124" customFormat="1" x14ac:dyDescent="0.25">
      <c r="A143" s="6"/>
      <c r="B143" s="6"/>
      <c r="C143" s="6"/>
      <c r="D143" s="6"/>
      <c r="E143" s="34"/>
      <c r="F143" s="120"/>
      <c r="G143" s="120"/>
      <c r="H143" s="120"/>
    </row>
    <row r="144" spans="1:16" s="124" customFormat="1" x14ac:dyDescent="0.25">
      <c r="A144" s="6"/>
      <c r="B144" s="6"/>
      <c r="C144" s="6"/>
      <c r="D144" s="6"/>
      <c r="E144" s="34"/>
      <c r="F144" s="120"/>
      <c r="G144" s="120"/>
      <c r="H144" s="120"/>
    </row>
    <row r="145" spans="1:8" s="124" customFormat="1" x14ac:dyDescent="0.25">
      <c r="A145" s="6"/>
      <c r="B145" s="6"/>
      <c r="C145" s="6"/>
      <c r="D145" s="6"/>
      <c r="E145" s="34"/>
      <c r="F145" s="120"/>
      <c r="G145" s="120"/>
      <c r="H145" s="120"/>
    </row>
    <row r="146" spans="1:8" s="102" customFormat="1" x14ac:dyDescent="0.25">
      <c r="A146" s="6"/>
      <c r="B146" s="6"/>
      <c r="C146" s="6"/>
      <c r="D146" s="6"/>
      <c r="E146" s="34"/>
      <c r="F146" s="120"/>
      <c r="G146" s="120"/>
      <c r="H146" s="120"/>
    </row>
    <row r="147" spans="1:8" s="102" customFormat="1" x14ac:dyDescent="0.25">
      <c r="A147" s="6"/>
      <c r="B147" s="6"/>
      <c r="C147" s="6"/>
      <c r="D147" s="6"/>
      <c r="E147" s="34"/>
      <c r="F147" s="120"/>
      <c r="G147" s="120"/>
      <c r="H147" s="120"/>
    </row>
    <row r="148" spans="1:8" s="102" customFormat="1" x14ac:dyDescent="0.25">
      <c r="A148" s="6"/>
      <c r="B148" s="6"/>
      <c r="C148" s="6"/>
      <c r="D148" s="6"/>
      <c r="E148" s="34"/>
      <c r="F148" s="120"/>
      <c r="G148" s="120"/>
      <c r="H148" s="120"/>
    </row>
    <row r="149" spans="1:8" s="102" customFormat="1" x14ac:dyDescent="0.25">
      <c r="A149" s="6"/>
      <c r="B149" s="6"/>
      <c r="C149" s="6"/>
      <c r="D149" s="6"/>
      <c r="E149" s="34"/>
      <c r="F149" s="120"/>
      <c r="G149" s="120"/>
      <c r="H149" s="120"/>
    </row>
    <row r="150" spans="1:8" s="102" customFormat="1" x14ac:dyDescent="0.25">
      <c r="A150" s="6"/>
      <c r="B150" s="6"/>
      <c r="C150" s="6"/>
      <c r="D150" s="6"/>
      <c r="E150" s="34"/>
      <c r="F150" s="120"/>
      <c r="G150" s="120"/>
      <c r="H150" s="120"/>
    </row>
    <row r="151" spans="1:8" s="102" customFormat="1" x14ac:dyDescent="0.25">
      <c r="A151" s="6"/>
      <c r="B151" s="6"/>
      <c r="C151" s="6"/>
      <c r="D151" s="6"/>
      <c r="E151" s="34"/>
      <c r="F151" s="120"/>
      <c r="G151" s="120"/>
      <c r="H151" s="120"/>
    </row>
    <row r="152" spans="1:8" s="102" customFormat="1" x14ac:dyDescent="0.25">
      <c r="A152" s="6"/>
      <c r="B152" s="6"/>
      <c r="C152" s="6"/>
      <c r="D152" s="6"/>
      <c r="E152" s="34"/>
      <c r="F152" s="120"/>
      <c r="G152" s="120"/>
      <c r="H152" s="120"/>
    </row>
    <row r="153" spans="1:8" s="102" customFormat="1" x14ac:dyDescent="0.25">
      <c r="A153" s="6"/>
      <c r="B153" s="6"/>
      <c r="C153" s="6"/>
      <c r="D153" s="6"/>
      <c r="E153" s="34"/>
      <c r="F153" s="120"/>
      <c r="G153" s="120"/>
      <c r="H153" s="120"/>
    </row>
    <row r="154" spans="1:8" s="102" customFormat="1" x14ac:dyDescent="0.25">
      <c r="A154" s="6"/>
      <c r="B154" s="6"/>
      <c r="C154" s="6"/>
      <c r="D154" s="6"/>
      <c r="E154" s="34"/>
      <c r="F154" s="120"/>
      <c r="G154" s="120"/>
      <c r="H154" s="120"/>
    </row>
    <row r="155" spans="1:8" s="102" customFormat="1" x14ac:dyDescent="0.25">
      <c r="A155" s="6"/>
      <c r="B155" s="6"/>
      <c r="C155" s="6"/>
      <c r="D155" s="6"/>
      <c r="E155" s="34"/>
      <c r="F155" s="120"/>
      <c r="G155" s="120"/>
      <c r="H155" s="120"/>
    </row>
    <row r="156" spans="1:8" s="102" customFormat="1" x14ac:dyDescent="0.25">
      <c r="A156" s="6"/>
      <c r="B156" s="6"/>
      <c r="C156" s="6"/>
      <c r="D156" s="6"/>
      <c r="E156" s="34"/>
      <c r="F156" s="120"/>
      <c r="G156" s="120"/>
      <c r="H156" s="120"/>
    </row>
    <row r="157" spans="1:8" s="102" customFormat="1" x14ac:dyDescent="0.25">
      <c r="A157" s="6"/>
      <c r="B157" s="6"/>
      <c r="C157" s="6"/>
      <c r="D157" s="6"/>
      <c r="E157" s="34"/>
      <c r="F157" s="120"/>
      <c r="G157" s="120"/>
      <c r="H157" s="120"/>
    </row>
    <row r="158" spans="1:8" s="102" customFormat="1" x14ac:dyDescent="0.25">
      <c r="A158" s="6"/>
      <c r="B158" s="6"/>
      <c r="C158" s="6"/>
      <c r="D158" s="6"/>
      <c r="E158" s="34"/>
      <c r="F158" s="120"/>
      <c r="G158" s="120"/>
      <c r="H158" s="120"/>
    </row>
    <row r="159" spans="1:8" s="102" customFormat="1" x14ac:dyDescent="0.25">
      <c r="A159" s="6"/>
      <c r="B159" s="6"/>
      <c r="C159" s="6"/>
      <c r="D159" s="6"/>
      <c r="E159" s="34"/>
      <c r="F159" s="120"/>
      <c r="G159" s="120"/>
      <c r="H159" s="120"/>
    </row>
    <row r="160" spans="1:8" s="102" customFormat="1" x14ac:dyDescent="0.25">
      <c r="A160" s="6"/>
      <c r="B160" s="6"/>
      <c r="C160" s="6"/>
      <c r="D160" s="6"/>
      <c r="E160" s="34"/>
      <c r="F160" s="120"/>
      <c r="G160" s="120"/>
      <c r="H160" s="120"/>
    </row>
    <row r="161" spans="1:8" s="102" customFormat="1" x14ac:dyDescent="0.25">
      <c r="A161" s="6"/>
      <c r="B161" s="6"/>
      <c r="C161" s="6"/>
      <c r="D161" s="6"/>
      <c r="E161" s="34"/>
      <c r="F161" s="120"/>
      <c r="G161" s="120"/>
      <c r="H161" s="120"/>
    </row>
    <row r="162" spans="1:8" s="102" customFormat="1" x14ac:dyDescent="0.25">
      <c r="A162" s="6"/>
      <c r="B162" s="6"/>
      <c r="C162" s="6"/>
      <c r="D162" s="6"/>
      <c r="E162" s="34"/>
      <c r="F162" s="120"/>
      <c r="G162" s="120"/>
      <c r="H162" s="120"/>
    </row>
    <row r="163" spans="1:8" s="102" customFormat="1" x14ac:dyDescent="0.25">
      <c r="A163" s="6"/>
      <c r="B163" s="6"/>
      <c r="C163" s="6"/>
      <c r="D163" s="6"/>
      <c r="E163" s="34"/>
      <c r="F163" s="120"/>
      <c r="G163" s="120"/>
      <c r="H163" s="120"/>
    </row>
    <row r="164" spans="1:8" s="102" customFormat="1" x14ac:dyDescent="0.25">
      <c r="A164" s="6"/>
      <c r="B164" s="6"/>
      <c r="C164" s="6"/>
      <c r="D164" s="6"/>
      <c r="E164" s="34"/>
      <c r="F164" s="120"/>
      <c r="G164" s="120"/>
      <c r="H164" s="120"/>
    </row>
    <row r="165" spans="1:8" s="102" customFormat="1" x14ac:dyDescent="0.25">
      <c r="A165" s="6"/>
      <c r="B165" s="6"/>
      <c r="C165" s="6"/>
      <c r="D165" s="6"/>
      <c r="E165" s="34"/>
      <c r="F165" s="120"/>
      <c r="G165" s="120"/>
      <c r="H165" s="120"/>
    </row>
    <row r="166" spans="1:8" s="102" customFormat="1" x14ac:dyDescent="0.25">
      <c r="A166" s="6"/>
      <c r="B166" s="6"/>
      <c r="C166" s="6"/>
      <c r="D166" s="6"/>
      <c r="E166" s="34"/>
      <c r="F166" s="120"/>
      <c r="G166" s="120"/>
      <c r="H166" s="120"/>
    </row>
    <row r="167" spans="1:8" s="102" customFormat="1" x14ac:dyDescent="0.25">
      <c r="A167" s="6"/>
      <c r="B167" s="6"/>
      <c r="C167" s="6"/>
      <c r="D167" s="6"/>
      <c r="E167" s="34"/>
      <c r="F167" s="120"/>
      <c r="G167" s="120"/>
      <c r="H167" s="120"/>
    </row>
    <row r="168" spans="1:8" s="102" customFormat="1" x14ac:dyDescent="0.25">
      <c r="A168" s="6"/>
      <c r="B168" s="6"/>
      <c r="C168" s="6"/>
      <c r="D168" s="6"/>
      <c r="E168" s="34"/>
      <c r="F168" s="120"/>
      <c r="G168" s="120"/>
      <c r="H168" s="120"/>
    </row>
    <row r="169" spans="1:8" s="102" customFormat="1" x14ac:dyDescent="0.25">
      <c r="A169" s="6"/>
      <c r="B169" s="6"/>
      <c r="C169" s="6"/>
      <c r="D169" s="6"/>
      <c r="E169" s="34"/>
      <c r="F169" s="120"/>
      <c r="G169" s="120"/>
      <c r="H169" s="120"/>
    </row>
    <row r="170" spans="1:8" s="102" customFormat="1" x14ac:dyDescent="0.25">
      <c r="A170" s="6"/>
      <c r="B170" s="6"/>
      <c r="C170" s="6"/>
      <c r="D170" s="6"/>
      <c r="E170" s="34"/>
      <c r="F170" s="120"/>
      <c r="G170" s="120"/>
      <c r="H170" s="120"/>
    </row>
    <row r="171" spans="1:8" s="102" customFormat="1" x14ac:dyDescent="0.25">
      <c r="A171" s="6"/>
      <c r="B171" s="6"/>
      <c r="C171" s="6"/>
      <c r="D171" s="6"/>
      <c r="E171" s="34"/>
      <c r="F171" s="120"/>
      <c r="G171" s="120"/>
      <c r="H171" s="120"/>
    </row>
    <row r="172" spans="1:8" s="102" customFormat="1" x14ac:dyDescent="0.25">
      <c r="A172" s="6"/>
      <c r="B172" s="6"/>
      <c r="C172" s="6"/>
      <c r="D172" s="6"/>
      <c r="E172" s="34"/>
      <c r="F172" s="120"/>
      <c r="G172" s="120"/>
      <c r="H172" s="120"/>
    </row>
    <row r="173" spans="1:8" s="102" customFormat="1" x14ac:dyDescent="0.25">
      <c r="A173" s="6"/>
      <c r="B173" s="6"/>
      <c r="C173" s="6"/>
      <c r="D173" s="6"/>
      <c r="E173" s="34"/>
      <c r="F173" s="120"/>
      <c r="G173" s="120"/>
      <c r="H173" s="120"/>
    </row>
    <row r="174" spans="1:8" s="102" customFormat="1" x14ac:dyDescent="0.25">
      <c r="A174" s="6"/>
      <c r="B174" s="6"/>
      <c r="C174" s="6"/>
      <c r="D174" s="6"/>
      <c r="E174" s="34"/>
      <c r="F174" s="120"/>
      <c r="G174" s="120"/>
      <c r="H174" s="120"/>
    </row>
    <row r="175" spans="1:8" s="102" customFormat="1" x14ac:dyDescent="0.25">
      <c r="A175" s="6"/>
      <c r="B175" s="6"/>
      <c r="C175" s="6"/>
      <c r="D175" s="6"/>
      <c r="E175" s="34"/>
      <c r="F175" s="120"/>
      <c r="G175" s="120"/>
      <c r="H175" s="120"/>
    </row>
    <row r="176" spans="1:8" s="124" customFormat="1" x14ac:dyDescent="0.25">
      <c r="A176" s="6"/>
      <c r="B176" s="6"/>
      <c r="C176" s="6"/>
      <c r="D176" s="6"/>
      <c r="E176" s="34"/>
      <c r="F176" s="120"/>
      <c r="G176" s="120"/>
      <c r="H176" s="120"/>
    </row>
    <row r="177" spans="1:16" s="124" customFormat="1" x14ac:dyDescent="0.25">
      <c r="A177" s="6"/>
      <c r="B177" s="6"/>
      <c r="C177" s="6"/>
      <c r="D177" s="6"/>
      <c r="E177" s="34"/>
      <c r="F177" s="120"/>
      <c r="G177" s="120"/>
      <c r="H177" s="120"/>
    </row>
    <row r="178" spans="1:16" s="124" customFormat="1" x14ac:dyDescent="0.25">
      <c r="A178" s="6"/>
      <c r="B178" s="6"/>
      <c r="C178" s="6"/>
      <c r="D178" s="6"/>
      <c r="E178" s="34"/>
      <c r="F178" s="120"/>
      <c r="G178" s="120"/>
      <c r="H178" s="120"/>
    </row>
    <row r="179" spans="1:16" s="124" customFormat="1" x14ac:dyDescent="0.25">
      <c r="A179" s="6"/>
      <c r="B179" s="6"/>
      <c r="C179" s="6"/>
      <c r="D179" s="6"/>
      <c r="E179" s="34"/>
      <c r="F179" s="120"/>
      <c r="G179" s="120"/>
      <c r="H179" s="120"/>
    </row>
    <row r="180" spans="1:16" x14ac:dyDescent="0.25">
      <c r="A180" s="6"/>
      <c r="B180" s="6"/>
      <c r="C180" s="6"/>
      <c r="D180" s="6"/>
      <c r="E180" s="117"/>
      <c r="F180" s="120"/>
      <c r="G180" s="120"/>
      <c r="H180" s="120"/>
      <c r="I180" s="121"/>
      <c r="J180" s="117"/>
      <c r="K180" s="117"/>
      <c r="M180" s="117"/>
      <c r="N180" s="117"/>
      <c r="O180" s="117"/>
      <c r="P180" s="117"/>
    </row>
    <row r="181" spans="1:16" x14ac:dyDescent="0.25">
      <c r="A181" s="87"/>
      <c r="B181" s="6"/>
      <c r="C181" s="6"/>
      <c r="D181" s="6"/>
      <c r="E181" s="117"/>
      <c r="F181" s="120"/>
      <c r="G181" s="120"/>
      <c r="H181" s="120"/>
      <c r="I181" s="121"/>
      <c r="J181" s="117"/>
      <c r="K181" s="117"/>
      <c r="M181" s="117"/>
      <c r="N181" s="117"/>
      <c r="O181" s="117"/>
      <c r="P181" s="117"/>
    </row>
    <row r="182" spans="1:16" x14ac:dyDescent="0.25">
      <c r="A182" s="6"/>
      <c r="B182" s="95"/>
      <c r="C182" s="95"/>
      <c r="D182" s="95"/>
      <c r="E182" s="117"/>
      <c r="F182" s="99"/>
      <c r="G182" s="99"/>
      <c r="H182" s="99"/>
      <c r="I182" s="121"/>
      <c r="J182" s="117"/>
      <c r="K182" s="117"/>
      <c r="M182" s="117"/>
      <c r="N182" s="117"/>
      <c r="O182" s="117"/>
      <c r="P182" s="117"/>
    </row>
    <row r="183" spans="1:16" s="98" customFormat="1" x14ac:dyDescent="0.25">
      <c r="A183" s="7"/>
      <c r="B183" s="7"/>
      <c r="C183" s="7"/>
      <c r="D183" s="7"/>
      <c r="F183" s="99"/>
      <c r="G183" s="99"/>
      <c r="H183" s="99"/>
      <c r="I183" s="100"/>
    </row>
    <row r="184" spans="1:16" x14ac:dyDescent="0.25">
      <c r="A184" s="6"/>
      <c r="B184" s="6"/>
      <c r="C184" s="6"/>
      <c r="D184" s="6"/>
      <c r="E184" s="117"/>
      <c r="F184" s="99"/>
      <c r="G184" s="99"/>
      <c r="H184" s="99"/>
      <c r="I184" s="121"/>
      <c r="J184" s="117"/>
      <c r="K184" s="117"/>
      <c r="M184" s="117"/>
      <c r="N184" s="117"/>
      <c r="O184" s="117"/>
      <c r="P184" s="117"/>
    </row>
    <row r="185" spans="1:16" x14ac:dyDescent="0.25">
      <c r="A185" s="6"/>
      <c r="B185" s="6"/>
      <c r="C185" s="6"/>
      <c r="D185" s="6"/>
      <c r="E185" s="117"/>
      <c r="F185" s="99"/>
      <c r="G185" s="99"/>
      <c r="H185" s="99"/>
      <c r="I185" s="121"/>
      <c r="J185" s="117"/>
      <c r="K185" s="117"/>
      <c r="M185" s="117"/>
      <c r="N185" s="117"/>
      <c r="O185" s="117"/>
      <c r="P185" s="117"/>
    </row>
    <row r="186" spans="1:16" x14ac:dyDescent="0.25">
      <c r="A186" s="6"/>
      <c r="B186" s="6"/>
      <c r="C186" s="6"/>
      <c r="D186" s="6"/>
      <c r="E186" s="117"/>
      <c r="F186" s="120"/>
      <c r="G186" s="120"/>
      <c r="H186" s="120"/>
      <c r="I186" s="121"/>
      <c r="J186" s="117"/>
      <c r="K186" s="117"/>
      <c r="M186" s="117"/>
      <c r="N186" s="117"/>
      <c r="O186" s="117"/>
      <c r="P186" s="117"/>
    </row>
    <row r="187" spans="1:16" x14ac:dyDescent="0.25">
      <c r="A187" s="6"/>
      <c r="B187" s="6"/>
      <c r="C187" s="6"/>
      <c r="D187" s="6"/>
      <c r="E187" s="117"/>
      <c r="F187" s="120"/>
      <c r="G187" s="120"/>
      <c r="H187" s="120"/>
      <c r="I187" s="121"/>
      <c r="J187" s="117"/>
      <c r="K187" s="117"/>
      <c r="M187" s="117"/>
      <c r="N187" s="117"/>
      <c r="O187" s="117"/>
      <c r="P187" s="117"/>
    </row>
    <row r="188" spans="1:16" x14ac:dyDescent="0.25">
      <c r="A188" s="6"/>
      <c r="B188" s="6"/>
      <c r="C188" s="6"/>
      <c r="D188" s="6"/>
      <c r="E188" s="117"/>
      <c r="F188" s="120"/>
      <c r="G188" s="120"/>
      <c r="H188" s="120"/>
      <c r="I188" s="121"/>
      <c r="J188" s="117"/>
      <c r="K188" s="117"/>
      <c r="M188" s="117"/>
      <c r="N188" s="117"/>
      <c r="O188" s="117"/>
      <c r="P188" s="117"/>
    </row>
    <row r="189" spans="1:16" s="124" customFormat="1" x14ac:dyDescent="0.25">
      <c r="A189" s="6"/>
      <c r="B189" s="6"/>
      <c r="C189" s="6"/>
      <c r="D189" s="6"/>
      <c r="E189" s="34"/>
      <c r="F189" s="120"/>
      <c r="G189" s="120"/>
      <c r="H189" s="120"/>
    </row>
    <row r="190" spans="1:16" s="124" customFormat="1" x14ac:dyDescent="0.25">
      <c r="A190" s="6"/>
      <c r="B190" s="6"/>
      <c r="C190" s="6"/>
      <c r="D190" s="6"/>
      <c r="E190" s="34"/>
      <c r="F190" s="120"/>
      <c r="G190" s="120"/>
      <c r="H190" s="120"/>
    </row>
    <row r="191" spans="1:16" s="124" customFormat="1" x14ac:dyDescent="0.25">
      <c r="A191" s="6"/>
      <c r="B191" s="6"/>
      <c r="C191" s="6"/>
      <c r="D191" s="6"/>
      <c r="E191" s="34"/>
      <c r="F191" s="120"/>
      <c r="G191" s="120"/>
      <c r="H191" s="120"/>
    </row>
    <row r="192" spans="1:16" s="124" customFormat="1" x14ac:dyDescent="0.25">
      <c r="A192" s="6"/>
      <c r="B192" s="6"/>
      <c r="C192" s="6"/>
      <c r="D192" s="6"/>
      <c r="E192" s="34"/>
      <c r="F192" s="120"/>
      <c r="G192" s="120"/>
      <c r="H192" s="120"/>
    </row>
    <row r="193" spans="1:16" s="124" customFormat="1" x14ac:dyDescent="0.25">
      <c r="A193" s="6"/>
      <c r="B193" s="6"/>
      <c r="C193" s="6"/>
      <c r="D193" s="6"/>
      <c r="E193" s="34"/>
      <c r="F193" s="120"/>
      <c r="G193" s="120"/>
      <c r="H193" s="120"/>
    </row>
    <row r="194" spans="1:16" x14ac:dyDescent="0.25">
      <c r="A194" s="87"/>
      <c r="B194" s="6"/>
      <c r="C194" s="6"/>
      <c r="D194" s="6"/>
      <c r="E194" s="117"/>
      <c r="F194" s="120"/>
      <c r="G194" s="120"/>
      <c r="H194" s="120"/>
      <c r="I194" s="121"/>
      <c r="J194" s="117"/>
      <c r="K194" s="117"/>
      <c r="M194" s="117"/>
      <c r="N194" s="117"/>
      <c r="O194" s="117"/>
      <c r="P194" s="117"/>
    </row>
    <row r="195" spans="1:16" s="124" customFormat="1" x14ac:dyDescent="0.25">
      <c r="A195" s="102"/>
      <c r="B195" s="34"/>
      <c r="C195" s="34"/>
      <c r="D195" s="34"/>
      <c r="E195" s="34"/>
      <c r="F195" s="99"/>
      <c r="G195" s="99"/>
      <c r="H195" s="99"/>
    </row>
    <row r="196" spans="1:16" s="98" customFormat="1" x14ac:dyDescent="0.25">
      <c r="A196" s="7"/>
      <c r="B196" s="7"/>
      <c r="C196" s="7"/>
      <c r="D196" s="7"/>
      <c r="F196" s="99"/>
      <c r="G196" s="99"/>
      <c r="H196" s="99"/>
      <c r="I196" s="100"/>
    </row>
    <row r="197" spans="1:16" s="124" customFormat="1" x14ac:dyDescent="0.25">
      <c r="A197" s="102"/>
      <c r="B197" s="34"/>
      <c r="C197" s="34"/>
      <c r="D197" s="34"/>
      <c r="E197" s="34"/>
      <c r="F197" s="99"/>
      <c r="G197" s="99"/>
      <c r="H197" s="99"/>
    </row>
    <row r="198" spans="1:16" x14ac:dyDescent="0.25">
      <c r="A198" s="6"/>
      <c r="B198" s="6"/>
      <c r="C198" s="6"/>
      <c r="D198" s="6"/>
      <c r="E198" s="117"/>
      <c r="F198" s="99"/>
      <c r="G198" s="99"/>
      <c r="H198" s="99"/>
      <c r="I198" s="121"/>
      <c r="J198" s="117"/>
      <c r="K198" s="117"/>
      <c r="M198" s="117"/>
      <c r="N198" s="117"/>
      <c r="O198" s="117"/>
      <c r="P198" s="117"/>
    </row>
    <row r="199" spans="1:16" x14ac:dyDescent="0.25">
      <c r="A199" s="6"/>
      <c r="B199" s="6"/>
      <c r="C199" s="6"/>
      <c r="D199" s="6"/>
      <c r="E199" s="117"/>
      <c r="F199" s="120"/>
      <c r="G199" s="120"/>
      <c r="H199" s="120"/>
      <c r="I199" s="121"/>
      <c r="J199" s="117"/>
      <c r="K199" s="117"/>
      <c r="M199" s="117"/>
      <c r="N199" s="117"/>
      <c r="O199" s="117"/>
      <c r="P199" s="117"/>
    </row>
    <row r="200" spans="1:16" x14ac:dyDescent="0.25">
      <c r="A200" s="6"/>
      <c r="B200" s="6"/>
      <c r="C200" s="6"/>
      <c r="D200" s="6"/>
      <c r="E200" s="117"/>
      <c r="F200" s="120"/>
      <c r="G200" s="120"/>
      <c r="H200" s="120"/>
      <c r="I200" s="121"/>
      <c r="J200" s="117"/>
      <c r="K200" s="117"/>
      <c r="M200" s="117"/>
      <c r="N200" s="117"/>
      <c r="O200" s="117"/>
      <c r="P200" s="117"/>
    </row>
    <row r="201" spans="1:16" x14ac:dyDescent="0.25">
      <c r="A201" s="6"/>
      <c r="B201" s="6"/>
      <c r="C201" s="6"/>
      <c r="D201" s="6"/>
      <c r="E201" s="117"/>
      <c r="F201" s="120"/>
      <c r="G201" s="120"/>
      <c r="H201" s="120"/>
      <c r="I201" s="121"/>
      <c r="J201" s="117"/>
      <c r="K201" s="117"/>
      <c r="M201" s="117"/>
      <c r="N201" s="117"/>
      <c r="O201" s="117"/>
      <c r="P201" s="117"/>
    </row>
    <row r="202" spans="1:16" x14ac:dyDescent="0.25">
      <c r="A202" s="6"/>
      <c r="B202" s="6"/>
      <c r="C202" s="6"/>
      <c r="D202" s="6"/>
      <c r="E202" s="117"/>
      <c r="F202" s="120"/>
      <c r="G202" s="120"/>
      <c r="H202" s="120"/>
      <c r="I202" s="121"/>
      <c r="J202" s="117"/>
      <c r="K202" s="117"/>
      <c r="M202" s="117"/>
      <c r="N202" s="117"/>
      <c r="O202" s="117"/>
      <c r="P202" s="117"/>
    </row>
    <row r="203" spans="1:16" x14ac:dyDescent="0.25">
      <c r="A203" s="6"/>
      <c r="B203" s="6"/>
      <c r="C203" s="6"/>
      <c r="D203" s="6"/>
      <c r="E203" s="117"/>
      <c r="F203" s="120"/>
      <c r="G203" s="120"/>
      <c r="H203" s="120"/>
      <c r="I203" s="121"/>
      <c r="J203" s="117"/>
      <c r="K203" s="117"/>
      <c r="M203" s="117"/>
      <c r="N203" s="117"/>
      <c r="O203" s="117"/>
      <c r="P203" s="117"/>
    </row>
    <row r="204" spans="1:16" x14ac:dyDescent="0.25">
      <c r="A204" s="6"/>
      <c r="B204" s="6"/>
      <c r="C204" s="6"/>
      <c r="D204" s="6"/>
      <c r="E204" s="117"/>
      <c r="F204" s="120"/>
      <c r="G204" s="120"/>
      <c r="H204" s="120"/>
      <c r="I204" s="121"/>
      <c r="J204" s="117"/>
      <c r="K204" s="117"/>
      <c r="M204" s="117"/>
      <c r="N204" s="117"/>
      <c r="O204" s="117"/>
      <c r="P204" s="117"/>
    </row>
    <row r="205" spans="1:16" x14ac:dyDescent="0.25">
      <c r="A205" s="6"/>
      <c r="B205" s="6"/>
      <c r="C205" s="6"/>
      <c r="D205" s="6"/>
      <c r="E205" s="117"/>
      <c r="F205" s="120"/>
      <c r="G205" s="120"/>
      <c r="H205" s="120"/>
      <c r="I205" s="121"/>
      <c r="J205" s="117"/>
      <c r="K205" s="117"/>
      <c r="M205" s="117"/>
      <c r="N205" s="117"/>
      <c r="O205" s="117"/>
      <c r="P205" s="117"/>
    </row>
    <row r="206" spans="1:16" x14ac:dyDescent="0.25">
      <c r="A206" s="6"/>
      <c r="B206" s="6"/>
      <c r="C206" s="6"/>
      <c r="D206" s="6"/>
      <c r="E206" s="117"/>
      <c r="F206" s="120"/>
      <c r="G206" s="120"/>
      <c r="H206" s="120"/>
      <c r="I206" s="121"/>
      <c r="J206" s="117"/>
      <c r="K206" s="117"/>
      <c r="M206" s="117"/>
      <c r="N206" s="117"/>
      <c r="O206" s="117"/>
      <c r="P206" s="117"/>
    </row>
    <row r="207" spans="1:16" x14ac:dyDescent="0.25">
      <c r="A207" s="6"/>
      <c r="B207" s="6"/>
      <c r="C207" s="6"/>
      <c r="D207" s="6"/>
      <c r="E207" s="117"/>
      <c r="F207" s="120"/>
      <c r="G207" s="120"/>
      <c r="H207" s="120"/>
      <c r="I207" s="121"/>
      <c r="J207" s="117"/>
      <c r="K207" s="117"/>
      <c r="M207" s="117"/>
      <c r="N207" s="117"/>
      <c r="O207" s="117"/>
      <c r="P207" s="117"/>
    </row>
    <row r="208" spans="1:16" x14ac:dyDescent="0.25">
      <c r="A208" s="6"/>
      <c r="B208" s="6"/>
      <c r="C208" s="6"/>
      <c r="D208" s="6"/>
      <c r="E208" s="117"/>
      <c r="F208" s="120"/>
      <c r="G208" s="120"/>
      <c r="H208" s="120"/>
      <c r="I208" s="121"/>
      <c r="J208" s="117"/>
      <c r="K208" s="117"/>
      <c r="M208" s="117"/>
      <c r="N208" s="117"/>
      <c r="O208" s="117"/>
      <c r="P208" s="117"/>
    </row>
    <row r="209" spans="1:16" s="124" customFormat="1" x14ac:dyDescent="0.25">
      <c r="A209" s="102"/>
      <c r="B209" s="6"/>
      <c r="C209" s="6"/>
      <c r="D209" s="6"/>
      <c r="E209" s="34"/>
      <c r="F209" s="120"/>
      <c r="G209" s="120"/>
      <c r="H209" s="120"/>
    </row>
    <row r="210" spans="1:16" s="124" customFormat="1" x14ac:dyDescent="0.25">
      <c r="A210" s="102"/>
      <c r="B210" s="6"/>
      <c r="C210" s="6"/>
      <c r="D210" s="6"/>
      <c r="E210" s="34"/>
      <c r="F210" s="120"/>
      <c r="G210" s="120"/>
      <c r="H210" s="120"/>
    </row>
    <row r="211" spans="1:16" x14ac:dyDescent="0.25">
      <c r="A211" s="87"/>
      <c r="B211" s="6"/>
      <c r="C211" s="6"/>
      <c r="D211" s="6"/>
      <c r="E211" s="117"/>
      <c r="F211" s="120"/>
      <c r="G211" s="120"/>
      <c r="H211" s="120"/>
      <c r="I211" s="121"/>
      <c r="J211" s="117"/>
      <c r="K211" s="117"/>
      <c r="M211" s="117"/>
      <c r="N211" s="117"/>
      <c r="O211" s="117"/>
      <c r="P211" s="117"/>
    </row>
    <row r="212" spans="1:16" s="124" customFormat="1" x14ac:dyDescent="0.25">
      <c r="A212" s="102"/>
      <c r="B212" s="34"/>
      <c r="C212" s="34"/>
      <c r="D212" s="34"/>
      <c r="E212" s="34"/>
      <c r="F212" s="99"/>
      <c r="G212" s="99"/>
      <c r="H212" s="99"/>
    </row>
    <row r="213" spans="1:16" s="98" customFormat="1" x14ac:dyDescent="0.25">
      <c r="A213" s="7"/>
      <c r="B213" s="7"/>
      <c r="C213" s="7"/>
      <c r="D213" s="7"/>
      <c r="F213" s="99"/>
      <c r="G213" s="99"/>
      <c r="H213" s="99"/>
      <c r="I213" s="100"/>
    </row>
    <row r="214" spans="1:16" s="124" customFormat="1" x14ac:dyDescent="0.25">
      <c r="A214" s="102"/>
      <c r="B214" s="34"/>
      <c r="C214" s="34"/>
      <c r="D214" s="34"/>
      <c r="E214" s="34"/>
      <c r="F214" s="99"/>
      <c r="G214" s="99"/>
      <c r="H214" s="99"/>
    </row>
    <row r="215" spans="1:16" x14ac:dyDescent="0.25">
      <c r="A215" s="6"/>
      <c r="B215" s="6"/>
      <c r="C215" s="6"/>
      <c r="D215" s="6"/>
      <c r="E215" s="117"/>
      <c r="F215" s="99"/>
      <c r="G215" s="99"/>
      <c r="H215" s="99"/>
      <c r="I215" s="121"/>
      <c r="J215" s="117"/>
      <c r="K215" s="117"/>
      <c r="M215" s="117"/>
      <c r="N215" s="117"/>
      <c r="O215" s="117"/>
      <c r="P215" s="117"/>
    </row>
    <row r="216" spans="1:16" s="102" customFormat="1" x14ac:dyDescent="0.25">
      <c r="A216" s="94"/>
      <c r="B216" s="6"/>
      <c r="C216" s="6"/>
      <c r="D216" s="6"/>
      <c r="E216" s="34"/>
      <c r="F216" s="120"/>
      <c r="G216" s="120"/>
      <c r="H216" s="120"/>
    </row>
    <row r="217" spans="1:16" s="102" customFormat="1" x14ac:dyDescent="0.25">
      <c r="A217" s="94"/>
      <c r="B217" s="6"/>
      <c r="C217" s="6"/>
      <c r="D217" s="6"/>
      <c r="E217" s="34"/>
      <c r="F217" s="120"/>
      <c r="G217" s="120"/>
      <c r="H217" s="120"/>
    </row>
    <row r="218" spans="1:16" s="102" customFormat="1" x14ac:dyDescent="0.25">
      <c r="A218" s="94"/>
      <c r="B218" s="6"/>
      <c r="C218" s="6"/>
      <c r="D218" s="6"/>
      <c r="E218" s="34"/>
      <c r="F218" s="120"/>
      <c r="G218" s="120"/>
      <c r="H218" s="120"/>
    </row>
    <row r="219" spans="1:16" s="102" customFormat="1" x14ac:dyDescent="0.25">
      <c r="A219" s="94"/>
      <c r="B219" s="6"/>
      <c r="C219" s="6"/>
      <c r="D219" s="6"/>
      <c r="E219" s="34"/>
      <c r="F219" s="120"/>
      <c r="G219" s="120"/>
      <c r="H219" s="120"/>
    </row>
    <row r="220" spans="1:16" s="102" customFormat="1" x14ac:dyDescent="0.25">
      <c r="A220" s="94"/>
      <c r="B220" s="6"/>
      <c r="C220" s="6"/>
      <c r="D220" s="6"/>
      <c r="E220" s="34"/>
      <c r="F220" s="120"/>
      <c r="G220" s="120"/>
      <c r="H220" s="120"/>
    </row>
    <row r="221" spans="1:16" s="124" customFormat="1" x14ac:dyDescent="0.25">
      <c r="A221" s="94"/>
      <c r="B221" s="6"/>
      <c r="C221" s="6"/>
      <c r="D221" s="6"/>
      <c r="E221" s="34"/>
      <c r="F221" s="120"/>
      <c r="G221" s="120"/>
      <c r="H221" s="120"/>
    </row>
    <row r="222" spans="1:16" s="124" customFormat="1" x14ac:dyDescent="0.25">
      <c r="A222" s="94"/>
      <c r="B222" s="6"/>
      <c r="C222" s="6"/>
      <c r="D222" s="6"/>
      <c r="E222" s="34"/>
      <c r="F222" s="120"/>
      <c r="G222" s="120"/>
      <c r="H222" s="120"/>
    </row>
    <row r="223" spans="1:16" s="124" customFormat="1" x14ac:dyDescent="0.25">
      <c r="A223" s="94"/>
      <c r="B223" s="6"/>
      <c r="C223" s="6"/>
      <c r="D223" s="6"/>
      <c r="E223" s="34"/>
      <c r="F223" s="120"/>
      <c r="G223" s="120"/>
      <c r="H223" s="120"/>
    </row>
    <row r="224" spans="1:16" s="124" customFormat="1" x14ac:dyDescent="0.25">
      <c r="A224" s="94"/>
      <c r="B224" s="6"/>
      <c r="C224" s="6"/>
      <c r="D224" s="6"/>
      <c r="E224" s="34"/>
      <c r="F224" s="120"/>
      <c r="G224" s="120"/>
      <c r="H224" s="120"/>
    </row>
    <row r="225" spans="1:8" s="124" customFormat="1" x14ac:dyDescent="0.25">
      <c r="A225" s="94"/>
      <c r="B225" s="6"/>
      <c r="C225" s="6"/>
      <c r="D225" s="6"/>
      <c r="E225" s="34"/>
      <c r="F225" s="120"/>
      <c r="G225" s="120"/>
      <c r="H225" s="120"/>
    </row>
    <row r="226" spans="1:8" s="124" customFormat="1" x14ac:dyDescent="0.25">
      <c r="A226" s="94"/>
      <c r="B226" s="6"/>
      <c r="C226" s="6"/>
      <c r="D226" s="6"/>
      <c r="E226" s="34"/>
      <c r="F226" s="120"/>
      <c r="G226" s="120"/>
      <c r="H226" s="120"/>
    </row>
    <row r="227" spans="1:8" s="124" customFormat="1" x14ac:dyDescent="0.25">
      <c r="A227" s="94"/>
      <c r="B227" s="6"/>
      <c r="C227" s="6"/>
      <c r="D227" s="6"/>
      <c r="E227" s="34"/>
      <c r="F227" s="120"/>
      <c r="G227" s="120"/>
      <c r="H227" s="120"/>
    </row>
    <row r="228" spans="1:8" s="124" customFormat="1" x14ac:dyDescent="0.25">
      <c r="A228" s="94"/>
      <c r="B228" s="6"/>
      <c r="C228" s="6"/>
      <c r="D228" s="6"/>
      <c r="E228" s="34"/>
      <c r="F228" s="120"/>
      <c r="G228" s="120"/>
      <c r="H228" s="120"/>
    </row>
    <row r="229" spans="1:8" s="124" customFormat="1" x14ac:dyDescent="0.25">
      <c r="A229" s="94"/>
      <c r="B229" s="6"/>
      <c r="C229" s="6"/>
      <c r="D229" s="6"/>
      <c r="E229" s="34"/>
      <c r="F229" s="120"/>
      <c r="G229" s="120"/>
      <c r="H229" s="120"/>
    </row>
    <row r="230" spans="1:8" s="124" customFormat="1" x14ac:dyDescent="0.25">
      <c r="A230" s="94"/>
      <c r="B230" s="6"/>
      <c r="C230" s="6"/>
      <c r="D230" s="6"/>
      <c r="E230" s="34"/>
      <c r="F230" s="120"/>
      <c r="G230" s="120"/>
      <c r="H230" s="120"/>
    </row>
    <row r="231" spans="1:8" s="124" customFormat="1" x14ac:dyDescent="0.25">
      <c r="A231" s="94"/>
      <c r="B231" s="6"/>
      <c r="C231" s="6"/>
      <c r="D231" s="6"/>
      <c r="E231" s="34"/>
      <c r="F231" s="120"/>
      <c r="G231" s="120"/>
      <c r="H231" s="120"/>
    </row>
    <row r="232" spans="1:8" s="124" customFormat="1" x14ac:dyDescent="0.25">
      <c r="A232" s="94"/>
      <c r="B232" s="6"/>
      <c r="C232" s="6"/>
      <c r="D232" s="6"/>
      <c r="E232" s="34"/>
      <c r="F232" s="120"/>
      <c r="G232" s="120"/>
      <c r="H232" s="120"/>
    </row>
    <row r="233" spans="1:8" s="124" customFormat="1" x14ac:dyDescent="0.25">
      <c r="A233" s="94"/>
      <c r="B233" s="6"/>
      <c r="C233" s="6"/>
      <c r="D233" s="6"/>
      <c r="E233" s="34"/>
      <c r="F233" s="120"/>
      <c r="G233" s="120"/>
      <c r="H233" s="120"/>
    </row>
    <row r="234" spans="1:8" s="124" customFormat="1" x14ac:dyDescent="0.25">
      <c r="A234" s="94"/>
      <c r="B234" s="6"/>
      <c r="C234" s="6"/>
      <c r="D234" s="6"/>
      <c r="E234" s="34"/>
      <c r="F234" s="120"/>
      <c r="G234" s="120"/>
      <c r="H234" s="120"/>
    </row>
    <row r="235" spans="1:8" s="124" customFormat="1" x14ac:dyDescent="0.25">
      <c r="A235" s="94"/>
      <c r="B235" s="6"/>
      <c r="C235" s="6"/>
      <c r="D235" s="6"/>
      <c r="E235" s="34"/>
      <c r="F235" s="120"/>
      <c r="G235" s="120"/>
      <c r="H235" s="120"/>
    </row>
    <row r="236" spans="1:8" s="102" customFormat="1" x14ac:dyDescent="0.25">
      <c r="A236" s="94"/>
      <c r="B236" s="6"/>
      <c r="C236" s="6"/>
      <c r="D236" s="6"/>
      <c r="E236" s="34"/>
      <c r="F236" s="120"/>
      <c r="G236" s="120"/>
      <c r="H236" s="120"/>
    </row>
    <row r="237" spans="1:8" s="124" customFormat="1" x14ac:dyDescent="0.25">
      <c r="A237" s="94"/>
      <c r="B237" s="6"/>
      <c r="C237" s="6"/>
      <c r="D237" s="6"/>
      <c r="E237" s="34"/>
      <c r="F237" s="120"/>
      <c r="G237" s="120"/>
      <c r="H237" s="120"/>
    </row>
    <row r="238" spans="1:8" s="124" customFormat="1" x14ac:dyDescent="0.25">
      <c r="A238" s="94"/>
      <c r="B238" s="6"/>
      <c r="C238" s="6"/>
      <c r="D238" s="6"/>
      <c r="E238" s="34"/>
      <c r="F238" s="120"/>
      <c r="G238" s="120"/>
      <c r="H238" s="120"/>
    </row>
    <row r="239" spans="1:8" s="124" customFormat="1" x14ac:dyDescent="0.25">
      <c r="A239" s="94"/>
      <c r="B239" s="6"/>
      <c r="C239" s="6"/>
      <c r="D239" s="6"/>
      <c r="E239" s="34"/>
      <c r="F239" s="120"/>
      <c r="G239" s="120"/>
      <c r="H239" s="120"/>
    </row>
    <row r="240" spans="1:8" s="124" customFormat="1" x14ac:dyDescent="0.25">
      <c r="A240" s="94"/>
      <c r="B240" s="6"/>
      <c r="C240" s="6"/>
      <c r="D240" s="6"/>
      <c r="E240" s="34"/>
      <c r="F240" s="120"/>
      <c r="G240" s="120"/>
      <c r="H240" s="120"/>
    </row>
    <row r="241" spans="1:16" s="124" customFormat="1" x14ac:dyDescent="0.25">
      <c r="A241" s="94"/>
      <c r="B241" s="6"/>
      <c r="C241" s="6"/>
      <c r="D241" s="6"/>
      <c r="E241" s="34"/>
      <c r="F241" s="120"/>
      <c r="G241" s="120"/>
      <c r="H241" s="120"/>
    </row>
    <row r="242" spans="1:16" s="124" customFormat="1" x14ac:dyDescent="0.25">
      <c r="A242" s="94"/>
      <c r="B242" s="6"/>
      <c r="C242" s="6"/>
      <c r="D242" s="6"/>
      <c r="E242" s="34"/>
      <c r="F242" s="120"/>
      <c r="G242" s="120"/>
      <c r="H242" s="120"/>
    </row>
    <row r="243" spans="1:16" s="124" customFormat="1" x14ac:dyDescent="0.25">
      <c r="A243" s="94"/>
      <c r="B243" s="6"/>
      <c r="C243" s="6"/>
      <c r="D243" s="6"/>
      <c r="E243" s="34"/>
      <c r="F243" s="120"/>
      <c r="G243" s="120"/>
      <c r="H243" s="120"/>
    </row>
    <row r="244" spans="1:16" x14ac:dyDescent="0.25">
      <c r="A244" s="87"/>
      <c r="B244" s="6"/>
      <c r="C244" s="6"/>
      <c r="D244" s="6"/>
      <c r="E244" s="117"/>
      <c r="F244" s="120"/>
      <c r="G244" s="120"/>
      <c r="H244" s="120"/>
      <c r="I244" s="121"/>
      <c r="J244" s="117"/>
      <c r="K244" s="117"/>
      <c r="M244" s="117"/>
      <c r="N244" s="117"/>
      <c r="O244" s="117"/>
      <c r="P244" s="117"/>
    </row>
    <row r="245" spans="1:16" s="124" customFormat="1" x14ac:dyDescent="0.25">
      <c r="A245" s="102"/>
      <c r="B245" s="34"/>
      <c r="C245" s="34"/>
      <c r="D245" s="34"/>
      <c r="E245" s="34"/>
      <c r="F245" s="99"/>
      <c r="G245" s="99"/>
      <c r="H245" s="99"/>
    </row>
    <row r="246" spans="1:16" s="98" customFormat="1" x14ac:dyDescent="0.25">
      <c r="A246" s="7"/>
      <c r="B246" s="7"/>
      <c r="C246" s="7"/>
      <c r="D246" s="7"/>
      <c r="F246" s="99"/>
      <c r="G246" s="99"/>
      <c r="H246" s="99"/>
      <c r="I246" s="100"/>
    </row>
    <row r="247" spans="1:16" s="124" customFormat="1" x14ac:dyDescent="0.25">
      <c r="A247" s="102"/>
      <c r="B247" s="34"/>
      <c r="C247" s="34"/>
      <c r="D247" s="34"/>
      <c r="E247" s="34"/>
      <c r="F247" s="99"/>
      <c r="G247" s="99"/>
      <c r="H247" s="99"/>
    </row>
    <row r="248" spans="1:16" x14ac:dyDescent="0.25">
      <c r="A248" s="6"/>
      <c r="B248" s="6"/>
      <c r="C248" s="6"/>
      <c r="D248" s="6"/>
      <c r="E248" s="117"/>
      <c r="F248" s="99"/>
      <c r="G248" s="99"/>
      <c r="H248" s="99"/>
      <c r="I248" s="121"/>
      <c r="J248" s="117"/>
      <c r="K248" s="117"/>
      <c r="M248" s="117"/>
      <c r="N248" s="117"/>
      <c r="O248" s="117"/>
      <c r="P248" s="117"/>
    </row>
    <row r="249" spans="1:16" x14ac:dyDescent="0.25">
      <c r="A249" s="6"/>
      <c r="B249" s="6"/>
      <c r="C249" s="6"/>
      <c r="D249" s="6"/>
      <c r="E249" s="117"/>
      <c r="F249" s="120"/>
      <c r="G249" s="120"/>
      <c r="H249" s="120"/>
      <c r="I249" s="121"/>
      <c r="J249" s="117"/>
      <c r="K249" s="117"/>
      <c r="M249" s="117"/>
      <c r="N249" s="117"/>
      <c r="O249" s="117"/>
      <c r="P249" s="117"/>
    </row>
    <row r="250" spans="1:16" x14ac:dyDescent="0.25">
      <c r="A250" s="6"/>
      <c r="B250" s="6"/>
      <c r="C250" s="6"/>
      <c r="D250" s="6"/>
      <c r="E250" s="117"/>
      <c r="F250" s="120"/>
      <c r="G250" s="120"/>
      <c r="H250" s="120"/>
      <c r="I250" s="121"/>
      <c r="J250" s="117"/>
      <c r="K250" s="117"/>
      <c r="M250" s="117"/>
      <c r="N250" s="117"/>
      <c r="O250" s="117"/>
      <c r="P250" s="117"/>
    </row>
    <row r="251" spans="1:16" x14ac:dyDescent="0.25">
      <c r="A251" s="6"/>
      <c r="B251" s="6"/>
      <c r="C251" s="6"/>
      <c r="D251" s="6"/>
      <c r="E251" s="117"/>
      <c r="F251" s="120"/>
      <c r="G251" s="120"/>
      <c r="H251" s="120"/>
      <c r="I251" s="121"/>
      <c r="J251" s="117"/>
      <c r="K251" s="117"/>
      <c r="M251" s="117"/>
      <c r="N251" s="117"/>
      <c r="O251" s="117"/>
      <c r="P251" s="117"/>
    </row>
    <row r="252" spans="1:16" x14ac:dyDescent="0.25">
      <c r="A252" s="6"/>
      <c r="B252" s="6"/>
      <c r="C252" s="6"/>
      <c r="D252" s="6"/>
      <c r="E252" s="117"/>
      <c r="F252" s="120"/>
      <c r="G252" s="120"/>
      <c r="H252" s="120"/>
      <c r="I252" s="121"/>
      <c r="J252" s="117"/>
      <c r="K252" s="117"/>
      <c r="M252" s="117"/>
      <c r="N252" s="117"/>
      <c r="O252" s="117"/>
      <c r="P252" s="117"/>
    </row>
    <row r="253" spans="1:16" x14ac:dyDescent="0.25">
      <c r="A253" s="6"/>
      <c r="B253" s="6"/>
      <c r="C253" s="6"/>
      <c r="D253" s="6"/>
      <c r="E253" s="117"/>
      <c r="F253" s="120"/>
      <c r="G253" s="120"/>
      <c r="H253" s="120"/>
      <c r="I253" s="121"/>
      <c r="J253" s="117"/>
      <c r="K253" s="117"/>
      <c r="M253" s="117"/>
      <c r="N253" s="117"/>
      <c r="O253" s="117"/>
      <c r="P253" s="117"/>
    </row>
    <row r="254" spans="1:16" x14ac:dyDescent="0.25">
      <c r="A254" s="6"/>
      <c r="B254" s="6"/>
      <c r="C254" s="6"/>
      <c r="D254" s="6"/>
      <c r="E254" s="117"/>
      <c r="F254" s="120"/>
      <c r="G254" s="120"/>
      <c r="H254" s="120"/>
      <c r="I254" s="121"/>
      <c r="J254" s="117"/>
      <c r="K254" s="117"/>
      <c r="M254" s="117"/>
      <c r="N254" s="117"/>
      <c r="O254" s="117"/>
      <c r="P254" s="117"/>
    </row>
    <row r="255" spans="1:16" x14ac:dyDescent="0.25">
      <c r="A255" s="6"/>
      <c r="B255" s="6"/>
      <c r="C255" s="6"/>
      <c r="D255" s="6"/>
      <c r="E255" s="117"/>
      <c r="F255" s="120"/>
      <c r="G255" s="120"/>
      <c r="H255" s="120"/>
      <c r="I255" s="121"/>
      <c r="J255" s="117"/>
      <c r="K255" s="117"/>
      <c r="M255" s="117"/>
      <c r="N255" s="117"/>
      <c r="O255" s="117"/>
      <c r="P255" s="117"/>
    </row>
    <row r="256" spans="1:16" x14ac:dyDescent="0.25">
      <c r="A256" s="6"/>
      <c r="B256" s="6"/>
      <c r="C256" s="6"/>
      <c r="D256" s="6"/>
      <c r="E256" s="117"/>
      <c r="F256" s="120"/>
      <c r="G256" s="120"/>
      <c r="H256" s="120"/>
      <c r="I256" s="121"/>
      <c r="J256" s="117"/>
      <c r="K256" s="117"/>
      <c r="M256" s="117"/>
      <c r="N256" s="117"/>
      <c r="O256" s="117"/>
      <c r="P256" s="117"/>
    </row>
    <row r="257" spans="1:8" s="121" customFormat="1" x14ac:dyDescent="0.25">
      <c r="A257" s="6"/>
      <c r="B257" s="6"/>
      <c r="C257" s="6"/>
      <c r="D257" s="6"/>
      <c r="E257" s="117"/>
      <c r="F257" s="120"/>
      <c r="G257" s="120"/>
      <c r="H257" s="120"/>
    </row>
    <row r="258" spans="1:8" s="124" customFormat="1" x14ac:dyDescent="0.25">
      <c r="A258" s="94"/>
      <c r="B258" s="6"/>
      <c r="C258" s="6"/>
      <c r="D258" s="6"/>
      <c r="E258" s="34"/>
      <c r="F258" s="120"/>
      <c r="G258" s="120"/>
      <c r="H258" s="120"/>
    </row>
    <row r="259" spans="1:8" s="121" customFormat="1" x14ac:dyDescent="0.25">
      <c r="A259" s="6"/>
      <c r="B259" s="6"/>
      <c r="C259" s="6"/>
      <c r="D259" s="6"/>
      <c r="E259" s="117"/>
      <c r="F259" s="120"/>
      <c r="G259" s="120"/>
      <c r="H259" s="120"/>
    </row>
    <row r="260" spans="1:8" s="121" customFormat="1" x14ac:dyDescent="0.25">
      <c r="A260" s="6"/>
      <c r="B260" s="6"/>
      <c r="C260" s="6"/>
      <c r="D260" s="6"/>
      <c r="E260" s="117"/>
      <c r="F260" s="120"/>
      <c r="G260" s="120"/>
      <c r="H260" s="120"/>
    </row>
    <row r="261" spans="1:8" s="121" customFormat="1" x14ac:dyDescent="0.25">
      <c r="A261" s="6"/>
      <c r="B261" s="6"/>
      <c r="C261" s="6"/>
      <c r="D261" s="6"/>
      <c r="E261" s="117"/>
      <c r="F261" s="120"/>
      <c r="G261" s="120"/>
      <c r="H261" s="120"/>
    </row>
    <row r="262" spans="1:8" s="121" customFormat="1" x14ac:dyDescent="0.25">
      <c r="A262" s="6"/>
      <c r="B262" s="6"/>
      <c r="C262" s="6"/>
      <c r="D262" s="6"/>
      <c r="E262" s="117"/>
      <c r="F262" s="120"/>
      <c r="G262" s="120"/>
      <c r="H262" s="120"/>
    </row>
    <row r="263" spans="1:8" s="121" customFormat="1" x14ac:dyDescent="0.25">
      <c r="A263" s="6"/>
      <c r="B263" s="6"/>
      <c r="C263" s="6"/>
      <c r="D263" s="6"/>
      <c r="E263" s="117"/>
      <c r="F263" s="120"/>
      <c r="G263" s="120"/>
      <c r="H263" s="120"/>
    </row>
    <row r="264" spans="1:8" s="121" customFormat="1" x14ac:dyDescent="0.25">
      <c r="A264" s="6"/>
      <c r="B264" s="6"/>
      <c r="C264" s="6"/>
      <c r="D264" s="6"/>
      <c r="E264" s="117"/>
      <c r="F264" s="120"/>
      <c r="G264" s="120"/>
      <c r="H264" s="120"/>
    </row>
    <row r="265" spans="1:8" s="121" customFormat="1" x14ac:dyDescent="0.25">
      <c r="A265" s="6"/>
      <c r="B265" s="6"/>
      <c r="C265" s="6"/>
      <c r="D265" s="6"/>
      <c r="E265" s="117"/>
      <c r="F265" s="120"/>
      <c r="G265" s="120"/>
      <c r="H265" s="120"/>
    </row>
    <row r="266" spans="1:8" s="121" customFormat="1" x14ac:dyDescent="0.25">
      <c r="A266" s="6"/>
      <c r="B266" s="6"/>
      <c r="C266" s="6"/>
      <c r="D266" s="6"/>
      <c r="E266" s="117"/>
      <c r="F266" s="120"/>
      <c r="G266" s="120"/>
      <c r="H266" s="120"/>
    </row>
    <row r="267" spans="1:8" s="121" customFormat="1" x14ac:dyDescent="0.25">
      <c r="A267" s="6"/>
      <c r="B267" s="6"/>
      <c r="C267" s="6"/>
      <c r="D267" s="6"/>
      <c r="E267" s="117"/>
      <c r="F267" s="120"/>
      <c r="G267" s="120"/>
      <c r="H267" s="120"/>
    </row>
    <row r="268" spans="1:8" s="121" customFormat="1" x14ac:dyDescent="0.25">
      <c r="A268" s="6"/>
      <c r="B268" s="6"/>
      <c r="C268" s="6"/>
      <c r="D268" s="6"/>
      <c r="E268" s="117"/>
      <c r="F268" s="120"/>
      <c r="G268" s="120"/>
      <c r="H268" s="120"/>
    </row>
    <row r="269" spans="1:8" s="121" customFormat="1" x14ac:dyDescent="0.25">
      <c r="A269" s="6"/>
      <c r="B269" s="6"/>
      <c r="C269" s="6"/>
      <c r="D269" s="6"/>
      <c r="E269" s="117"/>
      <c r="F269" s="120"/>
      <c r="G269" s="120"/>
      <c r="H269" s="120"/>
    </row>
    <row r="270" spans="1:8" s="124" customFormat="1" x14ac:dyDescent="0.25">
      <c r="A270" s="94"/>
      <c r="B270" s="6"/>
      <c r="C270" s="6"/>
      <c r="D270" s="6"/>
      <c r="E270" s="34"/>
      <c r="F270" s="120"/>
      <c r="G270" s="120"/>
      <c r="H270" s="120"/>
    </row>
    <row r="271" spans="1:8" s="121" customFormat="1" x14ac:dyDescent="0.25">
      <c r="A271" s="6"/>
      <c r="B271" s="6"/>
      <c r="C271" s="6"/>
      <c r="D271" s="6"/>
      <c r="E271" s="117"/>
      <c r="F271" s="120"/>
      <c r="G271" s="120"/>
      <c r="H271" s="120"/>
    </row>
    <row r="272" spans="1:8" s="121" customFormat="1" x14ac:dyDescent="0.25">
      <c r="A272" s="6"/>
      <c r="B272" s="6"/>
      <c r="C272" s="6"/>
      <c r="D272" s="6"/>
      <c r="E272" s="117"/>
      <c r="F272" s="120"/>
      <c r="G272" s="120"/>
      <c r="H272" s="120"/>
    </row>
    <row r="273" spans="1:16" x14ac:dyDescent="0.25">
      <c r="A273" s="6"/>
      <c r="B273" s="6"/>
      <c r="C273" s="6"/>
      <c r="D273" s="6"/>
      <c r="E273" s="117"/>
      <c r="F273" s="120"/>
      <c r="G273" s="120"/>
      <c r="H273" s="120"/>
      <c r="I273" s="121"/>
      <c r="J273" s="117"/>
      <c r="K273" s="117"/>
      <c r="M273" s="117"/>
      <c r="N273" s="117"/>
      <c r="O273" s="117"/>
      <c r="P273" s="117"/>
    </row>
    <row r="274" spans="1:16" x14ac:dyDescent="0.25">
      <c r="A274" s="6"/>
      <c r="B274" s="6"/>
      <c r="C274" s="6"/>
      <c r="D274" s="6"/>
      <c r="E274" s="117"/>
      <c r="F274" s="120"/>
      <c r="G274" s="120"/>
      <c r="H274" s="120"/>
      <c r="I274" s="121"/>
      <c r="J274" s="117"/>
      <c r="K274" s="117"/>
      <c r="M274" s="117"/>
      <c r="N274" s="117"/>
      <c r="O274" s="117"/>
      <c r="P274" s="117"/>
    </row>
    <row r="275" spans="1:16" x14ac:dyDescent="0.25">
      <c r="A275" s="6"/>
      <c r="B275" s="6"/>
      <c r="C275" s="6"/>
      <c r="D275" s="6"/>
      <c r="E275" s="117"/>
      <c r="F275" s="120"/>
      <c r="G275" s="120"/>
      <c r="H275" s="120"/>
      <c r="I275" s="121"/>
      <c r="J275" s="117"/>
      <c r="K275" s="117"/>
      <c r="M275" s="117"/>
      <c r="N275" s="117"/>
      <c r="O275" s="117"/>
      <c r="P275" s="117"/>
    </row>
    <row r="276" spans="1:16" x14ac:dyDescent="0.25">
      <c r="A276" s="6"/>
      <c r="B276" s="6"/>
      <c r="C276" s="6"/>
      <c r="D276" s="6"/>
      <c r="E276" s="117"/>
      <c r="F276" s="120"/>
      <c r="G276" s="120"/>
      <c r="H276" s="120"/>
      <c r="I276" s="121"/>
      <c r="J276" s="117"/>
      <c r="K276" s="117"/>
      <c r="M276" s="117"/>
      <c r="N276" s="117"/>
      <c r="O276" s="117"/>
      <c r="P276" s="117"/>
    </row>
    <row r="277" spans="1:16" x14ac:dyDescent="0.25">
      <c r="A277" s="6"/>
      <c r="B277" s="6"/>
      <c r="C277" s="6"/>
      <c r="D277" s="6"/>
      <c r="E277" s="117"/>
      <c r="F277" s="120"/>
      <c r="G277" s="120"/>
      <c r="H277" s="120"/>
      <c r="I277" s="121"/>
      <c r="J277" s="117"/>
      <c r="K277" s="117"/>
      <c r="M277" s="117"/>
      <c r="N277" s="117"/>
      <c r="O277" s="117"/>
      <c r="P277" s="117"/>
    </row>
    <row r="278" spans="1:16" x14ac:dyDescent="0.25">
      <c r="A278" s="6"/>
      <c r="B278" s="6"/>
      <c r="C278" s="6"/>
      <c r="D278" s="6"/>
      <c r="E278" s="117"/>
      <c r="F278" s="120"/>
      <c r="G278" s="120"/>
      <c r="H278" s="120"/>
      <c r="I278" s="121"/>
      <c r="J278" s="117"/>
      <c r="K278" s="117"/>
      <c r="M278" s="117"/>
      <c r="N278" s="117"/>
      <c r="O278" s="117"/>
      <c r="P278" s="117"/>
    </row>
    <row r="279" spans="1:16" x14ac:dyDescent="0.25">
      <c r="A279" s="6"/>
      <c r="B279" s="6"/>
      <c r="C279" s="6"/>
      <c r="D279" s="6"/>
      <c r="E279" s="117"/>
      <c r="F279" s="120"/>
      <c r="G279" s="120"/>
      <c r="H279" s="120"/>
      <c r="I279" s="121"/>
      <c r="J279" s="117"/>
      <c r="K279" s="117"/>
      <c r="M279" s="117"/>
      <c r="N279" s="117"/>
      <c r="O279" s="117"/>
      <c r="P279" s="117"/>
    </row>
    <row r="280" spans="1:16" s="124" customFormat="1" x14ac:dyDescent="0.25">
      <c r="A280" s="94"/>
      <c r="B280" s="6"/>
      <c r="C280" s="6"/>
      <c r="D280" s="6"/>
      <c r="E280" s="34"/>
      <c r="F280" s="120"/>
      <c r="G280" s="120"/>
      <c r="H280" s="120"/>
    </row>
    <row r="281" spans="1:16" s="124" customFormat="1" x14ac:dyDescent="0.25">
      <c r="A281" s="94"/>
      <c r="B281" s="6"/>
      <c r="C281" s="6"/>
      <c r="D281" s="6"/>
      <c r="E281" s="34"/>
      <c r="F281" s="120"/>
      <c r="G281" s="120"/>
      <c r="H281" s="120"/>
    </row>
    <row r="282" spans="1:16" x14ac:dyDescent="0.25">
      <c r="A282" s="87"/>
      <c r="B282" s="6"/>
      <c r="C282" s="6"/>
      <c r="D282" s="6"/>
      <c r="E282" s="117"/>
      <c r="F282" s="120"/>
      <c r="G282" s="120"/>
      <c r="H282" s="120"/>
      <c r="I282" s="121"/>
      <c r="J282" s="117"/>
      <c r="K282" s="117"/>
      <c r="M282" s="117"/>
      <c r="N282" s="117"/>
      <c r="O282" s="117"/>
      <c r="P282" s="117"/>
    </row>
    <row r="283" spans="1:16" x14ac:dyDescent="0.25">
      <c r="A283" s="6"/>
      <c r="B283" s="6"/>
      <c r="C283" s="6"/>
      <c r="D283" s="6"/>
      <c r="E283" s="117"/>
      <c r="F283" s="99"/>
      <c r="G283" s="99"/>
      <c r="H283" s="99"/>
      <c r="I283" s="121"/>
      <c r="J283" s="117"/>
      <c r="K283" s="117"/>
      <c r="M283" s="117"/>
      <c r="N283" s="117"/>
      <c r="O283" s="117"/>
      <c r="P283" s="117"/>
    </row>
    <row r="284" spans="1:16" s="98" customFormat="1" x14ac:dyDescent="0.25">
      <c r="A284" s="7"/>
      <c r="B284" s="7"/>
      <c r="C284" s="7"/>
      <c r="D284" s="7"/>
      <c r="F284" s="99"/>
      <c r="G284" s="99"/>
      <c r="H284" s="99"/>
      <c r="I284" s="100"/>
    </row>
    <row r="285" spans="1:16" s="124" customFormat="1" x14ac:dyDescent="0.25">
      <c r="A285" s="102"/>
      <c r="B285" s="34"/>
      <c r="C285" s="34"/>
      <c r="D285" s="34"/>
      <c r="E285" s="34"/>
      <c r="F285" s="99"/>
      <c r="G285" s="99"/>
      <c r="H285" s="99"/>
    </row>
    <row r="286" spans="1:16" x14ac:dyDescent="0.25">
      <c r="A286" s="6"/>
      <c r="B286" s="6"/>
      <c r="C286" s="6"/>
      <c r="D286" s="6"/>
      <c r="E286" s="117"/>
      <c r="F286" s="99"/>
      <c r="G286" s="99"/>
      <c r="H286" s="99"/>
      <c r="I286" s="121"/>
      <c r="J286" s="117"/>
      <c r="K286" s="117"/>
      <c r="M286" s="117"/>
      <c r="N286" s="117"/>
      <c r="O286" s="117"/>
      <c r="P286" s="117"/>
    </row>
    <row r="287" spans="1:16" s="124" customFormat="1" x14ac:dyDescent="0.25">
      <c r="A287" s="94"/>
      <c r="B287" s="6"/>
      <c r="C287" s="6"/>
      <c r="D287" s="6"/>
      <c r="E287" s="34"/>
      <c r="F287" s="120"/>
      <c r="G287" s="120"/>
      <c r="H287" s="120"/>
    </row>
    <row r="288" spans="1:16" s="124" customFormat="1" x14ac:dyDescent="0.25">
      <c r="A288" s="94"/>
      <c r="B288" s="6"/>
      <c r="C288" s="6"/>
      <c r="D288" s="6"/>
      <c r="E288" s="34"/>
      <c r="F288" s="120"/>
      <c r="G288" s="120"/>
      <c r="H288" s="120"/>
    </row>
    <row r="289" spans="1:16" x14ac:dyDescent="0.25">
      <c r="A289" s="87"/>
      <c r="B289" s="6"/>
      <c r="C289" s="6"/>
      <c r="D289" s="6"/>
      <c r="E289" s="117"/>
      <c r="F289" s="120"/>
      <c r="G289" s="120"/>
      <c r="H289" s="120"/>
      <c r="I289" s="121"/>
      <c r="J289" s="117"/>
      <c r="K289" s="117"/>
      <c r="M289" s="117"/>
      <c r="N289" s="117"/>
      <c r="O289" s="117"/>
      <c r="P289" s="117"/>
    </row>
    <row r="290" spans="1:16" x14ac:dyDescent="0.25">
      <c r="A290" s="6"/>
      <c r="B290" s="6"/>
      <c r="C290" s="6"/>
      <c r="D290" s="6"/>
      <c r="E290" s="117"/>
      <c r="F290" s="99"/>
      <c r="G290" s="99"/>
      <c r="H290" s="99"/>
      <c r="I290" s="121"/>
      <c r="J290" s="117"/>
      <c r="K290" s="117"/>
      <c r="M290" s="117"/>
      <c r="N290" s="117"/>
      <c r="O290" s="117"/>
      <c r="P290" s="117"/>
    </row>
    <row r="291" spans="1:16" s="98" customFormat="1" x14ac:dyDescent="0.25">
      <c r="A291" s="7"/>
      <c r="B291" s="7"/>
      <c r="C291" s="7"/>
      <c r="D291" s="7"/>
      <c r="F291" s="99"/>
      <c r="G291" s="99"/>
      <c r="H291" s="99"/>
      <c r="I291" s="100"/>
    </row>
    <row r="292" spans="1:16" s="124" customFormat="1" x14ac:dyDescent="0.25">
      <c r="A292" s="102"/>
      <c r="B292" s="34"/>
      <c r="C292" s="34"/>
      <c r="D292" s="34"/>
      <c r="E292" s="34"/>
      <c r="F292" s="99"/>
      <c r="G292" s="99"/>
      <c r="H292" s="99"/>
    </row>
    <row r="293" spans="1:16" x14ac:dyDescent="0.25">
      <c r="A293" s="6"/>
      <c r="B293" s="6"/>
      <c r="C293" s="6"/>
      <c r="D293" s="6"/>
      <c r="E293" s="117"/>
      <c r="F293" s="99"/>
      <c r="G293" s="99"/>
      <c r="H293" s="99"/>
      <c r="I293" s="121"/>
      <c r="J293" s="117"/>
      <c r="K293" s="117"/>
      <c r="M293" s="117"/>
      <c r="N293" s="117"/>
      <c r="O293" s="117"/>
      <c r="P293" s="117"/>
    </row>
    <row r="294" spans="1:16" s="124" customFormat="1" x14ac:dyDescent="0.25">
      <c r="A294" s="94"/>
      <c r="B294" s="6"/>
      <c r="C294" s="6"/>
      <c r="D294" s="6"/>
      <c r="E294" s="34"/>
      <c r="F294" s="120"/>
      <c r="G294" s="120"/>
      <c r="H294" s="120"/>
    </row>
    <row r="295" spans="1:16" s="124" customFormat="1" x14ac:dyDescent="0.25">
      <c r="A295" s="94"/>
      <c r="B295" s="6"/>
      <c r="C295" s="6"/>
      <c r="D295" s="6"/>
      <c r="E295" s="34"/>
      <c r="F295" s="120"/>
      <c r="G295" s="120"/>
      <c r="H295" s="120"/>
    </row>
    <row r="296" spans="1:16" x14ac:dyDescent="0.25">
      <c r="A296" s="87"/>
      <c r="B296" s="6"/>
      <c r="C296" s="6"/>
      <c r="D296" s="6"/>
      <c r="E296" s="117"/>
      <c r="F296" s="120"/>
      <c r="G296" s="120"/>
      <c r="H296" s="120"/>
      <c r="I296" s="121"/>
      <c r="J296" s="117"/>
      <c r="K296" s="117"/>
      <c r="M296" s="117"/>
      <c r="N296" s="117"/>
      <c r="O296" s="117"/>
      <c r="P296" s="117"/>
    </row>
    <row r="297" spans="1:16" x14ac:dyDescent="0.25">
      <c r="A297" s="87"/>
      <c r="B297" s="6"/>
      <c r="C297" s="6"/>
      <c r="D297" s="6"/>
      <c r="E297" s="117"/>
      <c r="F297" s="99"/>
      <c r="G297" s="99"/>
      <c r="H297" s="99"/>
      <c r="I297" s="121"/>
      <c r="J297" s="117"/>
      <c r="K297" s="117"/>
      <c r="M297" s="117"/>
      <c r="N297" s="117"/>
      <c r="O297" s="117"/>
      <c r="P297" s="117"/>
    </row>
    <row r="298" spans="1:16" s="98" customFormat="1" x14ac:dyDescent="0.25">
      <c r="A298" s="7"/>
      <c r="B298" s="7"/>
      <c r="C298" s="7"/>
      <c r="D298" s="7"/>
      <c r="F298" s="99"/>
      <c r="G298" s="99"/>
      <c r="H298" s="99"/>
      <c r="I298" s="100"/>
    </row>
    <row r="299" spans="1:16" s="124" customFormat="1" x14ac:dyDescent="0.25">
      <c r="A299" s="102"/>
      <c r="B299" s="34"/>
      <c r="C299" s="34"/>
      <c r="D299" s="34"/>
      <c r="E299" s="34"/>
      <c r="F299" s="99"/>
      <c r="G299" s="99"/>
      <c r="H299" s="99"/>
    </row>
    <row r="300" spans="1:16" x14ac:dyDescent="0.25">
      <c r="A300" s="6"/>
      <c r="B300" s="6"/>
      <c r="C300" s="6"/>
      <c r="D300" s="6"/>
      <c r="E300" s="117"/>
      <c r="F300" s="99"/>
      <c r="G300" s="99"/>
      <c r="H300" s="99"/>
      <c r="I300" s="121"/>
      <c r="J300" s="117"/>
      <c r="K300" s="117"/>
      <c r="M300" s="117"/>
      <c r="N300" s="117"/>
      <c r="O300" s="117"/>
      <c r="P300" s="117"/>
    </row>
    <row r="301" spans="1:16" s="124" customFormat="1" x14ac:dyDescent="0.25">
      <c r="A301" s="94"/>
      <c r="B301" s="6"/>
      <c r="C301" s="6"/>
      <c r="D301" s="6"/>
      <c r="E301" s="34"/>
      <c r="F301" s="120"/>
      <c r="G301" s="120"/>
      <c r="H301" s="120"/>
    </row>
    <row r="302" spans="1:16" s="124" customFormat="1" x14ac:dyDescent="0.25">
      <c r="A302" s="94"/>
      <c r="B302" s="6"/>
      <c r="C302" s="6"/>
      <c r="D302" s="6"/>
      <c r="E302" s="34"/>
      <c r="F302" s="120"/>
      <c r="G302" s="120"/>
      <c r="H302" s="120"/>
    </row>
    <row r="303" spans="1:16" x14ac:dyDescent="0.25">
      <c r="A303" s="87"/>
      <c r="B303" s="6"/>
      <c r="C303" s="6"/>
      <c r="D303" s="6"/>
      <c r="E303" s="117"/>
      <c r="F303" s="120"/>
      <c r="G303" s="120"/>
      <c r="H303" s="120"/>
      <c r="I303" s="121"/>
      <c r="J303" s="117"/>
      <c r="K303" s="117"/>
      <c r="M303" s="117"/>
      <c r="N303" s="117"/>
      <c r="O303" s="117"/>
      <c r="P303" s="117"/>
    </row>
    <row r="304" spans="1:16" x14ac:dyDescent="0.25">
      <c r="A304" s="87"/>
      <c r="B304" s="6"/>
      <c r="C304" s="6"/>
      <c r="D304" s="6"/>
      <c r="E304" s="117"/>
      <c r="F304" s="99"/>
      <c r="G304" s="99"/>
      <c r="H304" s="99"/>
      <c r="I304" s="121"/>
      <c r="J304" s="117"/>
      <c r="K304" s="117"/>
      <c r="M304" s="117"/>
      <c r="N304" s="117"/>
      <c r="O304" s="117"/>
      <c r="P304" s="117"/>
    </row>
    <row r="305" spans="1:16" s="98" customFormat="1" x14ac:dyDescent="0.25">
      <c r="A305" s="7"/>
      <c r="B305" s="7"/>
      <c r="C305" s="7"/>
      <c r="D305" s="7"/>
      <c r="F305" s="99"/>
      <c r="G305" s="99"/>
      <c r="H305" s="99"/>
      <c r="I305" s="100"/>
    </row>
    <row r="306" spans="1:16" s="124" customFormat="1" x14ac:dyDescent="0.25">
      <c r="A306" s="102"/>
      <c r="B306" s="34"/>
      <c r="C306" s="34"/>
      <c r="D306" s="34"/>
      <c r="E306" s="34"/>
      <c r="F306" s="99"/>
      <c r="G306" s="99"/>
      <c r="H306" s="99"/>
    </row>
    <row r="307" spans="1:16" x14ac:dyDescent="0.25">
      <c r="A307" s="6"/>
      <c r="B307" s="6"/>
      <c r="C307" s="6"/>
      <c r="D307" s="6"/>
      <c r="E307" s="117"/>
      <c r="F307" s="99"/>
      <c r="G307" s="99"/>
      <c r="H307" s="99"/>
      <c r="I307" s="121"/>
      <c r="J307" s="117"/>
      <c r="K307" s="117"/>
      <c r="M307" s="117"/>
      <c r="N307" s="117"/>
      <c r="O307" s="117"/>
      <c r="P307" s="117"/>
    </row>
    <row r="308" spans="1:16" x14ac:dyDescent="0.25">
      <c r="A308" s="6"/>
      <c r="B308" s="6"/>
      <c r="C308" s="6"/>
      <c r="D308" s="6"/>
      <c r="E308" s="117"/>
      <c r="F308" s="120"/>
      <c r="G308" s="120"/>
      <c r="H308" s="120"/>
      <c r="I308" s="121"/>
      <c r="J308" s="117"/>
      <c r="K308" s="117"/>
      <c r="M308" s="117"/>
      <c r="N308" s="117"/>
      <c r="O308" s="117"/>
      <c r="P308" s="117"/>
    </row>
    <row r="309" spans="1:16" x14ac:dyDescent="0.25">
      <c r="A309" s="6"/>
      <c r="B309" s="6"/>
      <c r="C309" s="6"/>
      <c r="D309" s="6"/>
      <c r="E309" s="117"/>
      <c r="F309" s="120"/>
      <c r="G309" s="120"/>
      <c r="H309" s="120"/>
      <c r="I309" s="121"/>
      <c r="J309" s="117"/>
      <c r="K309" s="117"/>
      <c r="M309" s="117"/>
      <c r="N309" s="117"/>
      <c r="O309" s="117"/>
      <c r="P309" s="117"/>
    </row>
    <row r="310" spans="1:16" x14ac:dyDescent="0.25">
      <c r="A310" s="6"/>
      <c r="B310" s="6"/>
      <c r="C310" s="6"/>
      <c r="D310" s="6"/>
      <c r="E310" s="117"/>
      <c r="F310" s="120"/>
      <c r="G310" s="120"/>
      <c r="H310" s="120"/>
      <c r="I310" s="121"/>
      <c r="J310" s="117"/>
      <c r="K310" s="117"/>
      <c r="M310" s="117"/>
      <c r="N310" s="117"/>
      <c r="O310" s="117"/>
      <c r="P310" s="117"/>
    </row>
    <row r="311" spans="1:16" x14ac:dyDescent="0.25">
      <c r="A311" s="6"/>
      <c r="B311" s="6"/>
      <c r="C311" s="6"/>
      <c r="D311" s="6"/>
      <c r="E311" s="117"/>
      <c r="F311" s="120"/>
      <c r="G311" s="120"/>
      <c r="H311" s="120"/>
      <c r="I311" s="121"/>
      <c r="J311" s="117"/>
      <c r="K311" s="117"/>
      <c r="M311" s="117"/>
      <c r="N311" s="117"/>
      <c r="O311" s="117"/>
      <c r="P311" s="117"/>
    </row>
    <row r="312" spans="1:16" x14ac:dyDescent="0.25">
      <c r="A312" s="6"/>
      <c r="B312" s="6"/>
      <c r="C312" s="6"/>
      <c r="D312" s="6"/>
      <c r="E312" s="117"/>
      <c r="F312" s="120"/>
      <c r="G312" s="120"/>
      <c r="H312" s="120"/>
      <c r="I312" s="121"/>
      <c r="J312" s="117"/>
      <c r="K312" s="117"/>
      <c r="M312" s="117"/>
      <c r="N312" s="117"/>
      <c r="O312" s="117"/>
      <c r="P312" s="117"/>
    </row>
    <row r="313" spans="1:16" x14ac:dyDescent="0.25">
      <c r="A313" s="6"/>
      <c r="B313" s="6"/>
      <c r="C313" s="6"/>
      <c r="D313" s="6"/>
      <c r="E313" s="117"/>
      <c r="F313" s="120"/>
      <c r="G313" s="120"/>
      <c r="H313" s="120"/>
      <c r="I313" s="121"/>
      <c r="J313" s="117"/>
      <c r="K313" s="117"/>
      <c r="M313" s="117"/>
      <c r="N313" s="117"/>
      <c r="O313" s="117"/>
      <c r="P313" s="117"/>
    </row>
    <row r="314" spans="1:16" x14ac:dyDescent="0.25">
      <c r="A314" s="6"/>
      <c r="B314" s="6"/>
      <c r="C314" s="6"/>
      <c r="D314" s="6"/>
      <c r="E314" s="117"/>
      <c r="F314" s="120"/>
      <c r="G314" s="120"/>
      <c r="H314" s="120"/>
      <c r="I314" s="121"/>
      <c r="J314" s="117"/>
      <c r="K314" s="117"/>
      <c r="M314" s="117"/>
      <c r="N314" s="117"/>
      <c r="O314" s="117"/>
      <c r="P314" s="117"/>
    </row>
    <row r="315" spans="1:16" x14ac:dyDescent="0.25">
      <c r="A315" s="6"/>
      <c r="B315" s="6"/>
      <c r="C315" s="6"/>
      <c r="D315" s="6"/>
      <c r="E315" s="117"/>
      <c r="F315" s="120"/>
      <c r="G315" s="120"/>
      <c r="H315" s="120"/>
      <c r="I315" s="121"/>
      <c r="J315" s="117"/>
      <c r="K315" s="117"/>
      <c r="M315" s="117"/>
      <c r="N315" s="117"/>
      <c r="O315" s="117"/>
      <c r="P315" s="117"/>
    </row>
    <row r="316" spans="1:16" x14ac:dyDescent="0.25">
      <c r="A316" s="6"/>
      <c r="B316" s="6"/>
      <c r="C316" s="6"/>
      <c r="D316" s="6"/>
      <c r="E316" s="117"/>
      <c r="F316" s="120"/>
      <c r="G316" s="120"/>
      <c r="H316" s="120"/>
      <c r="I316" s="121"/>
      <c r="J316" s="117"/>
      <c r="K316" s="117"/>
      <c r="M316" s="117"/>
      <c r="N316" s="117"/>
      <c r="O316" s="117"/>
      <c r="P316" s="117"/>
    </row>
    <row r="317" spans="1:16" s="124" customFormat="1" x14ac:dyDescent="0.25">
      <c r="A317" s="94"/>
      <c r="B317" s="6"/>
      <c r="C317" s="6"/>
      <c r="D317" s="6"/>
      <c r="E317" s="34"/>
      <c r="F317" s="120"/>
      <c r="G317" s="120"/>
      <c r="H317" s="120"/>
    </row>
    <row r="318" spans="1:16" s="124" customFormat="1" x14ac:dyDescent="0.25">
      <c r="A318" s="94"/>
      <c r="B318" s="6"/>
      <c r="C318" s="6"/>
      <c r="D318" s="6"/>
      <c r="E318" s="34"/>
      <c r="F318" s="120"/>
      <c r="G318" s="120"/>
      <c r="H318" s="120"/>
    </row>
    <row r="319" spans="1:16" s="124" customFormat="1" x14ac:dyDescent="0.25">
      <c r="A319" s="94"/>
      <c r="B319" s="6"/>
      <c r="C319" s="6"/>
      <c r="D319" s="6"/>
      <c r="E319" s="34"/>
      <c r="F319" s="120"/>
      <c r="G319" s="120"/>
      <c r="H319" s="120"/>
    </row>
    <row r="320" spans="1:16" x14ac:dyDescent="0.25">
      <c r="A320" s="87"/>
      <c r="B320" s="6"/>
      <c r="C320" s="6"/>
      <c r="D320" s="6"/>
      <c r="E320" s="117"/>
      <c r="F320" s="120"/>
      <c r="G320" s="120"/>
      <c r="H320" s="120"/>
      <c r="I320" s="121"/>
      <c r="J320" s="117"/>
      <c r="K320" s="117"/>
      <c r="M320" s="117"/>
      <c r="N320" s="117"/>
      <c r="O320" s="117"/>
      <c r="P320" s="117"/>
    </row>
    <row r="321" spans="1:16" x14ac:dyDescent="0.25">
      <c r="A321" s="6"/>
      <c r="B321" s="6"/>
      <c r="C321" s="6"/>
      <c r="D321" s="6"/>
      <c r="E321" s="117"/>
      <c r="F321" s="120"/>
      <c r="G321" s="120"/>
      <c r="H321" s="120"/>
      <c r="I321" s="121"/>
      <c r="J321" s="117"/>
      <c r="K321" s="117"/>
      <c r="M321" s="117"/>
      <c r="N321" s="117"/>
      <c r="O321" s="117"/>
      <c r="P321" s="117"/>
    </row>
    <row r="322" spans="1:16" x14ac:dyDescent="0.25">
      <c r="A322" s="87"/>
      <c r="B322" s="6"/>
      <c r="C322" s="6"/>
      <c r="D322" s="6"/>
      <c r="E322" s="117"/>
      <c r="F322" s="120"/>
      <c r="G322" s="120"/>
      <c r="H322" s="120"/>
      <c r="I322" s="121"/>
      <c r="J322" s="117"/>
      <c r="K322" s="117"/>
      <c r="M322" s="117"/>
      <c r="N322" s="117"/>
      <c r="O322" s="117"/>
      <c r="P322" s="117"/>
    </row>
    <row r="323" spans="1:16" x14ac:dyDescent="0.25">
      <c r="A323" s="6"/>
      <c r="B323" s="6"/>
      <c r="C323" s="6"/>
      <c r="D323" s="6"/>
      <c r="E323" s="117"/>
      <c r="F323" s="120"/>
      <c r="G323" s="120"/>
      <c r="H323" s="120"/>
      <c r="I323" s="121"/>
      <c r="J323" s="117"/>
      <c r="K323" s="117"/>
      <c r="M323" s="117"/>
      <c r="N323" s="117"/>
      <c r="O323" s="117"/>
      <c r="P323" s="117"/>
    </row>
    <row r="324" spans="1:16" x14ac:dyDescent="0.25">
      <c r="A324" s="6"/>
      <c r="B324" s="6"/>
      <c r="C324" s="6"/>
      <c r="D324" s="6"/>
      <c r="E324" s="117"/>
      <c r="F324" s="120"/>
      <c r="G324" s="120"/>
      <c r="H324" s="120"/>
      <c r="I324" s="121"/>
      <c r="J324" s="117"/>
      <c r="K324" s="117"/>
      <c r="M324" s="117"/>
      <c r="N324" s="117"/>
      <c r="O324" s="117"/>
      <c r="P324" s="117"/>
    </row>
    <row r="325" spans="1:16" s="98" customFormat="1" x14ac:dyDescent="0.25">
      <c r="A325" s="7"/>
      <c r="B325" s="7"/>
      <c r="C325" s="7"/>
      <c r="D325" s="7"/>
      <c r="F325" s="120"/>
      <c r="G325" s="120"/>
      <c r="H325" s="120"/>
      <c r="I325" s="100"/>
    </row>
    <row r="326" spans="1:16" x14ac:dyDescent="0.25">
      <c r="A326" s="6"/>
      <c r="B326" s="6"/>
      <c r="C326" s="6"/>
      <c r="D326" s="6"/>
      <c r="E326" s="117"/>
      <c r="F326" s="99"/>
      <c r="G326" s="99"/>
      <c r="H326" s="99"/>
      <c r="I326" s="121"/>
      <c r="J326" s="117"/>
      <c r="K326" s="117"/>
      <c r="M326" s="117"/>
      <c r="N326" s="117"/>
      <c r="O326" s="117"/>
      <c r="P326" s="117"/>
    </row>
    <row r="327" spans="1:16" s="98" customFormat="1" x14ac:dyDescent="0.25">
      <c r="A327" s="7"/>
      <c r="B327" s="7"/>
      <c r="C327" s="7"/>
      <c r="D327" s="7"/>
      <c r="F327" s="99"/>
      <c r="G327" s="99"/>
      <c r="H327" s="99"/>
      <c r="I327" s="100"/>
    </row>
    <row r="328" spans="1:16" x14ac:dyDescent="0.25">
      <c r="A328" s="87"/>
      <c r="B328" s="6"/>
      <c r="C328" s="6"/>
      <c r="D328" s="6"/>
      <c r="E328" s="117"/>
      <c r="F328" s="99"/>
      <c r="G328" s="99"/>
      <c r="H328" s="99"/>
      <c r="I328" s="121"/>
      <c r="J328" s="117"/>
      <c r="K328" s="117"/>
      <c r="M328" s="117"/>
      <c r="N328" s="117"/>
      <c r="O328" s="117"/>
      <c r="P328" s="117"/>
    </row>
    <row r="329" spans="1:16" x14ac:dyDescent="0.25">
      <c r="A329" s="6"/>
      <c r="B329" s="6"/>
      <c r="C329" s="6"/>
      <c r="D329" s="6"/>
      <c r="E329" s="117"/>
      <c r="F329" s="99"/>
      <c r="G329" s="99"/>
      <c r="H329" s="99"/>
      <c r="I329" s="121"/>
      <c r="J329" s="117"/>
      <c r="K329" s="117"/>
      <c r="M329" s="117"/>
      <c r="N329" s="117"/>
      <c r="O329" s="117"/>
      <c r="P329" s="117"/>
    </row>
    <row r="330" spans="1:16" x14ac:dyDescent="0.25">
      <c r="A330" s="6"/>
      <c r="B330" s="6"/>
      <c r="C330" s="6"/>
      <c r="D330" s="6"/>
      <c r="E330" s="117"/>
      <c r="F330" s="120"/>
      <c r="G330" s="120"/>
      <c r="H330" s="120"/>
      <c r="I330" s="121"/>
      <c r="J330" s="117"/>
      <c r="K330" s="117"/>
      <c r="M330" s="117"/>
      <c r="N330" s="117"/>
      <c r="O330" s="117"/>
      <c r="P330" s="117"/>
    </row>
    <row r="331" spans="1:16" x14ac:dyDescent="0.25">
      <c r="A331" s="6"/>
      <c r="B331" s="6"/>
      <c r="C331" s="6"/>
      <c r="D331" s="6"/>
      <c r="E331" s="117"/>
      <c r="F331" s="120"/>
      <c r="G331" s="120"/>
      <c r="H331" s="120"/>
      <c r="I331" s="121"/>
      <c r="J331" s="117"/>
      <c r="K331" s="117"/>
      <c r="M331" s="117"/>
      <c r="N331" s="117"/>
      <c r="O331" s="117"/>
      <c r="P331" s="117"/>
    </row>
    <row r="332" spans="1:16" x14ac:dyDescent="0.25">
      <c r="A332" s="6"/>
      <c r="B332" s="6"/>
      <c r="C332" s="6"/>
      <c r="D332" s="6"/>
      <c r="E332" s="117"/>
      <c r="F332" s="120"/>
      <c r="G332" s="120"/>
      <c r="H332" s="120"/>
      <c r="I332" s="121"/>
      <c r="J332" s="117"/>
      <c r="K332" s="117"/>
      <c r="M332" s="117"/>
      <c r="N332" s="117"/>
      <c r="O332" s="117"/>
      <c r="P332" s="117"/>
    </row>
    <row r="333" spans="1:16" x14ac:dyDescent="0.25">
      <c r="A333" s="6"/>
      <c r="B333" s="6"/>
      <c r="C333" s="6"/>
      <c r="D333" s="6"/>
      <c r="E333" s="117"/>
      <c r="F333" s="120"/>
      <c r="G333" s="120"/>
      <c r="H333" s="120"/>
      <c r="I333" s="121"/>
      <c r="J333" s="117"/>
      <c r="K333" s="117"/>
      <c r="M333" s="117"/>
      <c r="N333" s="117"/>
      <c r="O333" s="117"/>
      <c r="P333" s="117"/>
    </row>
    <row r="334" spans="1:16" x14ac:dyDescent="0.25">
      <c r="A334" s="6"/>
      <c r="B334" s="6"/>
      <c r="C334" s="6"/>
      <c r="D334" s="6"/>
      <c r="E334" s="117"/>
      <c r="F334" s="120"/>
      <c r="G334" s="120"/>
      <c r="H334" s="120"/>
      <c r="I334" s="121"/>
      <c r="J334" s="117"/>
      <c r="K334" s="117"/>
      <c r="M334" s="117"/>
      <c r="N334" s="117"/>
      <c r="O334" s="117"/>
      <c r="P334" s="117"/>
    </row>
    <row r="335" spans="1:16" x14ac:dyDescent="0.25">
      <c r="A335" s="6"/>
      <c r="B335" s="6"/>
      <c r="C335" s="6"/>
      <c r="D335" s="6"/>
      <c r="E335" s="117"/>
      <c r="F335" s="120"/>
      <c r="G335" s="120"/>
      <c r="H335" s="120"/>
      <c r="I335" s="121"/>
      <c r="J335" s="117"/>
      <c r="K335" s="117"/>
      <c r="M335" s="117"/>
      <c r="N335" s="117"/>
      <c r="O335" s="117"/>
      <c r="P335" s="117"/>
    </row>
    <row r="336" spans="1:16" x14ac:dyDescent="0.25">
      <c r="A336" s="6"/>
      <c r="B336" s="6"/>
      <c r="C336" s="6"/>
      <c r="D336" s="6"/>
      <c r="E336" s="117"/>
      <c r="F336" s="120"/>
      <c r="G336" s="120"/>
      <c r="H336" s="120"/>
      <c r="I336" s="121"/>
      <c r="J336" s="117"/>
      <c r="K336" s="117"/>
      <c r="M336" s="117"/>
      <c r="N336" s="117"/>
      <c r="O336" s="117"/>
      <c r="P336" s="117"/>
    </row>
    <row r="337" spans="1:8" s="121" customFormat="1" x14ac:dyDescent="0.25">
      <c r="A337" s="6"/>
      <c r="B337" s="6"/>
      <c r="C337" s="6"/>
      <c r="D337" s="6"/>
      <c r="E337" s="117"/>
      <c r="F337" s="120"/>
      <c r="G337" s="120"/>
      <c r="H337" s="120"/>
    </row>
    <row r="338" spans="1:8" s="121" customFormat="1" x14ac:dyDescent="0.25">
      <c r="A338" s="6"/>
      <c r="B338" s="6"/>
      <c r="C338" s="6"/>
      <c r="D338" s="6"/>
      <c r="E338" s="117"/>
      <c r="F338" s="120"/>
      <c r="G338" s="120"/>
      <c r="H338" s="120"/>
    </row>
    <row r="339" spans="1:8" s="121" customFormat="1" x14ac:dyDescent="0.25">
      <c r="A339" s="6"/>
      <c r="B339" s="6"/>
      <c r="C339" s="6"/>
      <c r="D339" s="6"/>
      <c r="E339" s="117"/>
      <c r="F339" s="120"/>
      <c r="G339" s="120"/>
      <c r="H339" s="120"/>
    </row>
    <row r="340" spans="1:8" s="121" customFormat="1" x14ac:dyDescent="0.25">
      <c r="A340" s="6"/>
      <c r="B340" s="6"/>
      <c r="C340" s="6"/>
      <c r="D340" s="6"/>
      <c r="E340" s="117"/>
      <c r="F340" s="120"/>
      <c r="G340" s="120"/>
      <c r="H340" s="120"/>
    </row>
    <row r="341" spans="1:8" s="121" customFormat="1" x14ac:dyDescent="0.25">
      <c r="A341" s="6"/>
      <c r="B341" s="6"/>
      <c r="C341" s="6"/>
      <c r="D341" s="6"/>
      <c r="E341" s="117"/>
      <c r="F341" s="120"/>
      <c r="G341" s="120"/>
      <c r="H341" s="120"/>
    </row>
    <row r="342" spans="1:8" s="121" customFormat="1" x14ac:dyDescent="0.25">
      <c r="A342" s="6"/>
      <c r="B342" s="6"/>
      <c r="C342" s="6"/>
      <c r="D342" s="6"/>
      <c r="E342" s="117"/>
      <c r="F342" s="120"/>
      <c r="G342" s="120"/>
      <c r="H342" s="120"/>
    </row>
    <row r="343" spans="1:8" s="121" customFormat="1" x14ac:dyDescent="0.25">
      <c r="A343" s="6"/>
      <c r="B343" s="6"/>
      <c r="C343" s="6"/>
      <c r="D343" s="6"/>
      <c r="E343" s="117"/>
      <c r="F343" s="120"/>
      <c r="G343" s="120"/>
      <c r="H343" s="120"/>
    </row>
    <row r="344" spans="1:8" s="121" customFormat="1" x14ac:dyDescent="0.25">
      <c r="A344" s="6"/>
      <c r="B344" s="6"/>
      <c r="C344" s="6"/>
      <c r="D344" s="6"/>
      <c r="E344" s="117"/>
      <c r="F344" s="120"/>
      <c r="G344" s="120"/>
      <c r="H344" s="120"/>
    </row>
    <row r="345" spans="1:8" s="121" customFormat="1" x14ac:dyDescent="0.25">
      <c r="A345" s="6"/>
      <c r="B345" s="6"/>
      <c r="C345" s="6"/>
      <c r="D345" s="6"/>
      <c r="E345" s="117"/>
      <c r="F345" s="120"/>
      <c r="G345" s="120"/>
      <c r="H345" s="120"/>
    </row>
    <row r="346" spans="1:8" s="121" customFormat="1" x14ac:dyDescent="0.25">
      <c r="A346" s="6"/>
      <c r="B346" s="6"/>
      <c r="C346" s="6"/>
      <c r="D346" s="6"/>
      <c r="E346" s="117"/>
      <c r="F346" s="120"/>
      <c r="G346" s="120"/>
      <c r="H346" s="120"/>
    </row>
    <row r="347" spans="1:8" s="121" customFormat="1" x14ac:dyDescent="0.25">
      <c r="A347" s="6"/>
      <c r="B347" s="6"/>
      <c r="C347" s="6"/>
      <c r="D347" s="6"/>
      <c r="E347" s="117"/>
      <c r="F347" s="120"/>
      <c r="G347" s="120"/>
      <c r="H347" s="120"/>
    </row>
    <row r="348" spans="1:8" s="121" customFormat="1" x14ac:dyDescent="0.25">
      <c r="A348" s="6"/>
      <c r="B348" s="6"/>
      <c r="C348" s="6"/>
      <c r="D348" s="6"/>
      <c r="E348" s="117"/>
      <c r="F348" s="120"/>
      <c r="G348" s="120"/>
      <c r="H348" s="120"/>
    </row>
    <row r="349" spans="1:8" s="121" customFormat="1" x14ac:dyDescent="0.25">
      <c r="A349" s="6"/>
      <c r="B349" s="6"/>
      <c r="C349" s="6"/>
      <c r="D349" s="6"/>
      <c r="E349" s="117"/>
      <c r="F349" s="120"/>
      <c r="G349" s="120"/>
      <c r="H349" s="120"/>
    </row>
    <row r="350" spans="1:8" s="121" customFormat="1" x14ac:dyDescent="0.25">
      <c r="A350" s="6"/>
      <c r="B350" s="6"/>
      <c r="C350" s="6"/>
      <c r="D350" s="6"/>
      <c r="E350" s="117"/>
      <c r="F350" s="120"/>
      <c r="G350" s="120"/>
      <c r="H350" s="120"/>
    </row>
    <row r="351" spans="1:8" s="121" customFormat="1" x14ac:dyDescent="0.25">
      <c r="A351" s="6"/>
      <c r="B351" s="6"/>
      <c r="C351" s="6"/>
      <c r="D351" s="6"/>
      <c r="E351" s="117"/>
      <c r="F351" s="120"/>
      <c r="G351" s="120"/>
      <c r="H351" s="120"/>
    </row>
    <row r="352" spans="1:8" s="124" customFormat="1" x14ac:dyDescent="0.25">
      <c r="A352" s="6"/>
      <c r="B352" s="6"/>
      <c r="C352" s="6"/>
      <c r="D352" s="6"/>
      <c r="E352" s="34"/>
      <c r="F352" s="120"/>
      <c r="G352" s="120"/>
      <c r="H352" s="120"/>
    </row>
    <row r="353" spans="1:8" s="124" customFormat="1" x14ac:dyDescent="0.25">
      <c r="A353" s="6"/>
      <c r="B353" s="6"/>
      <c r="C353" s="6"/>
      <c r="D353" s="6"/>
      <c r="E353" s="34"/>
      <c r="F353" s="120"/>
      <c r="G353" s="120"/>
      <c r="H353" s="120"/>
    </row>
    <row r="354" spans="1:8" s="124" customFormat="1" x14ac:dyDescent="0.25">
      <c r="A354" s="6"/>
      <c r="B354" s="6"/>
      <c r="C354" s="6"/>
      <c r="D354" s="6"/>
      <c r="E354" s="34"/>
      <c r="F354" s="120"/>
      <c r="G354" s="120"/>
      <c r="H354" s="120"/>
    </row>
    <row r="355" spans="1:8" s="124" customFormat="1" x14ac:dyDescent="0.25">
      <c r="A355" s="6"/>
      <c r="B355" s="6"/>
      <c r="C355" s="6"/>
      <c r="D355" s="6"/>
      <c r="E355" s="34"/>
      <c r="F355" s="120"/>
      <c r="G355" s="120"/>
      <c r="H355" s="120"/>
    </row>
    <row r="356" spans="1:8" s="124" customFormat="1" x14ac:dyDescent="0.25">
      <c r="A356" s="6"/>
      <c r="B356" s="6"/>
      <c r="C356" s="6"/>
      <c r="D356" s="6"/>
      <c r="E356" s="34"/>
      <c r="F356" s="120"/>
      <c r="G356" s="120"/>
      <c r="H356" s="120"/>
    </row>
    <row r="357" spans="1:8" s="124" customFormat="1" x14ac:dyDescent="0.25">
      <c r="A357" s="6"/>
      <c r="B357" s="6"/>
      <c r="C357" s="6"/>
      <c r="D357" s="6"/>
      <c r="E357" s="34"/>
      <c r="F357" s="120"/>
      <c r="G357" s="120"/>
      <c r="H357" s="120"/>
    </row>
    <row r="358" spans="1:8" s="124" customFormat="1" x14ac:dyDescent="0.25">
      <c r="A358" s="6"/>
      <c r="B358" s="6"/>
      <c r="C358" s="6"/>
      <c r="D358" s="6"/>
      <c r="E358" s="34"/>
      <c r="F358" s="120"/>
      <c r="G358" s="120"/>
      <c r="H358" s="120"/>
    </row>
    <row r="359" spans="1:8" s="124" customFormat="1" x14ac:dyDescent="0.25">
      <c r="A359" s="6"/>
      <c r="B359" s="6"/>
      <c r="C359" s="6"/>
      <c r="D359" s="6"/>
      <c r="E359" s="34"/>
      <c r="F359" s="120"/>
      <c r="G359" s="120"/>
      <c r="H359" s="120"/>
    </row>
    <row r="360" spans="1:8" s="124" customFormat="1" x14ac:dyDescent="0.25">
      <c r="A360" s="6"/>
      <c r="B360" s="6"/>
      <c r="C360" s="6"/>
      <c r="D360" s="6"/>
      <c r="E360" s="34"/>
      <c r="F360" s="120"/>
      <c r="G360" s="120"/>
      <c r="H360" s="120"/>
    </row>
    <row r="361" spans="1:8" s="124" customFormat="1" x14ac:dyDescent="0.25">
      <c r="A361" s="6"/>
      <c r="B361" s="6"/>
      <c r="C361" s="6"/>
      <c r="D361" s="6"/>
      <c r="E361" s="34"/>
      <c r="F361" s="120"/>
      <c r="G361" s="120"/>
      <c r="H361" s="120"/>
    </row>
    <row r="362" spans="1:8" s="124" customFormat="1" x14ac:dyDescent="0.25">
      <c r="A362" s="6"/>
      <c r="B362" s="6"/>
      <c r="C362" s="6"/>
      <c r="D362" s="6"/>
      <c r="E362" s="34"/>
      <c r="F362" s="120"/>
      <c r="G362" s="120"/>
      <c r="H362" s="120"/>
    </row>
    <row r="363" spans="1:8" s="124" customFormat="1" x14ac:dyDescent="0.25">
      <c r="A363" s="6"/>
      <c r="B363" s="6"/>
      <c r="C363" s="6"/>
      <c r="D363" s="6"/>
      <c r="E363" s="34"/>
      <c r="F363" s="120"/>
      <c r="G363" s="120"/>
      <c r="H363" s="120"/>
    </row>
    <row r="364" spans="1:8" s="124" customFormat="1" x14ac:dyDescent="0.25">
      <c r="A364" s="6"/>
      <c r="B364" s="6"/>
      <c r="C364" s="6"/>
      <c r="D364" s="6"/>
      <c r="E364" s="34"/>
      <c r="F364" s="120"/>
      <c r="G364" s="120"/>
      <c r="H364" s="120"/>
    </row>
    <row r="365" spans="1:8" s="124" customFormat="1" x14ac:dyDescent="0.25">
      <c r="A365" s="6"/>
      <c r="B365" s="6"/>
      <c r="C365" s="6"/>
      <c r="D365" s="6"/>
      <c r="E365" s="34"/>
      <c r="F365" s="120"/>
      <c r="G365" s="120"/>
      <c r="H365" s="120"/>
    </row>
    <row r="366" spans="1:8" s="124" customFormat="1" x14ac:dyDescent="0.25">
      <c r="A366" s="6"/>
      <c r="B366" s="6"/>
      <c r="C366" s="6"/>
      <c r="D366" s="6"/>
      <c r="E366" s="34"/>
      <c r="F366" s="120"/>
      <c r="G366" s="120"/>
      <c r="H366" s="120"/>
    </row>
    <row r="367" spans="1:8" s="124" customFormat="1" x14ac:dyDescent="0.25">
      <c r="A367" s="6"/>
      <c r="B367" s="6"/>
      <c r="C367" s="6"/>
      <c r="D367" s="6"/>
      <c r="E367" s="34"/>
      <c r="F367" s="120"/>
      <c r="G367" s="120"/>
      <c r="H367" s="120"/>
    </row>
    <row r="368" spans="1:8" s="124" customFormat="1" x14ac:dyDescent="0.25">
      <c r="A368" s="6"/>
      <c r="B368" s="6"/>
      <c r="C368" s="6"/>
      <c r="D368" s="6"/>
      <c r="E368" s="34"/>
      <c r="F368" s="120"/>
      <c r="G368" s="120"/>
      <c r="H368" s="120"/>
    </row>
    <row r="369" spans="1:16" s="124" customFormat="1" x14ac:dyDescent="0.25">
      <c r="A369" s="6"/>
      <c r="B369" s="6"/>
      <c r="C369" s="6"/>
      <c r="D369" s="6"/>
      <c r="E369" s="34"/>
      <c r="F369" s="120"/>
      <c r="G369" s="120"/>
      <c r="H369" s="120"/>
    </row>
    <row r="370" spans="1:16" s="124" customFormat="1" x14ac:dyDescent="0.25">
      <c r="A370" s="6"/>
      <c r="B370" s="6"/>
      <c r="C370" s="6"/>
      <c r="D370" s="6"/>
      <c r="E370" s="34"/>
      <c r="F370" s="120"/>
      <c r="G370" s="120"/>
      <c r="H370" s="120"/>
    </row>
    <row r="371" spans="1:16" s="106" customFormat="1" x14ac:dyDescent="0.25">
      <c r="A371" s="6"/>
      <c r="B371" s="6"/>
      <c r="C371" s="6"/>
      <c r="D371" s="6"/>
      <c r="E371" s="37"/>
      <c r="F371" s="120"/>
      <c r="G371" s="120"/>
      <c r="H371" s="120"/>
    </row>
    <row r="372" spans="1:16" s="107" customFormat="1" x14ac:dyDescent="0.25">
      <c r="A372" s="6"/>
      <c r="B372" s="6"/>
      <c r="C372" s="6"/>
      <c r="D372" s="6"/>
      <c r="E372" s="34"/>
      <c r="F372" s="120"/>
      <c r="G372" s="120"/>
      <c r="H372" s="120"/>
    </row>
    <row r="373" spans="1:16" s="107" customFormat="1" x14ac:dyDescent="0.25">
      <c r="A373" s="6"/>
      <c r="B373" s="6"/>
      <c r="C373" s="6"/>
      <c r="D373" s="6"/>
      <c r="E373" s="34"/>
      <c r="F373" s="120"/>
      <c r="G373" s="120"/>
      <c r="H373" s="120"/>
    </row>
    <row r="374" spans="1:16" s="107" customFormat="1" x14ac:dyDescent="0.25">
      <c r="A374" s="6"/>
      <c r="B374" s="6"/>
      <c r="C374" s="6"/>
      <c r="D374" s="6"/>
      <c r="E374" s="34"/>
      <c r="F374" s="120"/>
      <c r="G374" s="120"/>
      <c r="H374" s="120"/>
    </row>
    <row r="375" spans="1:16" s="107" customFormat="1" x14ac:dyDescent="0.25">
      <c r="A375" s="6"/>
      <c r="B375" s="6"/>
      <c r="C375" s="6"/>
      <c r="D375" s="6"/>
      <c r="E375" s="34"/>
      <c r="F375" s="120"/>
      <c r="G375" s="120"/>
      <c r="H375" s="120"/>
    </row>
    <row r="376" spans="1:16" s="107" customFormat="1" x14ac:dyDescent="0.25">
      <c r="A376" s="6"/>
      <c r="B376" s="6"/>
      <c r="C376" s="6"/>
      <c r="D376" s="6"/>
      <c r="E376" s="34"/>
      <c r="F376" s="120"/>
      <c r="G376" s="120"/>
      <c r="H376" s="120"/>
    </row>
    <row r="377" spans="1:16" x14ac:dyDescent="0.25">
      <c r="A377" s="87"/>
      <c r="B377" s="6"/>
      <c r="C377" s="6"/>
      <c r="D377" s="6"/>
      <c r="E377" s="117"/>
      <c r="F377" s="120"/>
      <c r="G377" s="120"/>
      <c r="H377" s="120"/>
      <c r="I377" s="121"/>
      <c r="J377" s="117"/>
      <c r="K377" s="117"/>
      <c r="M377" s="117"/>
      <c r="N377" s="117"/>
      <c r="O377" s="117"/>
      <c r="P377" s="117"/>
    </row>
    <row r="378" spans="1:16" s="107" customFormat="1" x14ac:dyDescent="0.25">
      <c r="A378" s="102"/>
      <c r="B378" s="34"/>
      <c r="C378" s="34"/>
      <c r="D378" s="34"/>
      <c r="E378" s="34"/>
      <c r="F378" s="99"/>
      <c r="G378" s="99"/>
      <c r="H378" s="99"/>
    </row>
    <row r="379" spans="1:16" s="98" customFormat="1" x14ac:dyDescent="0.25">
      <c r="A379" s="7"/>
      <c r="B379" s="7"/>
      <c r="C379" s="7"/>
      <c r="D379" s="7"/>
      <c r="F379" s="99"/>
      <c r="G379" s="99"/>
      <c r="H379" s="99"/>
      <c r="I379" s="100"/>
    </row>
    <row r="380" spans="1:16" s="124" customFormat="1" x14ac:dyDescent="0.25">
      <c r="A380" s="102"/>
      <c r="B380" s="34"/>
      <c r="C380" s="34"/>
      <c r="D380" s="34"/>
      <c r="E380" s="34"/>
      <c r="F380" s="99"/>
      <c r="G380" s="99"/>
      <c r="H380" s="99"/>
    </row>
    <row r="381" spans="1:16" x14ac:dyDescent="0.25">
      <c r="A381" s="6"/>
      <c r="B381" s="6"/>
      <c r="C381" s="6"/>
      <c r="D381" s="6"/>
      <c r="E381" s="117"/>
      <c r="F381" s="99"/>
      <c r="G381" s="99"/>
      <c r="H381" s="99"/>
      <c r="I381" s="121"/>
      <c r="J381" s="117"/>
      <c r="K381" s="117"/>
      <c r="M381" s="117"/>
      <c r="N381" s="117"/>
      <c r="O381" s="117"/>
      <c r="P381" s="117"/>
    </row>
    <row r="382" spans="1:16" s="124" customFormat="1" x14ac:dyDescent="0.25">
      <c r="A382" s="92"/>
      <c r="B382" s="6"/>
      <c r="C382" s="6"/>
      <c r="D382" s="6"/>
      <c r="E382" s="34"/>
      <c r="F382" s="120"/>
      <c r="G382" s="120"/>
      <c r="H382" s="120"/>
    </row>
    <row r="383" spans="1:16" s="124" customFormat="1" x14ac:dyDescent="0.25">
      <c r="A383" s="92"/>
      <c r="B383" s="6"/>
      <c r="C383" s="6"/>
      <c r="D383" s="6"/>
      <c r="E383" s="34"/>
      <c r="F383" s="120"/>
      <c r="G383" s="120"/>
      <c r="H383" s="120"/>
    </row>
    <row r="384" spans="1:16" s="102" customFormat="1" ht="40.5" customHeight="1" x14ac:dyDescent="0.25">
      <c r="A384" s="92"/>
      <c r="B384" s="6"/>
      <c r="C384" s="6"/>
      <c r="D384" s="6"/>
      <c r="E384" s="34"/>
      <c r="F384" s="120"/>
      <c r="G384" s="120"/>
      <c r="H384" s="120"/>
    </row>
    <row r="385" spans="1:8" s="102" customFormat="1" ht="40.5" customHeight="1" x14ac:dyDescent="0.25">
      <c r="A385" s="92"/>
      <c r="B385" s="6"/>
      <c r="C385" s="6"/>
      <c r="D385" s="6"/>
      <c r="E385" s="34"/>
      <c r="F385" s="120"/>
      <c r="G385" s="120"/>
      <c r="H385" s="120"/>
    </row>
    <row r="386" spans="1:8" s="124" customFormat="1" ht="40.5" customHeight="1" x14ac:dyDescent="0.25">
      <c r="A386" s="92"/>
      <c r="B386" s="6"/>
      <c r="C386" s="6"/>
      <c r="D386" s="6"/>
      <c r="E386" s="34"/>
      <c r="F386" s="120"/>
      <c r="G386" s="120"/>
      <c r="H386" s="120"/>
    </row>
    <row r="387" spans="1:8" s="124" customFormat="1" x14ac:dyDescent="0.25">
      <c r="A387" s="92"/>
      <c r="B387" s="6"/>
      <c r="C387" s="6"/>
      <c r="D387" s="6"/>
      <c r="E387" s="34"/>
      <c r="F387" s="120"/>
      <c r="G387" s="120"/>
      <c r="H387" s="120"/>
    </row>
    <row r="388" spans="1:8" s="102" customFormat="1" x14ac:dyDescent="0.25">
      <c r="A388" s="92"/>
      <c r="B388" s="6"/>
      <c r="C388" s="6"/>
      <c r="D388" s="6"/>
      <c r="E388" s="34"/>
      <c r="F388" s="120"/>
      <c r="G388" s="120"/>
      <c r="H388" s="120"/>
    </row>
    <row r="389" spans="1:8" s="102" customFormat="1" x14ac:dyDescent="0.25">
      <c r="A389" s="92"/>
      <c r="B389" s="6"/>
      <c r="C389" s="6"/>
      <c r="D389" s="6"/>
      <c r="E389" s="34"/>
      <c r="F389" s="120"/>
      <c r="G389" s="120"/>
      <c r="H389" s="120"/>
    </row>
    <row r="390" spans="1:8" s="124" customFormat="1" x14ac:dyDescent="0.25">
      <c r="A390" s="92"/>
      <c r="B390" s="6"/>
      <c r="C390" s="6"/>
      <c r="D390" s="6"/>
      <c r="E390" s="34"/>
      <c r="F390" s="120"/>
      <c r="G390" s="120"/>
      <c r="H390" s="120"/>
    </row>
    <row r="391" spans="1:8" s="124" customFormat="1" x14ac:dyDescent="0.25">
      <c r="A391" s="92"/>
      <c r="B391" s="6"/>
      <c r="C391" s="6"/>
      <c r="D391" s="6"/>
      <c r="E391" s="34"/>
      <c r="F391" s="120"/>
      <c r="G391" s="120"/>
      <c r="H391" s="120"/>
    </row>
    <row r="392" spans="1:8" s="124" customFormat="1" x14ac:dyDescent="0.25">
      <c r="A392" s="92"/>
      <c r="B392" s="6"/>
      <c r="C392" s="6"/>
      <c r="D392" s="6"/>
      <c r="E392" s="34"/>
      <c r="F392" s="120"/>
      <c r="G392" s="120"/>
      <c r="H392" s="120"/>
    </row>
    <row r="393" spans="1:8" s="121" customFormat="1" x14ac:dyDescent="0.25">
      <c r="A393" s="92"/>
      <c r="B393" s="6"/>
      <c r="C393" s="6"/>
      <c r="D393" s="6"/>
      <c r="E393" s="117"/>
      <c r="F393" s="120"/>
      <c r="G393" s="120"/>
      <c r="H393" s="120"/>
    </row>
    <row r="394" spans="1:8" s="102" customFormat="1" x14ac:dyDescent="0.25">
      <c r="A394" s="92"/>
      <c r="B394" s="6"/>
      <c r="C394" s="6"/>
      <c r="D394" s="6"/>
      <c r="E394" s="34"/>
      <c r="F394" s="120"/>
      <c r="G394" s="120"/>
      <c r="H394" s="120"/>
    </row>
    <row r="395" spans="1:8" s="102" customFormat="1" x14ac:dyDescent="0.25">
      <c r="A395" s="92"/>
      <c r="B395" s="6"/>
      <c r="C395" s="6"/>
      <c r="D395" s="6"/>
      <c r="E395" s="34"/>
      <c r="F395" s="120"/>
      <c r="G395" s="120"/>
      <c r="H395" s="120"/>
    </row>
    <row r="396" spans="1:8" s="102" customFormat="1" x14ac:dyDescent="0.25">
      <c r="A396" s="92"/>
      <c r="B396" s="6"/>
      <c r="C396" s="6"/>
      <c r="D396" s="6"/>
      <c r="E396" s="34"/>
      <c r="F396" s="120"/>
      <c r="G396" s="120"/>
      <c r="H396" s="120"/>
    </row>
    <row r="397" spans="1:8" s="102" customFormat="1" x14ac:dyDescent="0.25">
      <c r="A397" s="92"/>
      <c r="B397" s="6"/>
      <c r="C397" s="6"/>
      <c r="D397" s="6"/>
      <c r="E397" s="34"/>
      <c r="F397" s="120"/>
      <c r="G397" s="120"/>
      <c r="H397" s="120"/>
    </row>
    <row r="398" spans="1:8" s="102" customFormat="1" x14ac:dyDescent="0.25">
      <c r="A398" s="92"/>
      <c r="B398" s="6"/>
      <c r="C398" s="6"/>
      <c r="D398" s="6"/>
      <c r="E398" s="34"/>
      <c r="F398" s="120"/>
      <c r="G398" s="120"/>
      <c r="H398" s="120"/>
    </row>
    <row r="399" spans="1:8" s="102" customFormat="1" x14ac:dyDescent="0.25">
      <c r="A399" s="92"/>
      <c r="B399" s="6"/>
      <c r="C399" s="6"/>
      <c r="D399" s="6"/>
      <c r="E399" s="34"/>
      <c r="F399" s="120"/>
      <c r="G399" s="120"/>
      <c r="H399" s="120"/>
    </row>
    <row r="400" spans="1:8" s="102" customFormat="1" x14ac:dyDescent="0.25">
      <c r="A400" s="92"/>
      <c r="B400" s="6"/>
      <c r="C400" s="6"/>
      <c r="D400" s="6"/>
      <c r="E400" s="34"/>
      <c r="F400" s="120"/>
      <c r="G400" s="120"/>
      <c r="H400" s="120"/>
    </row>
    <row r="401" spans="1:8" s="102" customFormat="1" x14ac:dyDescent="0.25">
      <c r="A401" s="92"/>
      <c r="B401" s="6"/>
      <c r="C401" s="6"/>
      <c r="D401" s="6"/>
      <c r="E401" s="34"/>
      <c r="F401" s="120"/>
      <c r="G401" s="120"/>
      <c r="H401" s="120"/>
    </row>
    <row r="402" spans="1:8" s="102" customFormat="1" x14ac:dyDescent="0.25">
      <c r="A402" s="92"/>
      <c r="B402" s="6"/>
      <c r="C402" s="6"/>
      <c r="D402" s="6"/>
      <c r="E402" s="34"/>
      <c r="F402" s="120"/>
      <c r="G402" s="120"/>
      <c r="H402" s="120"/>
    </row>
    <row r="403" spans="1:8" s="102" customFormat="1" x14ac:dyDescent="0.25">
      <c r="A403" s="92"/>
      <c r="B403" s="6"/>
      <c r="C403" s="6"/>
      <c r="D403" s="6"/>
      <c r="E403" s="34"/>
      <c r="F403" s="120"/>
      <c r="G403" s="120"/>
      <c r="H403" s="120"/>
    </row>
    <row r="404" spans="1:8" s="102" customFormat="1" x14ac:dyDescent="0.25">
      <c r="A404" s="92"/>
      <c r="B404" s="6"/>
      <c r="C404" s="6"/>
      <c r="D404" s="6"/>
      <c r="E404" s="34"/>
      <c r="F404" s="120"/>
      <c r="G404" s="120"/>
      <c r="H404" s="120"/>
    </row>
    <row r="405" spans="1:8" s="102" customFormat="1" x14ac:dyDescent="0.25">
      <c r="A405" s="92"/>
      <c r="B405" s="6"/>
      <c r="C405" s="6"/>
      <c r="D405" s="6"/>
      <c r="E405" s="34"/>
      <c r="F405" s="120"/>
      <c r="G405" s="120"/>
      <c r="H405" s="120"/>
    </row>
    <row r="406" spans="1:8" s="102" customFormat="1" x14ac:dyDescent="0.25">
      <c r="A406" s="92"/>
      <c r="B406" s="6"/>
      <c r="C406" s="6"/>
      <c r="D406" s="6"/>
      <c r="E406" s="34"/>
      <c r="F406" s="120"/>
      <c r="G406" s="120"/>
      <c r="H406" s="120"/>
    </row>
    <row r="407" spans="1:8" s="102" customFormat="1" x14ac:dyDescent="0.25">
      <c r="A407" s="92"/>
      <c r="B407" s="6"/>
      <c r="C407" s="6"/>
      <c r="D407" s="6"/>
      <c r="E407" s="34"/>
      <c r="F407" s="120"/>
      <c r="G407" s="120"/>
      <c r="H407" s="120"/>
    </row>
    <row r="408" spans="1:8" s="102" customFormat="1" x14ac:dyDescent="0.25">
      <c r="A408" s="92"/>
      <c r="B408" s="6"/>
      <c r="C408" s="6"/>
      <c r="D408" s="6"/>
      <c r="E408" s="34"/>
      <c r="F408" s="120"/>
      <c r="G408" s="120"/>
      <c r="H408" s="120"/>
    </row>
    <row r="409" spans="1:8" s="102" customFormat="1" x14ac:dyDescent="0.25">
      <c r="A409" s="92"/>
      <c r="B409" s="6"/>
      <c r="C409" s="6"/>
      <c r="D409" s="6"/>
      <c r="E409" s="34"/>
      <c r="F409" s="120"/>
      <c r="G409" s="120"/>
      <c r="H409" s="120"/>
    </row>
    <row r="410" spans="1:8" s="102" customFormat="1" x14ac:dyDescent="0.25">
      <c r="A410" s="92"/>
      <c r="B410" s="6"/>
      <c r="C410" s="6"/>
      <c r="D410" s="6"/>
      <c r="E410" s="34"/>
      <c r="F410" s="120"/>
      <c r="G410" s="120"/>
      <c r="H410" s="120"/>
    </row>
    <row r="411" spans="1:8" s="102" customFormat="1" x14ac:dyDescent="0.25">
      <c r="A411" s="92"/>
      <c r="B411" s="6"/>
      <c r="C411" s="6"/>
      <c r="D411" s="6"/>
      <c r="E411" s="34"/>
      <c r="F411" s="120"/>
      <c r="G411" s="120"/>
      <c r="H411" s="120"/>
    </row>
    <row r="412" spans="1:8" s="102" customFormat="1" x14ac:dyDescent="0.25">
      <c r="A412" s="92"/>
      <c r="B412" s="6"/>
      <c r="C412" s="6"/>
      <c r="D412" s="6"/>
      <c r="E412" s="34"/>
      <c r="F412" s="120"/>
      <c r="G412" s="120"/>
      <c r="H412" s="120"/>
    </row>
    <row r="413" spans="1:8" s="102" customFormat="1" x14ac:dyDescent="0.25">
      <c r="A413" s="92"/>
      <c r="B413" s="6"/>
      <c r="C413" s="6"/>
      <c r="D413" s="6"/>
      <c r="E413" s="34"/>
      <c r="F413" s="120"/>
      <c r="G413" s="120"/>
      <c r="H413" s="120"/>
    </row>
    <row r="414" spans="1:8" s="102" customFormat="1" x14ac:dyDescent="0.25">
      <c r="A414" s="92"/>
      <c r="B414" s="6"/>
      <c r="C414" s="6"/>
      <c r="D414" s="6"/>
      <c r="E414" s="34"/>
      <c r="F414" s="120"/>
      <c r="G414" s="120"/>
      <c r="H414" s="120"/>
    </row>
    <row r="415" spans="1:8" s="102" customFormat="1" x14ac:dyDescent="0.25">
      <c r="A415" s="92"/>
      <c r="B415" s="6"/>
      <c r="C415" s="6"/>
      <c r="D415" s="6"/>
      <c r="E415" s="34"/>
      <c r="F415" s="120"/>
      <c r="G415" s="120"/>
      <c r="H415" s="120"/>
    </row>
    <row r="416" spans="1:8" s="102" customFormat="1" x14ac:dyDescent="0.25">
      <c r="A416" s="92"/>
      <c r="B416" s="6"/>
      <c r="C416" s="6"/>
      <c r="D416" s="6"/>
      <c r="E416" s="34"/>
      <c r="F416" s="120"/>
      <c r="G416" s="120"/>
      <c r="H416" s="120"/>
    </row>
    <row r="417" spans="1:16" s="102" customFormat="1" x14ac:dyDescent="0.25">
      <c r="A417" s="92"/>
      <c r="B417" s="6"/>
      <c r="C417" s="6"/>
      <c r="D417" s="6"/>
      <c r="E417" s="34"/>
      <c r="F417" s="120"/>
      <c r="G417" s="120"/>
      <c r="H417" s="120"/>
    </row>
    <row r="418" spans="1:16" s="102" customFormat="1" x14ac:dyDescent="0.25">
      <c r="A418" s="92"/>
      <c r="B418" s="6"/>
      <c r="C418" s="6"/>
      <c r="D418" s="6"/>
      <c r="E418" s="34"/>
      <c r="F418" s="120"/>
      <c r="G418" s="120"/>
      <c r="H418" s="120"/>
    </row>
    <row r="419" spans="1:16" s="102" customFormat="1" x14ac:dyDescent="0.25">
      <c r="A419" s="92"/>
      <c r="B419" s="6"/>
      <c r="C419" s="6"/>
      <c r="D419" s="6"/>
      <c r="E419" s="34"/>
      <c r="F419" s="120"/>
      <c r="G419" s="120"/>
      <c r="H419" s="120"/>
    </row>
    <row r="420" spans="1:16" x14ac:dyDescent="0.25">
      <c r="A420" s="87"/>
      <c r="B420" s="6"/>
      <c r="C420" s="6"/>
      <c r="D420" s="6"/>
      <c r="E420" s="117"/>
      <c r="F420" s="120"/>
      <c r="G420" s="120"/>
      <c r="H420" s="120"/>
      <c r="I420" s="121"/>
      <c r="J420" s="117"/>
      <c r="K420" s="117"/>
      <c r="M420" s="117"/>
      <c r="N420" s="117"/>
      <c r="O420" s="117"/>
      <c r="P420" s="117"/>
    </row>
    <row r="421" spans="1:16" s="102" customFormat="1" x14ac:dyDescent="0.25">
      <c r="B421" s="34"/>
      <c r="C421" s="34"/>
      <c r="D421" s="34"/>
      <c r="E421" s="34"/>
      <c r="F421" s="99"/>
      <c r="G421" s="99"/>
      <c r="H421" s="99"/>
    </row>
    <row r="422" spans="1:16" s="98" customFormat="1" x14ac:dyDescent="0.25">
      <c r="A422" s="7"/>
      <c r="B422" s="7"/>
      <c r="C422" s="7"/>
      <c r="D422" s="7"/>
      <c r="F422" s="99"/>
      <c r="G422" s="99"/>
      <c r="H422" s="99"/>
      <c r="I422" s="100"/>
    </row>
    <row r="423" spans="1:16" s="124" customFormat="1" x14ac:dyDescent="0.25">
      <c r="A423" s="102"/>
      <c r="B423" s="34"/>
      <c r="C423" s="34"/>
      <c r="D423" s="34"/>
      <c r="E423" s="34"/>
      <c r="F423" s="99"/>
      <c r="G423" s="99"/>
      <c r="H423" s="99"/>
    </row>
    <row r="424" spans="1:16" x14ac:dyDescent="0.25">
      <c r="A424" s="6"/>
      <c r="B424" s="6"/>
      <c r="C424" s="6"/>
      <c r="D424" s="6"/>
      <c r="E424" s="117"/>
      <c r="F424" s="99"/>
      <c r="G424" s="99"/>
      <c r="H424" s="99"/>
      <c r="I424" s="121"/>
      <c r="J424" s="117"/>
      <c r="K424" s="117"/>
      <c r="M424" s="117"/>
      <c r="N424" s="117"/>
      <c r="O424" s="117"/>
      <c r="P424" s="117"/>
    </row>
    <row r="425" spans="1:16" s="124" customFormat="1" x14ac:dyDescent="0.25">
      <c r="A425" s="94"/>
      <c r="B425" s="6"/>
      <c r="C425" s="6"/>
      <c r="D425" s="6"/>
      <c r="E425" s="34"/>
      <c r="F425" s="120"/>
      <c r="G425" s="120"/>
      <c r="H425" s="120"/>
    </row>
    <row r="426" spans="1:16" s="124" customFormat="1" x14ac:dyDescent="0.25">
      <c r="A426" s="94"/>
      <c r="B426" s="6"/>
      <c r="C426" s="6"/>
      <c r="D426" s="6"/>
      <c r="E426" s="34"/>
      <c r="F426" s="120"/>
      <c r="G426" s="120"/>
      <c r="H426" s="120"/>
    </row>
    <row r="427" spans="1:16" x14ac:dyDescent="0.25">
      <c r="A427" s="87"/>
      <c r="B427" s="6"/>
      <c r="C427" s="6"/>
      <c r="D427" s="6"/>
      <c r="E427" s="117"/>
      <c r="F427" s="120"/>
      <c r="G427" s="120"/>
      <c r="H427" s="120"/>
      <c r="I427" s="121"/>
      <c r="J427" s="117"/>
      <c r="K427" s="117"/>
      <c r="M427" s="117"/>
      <c r="N427" s="117"/>
      <c r="O427" s="117"/>
      <c r="P427" s="117"/>
    </row>
    <row r="428" spans="1:16" x14ac:dyDescent="0.25">
      <c r="A428" s="87"/>
      <c r="B428" s="6"/>
      <c r="C428" s="6"/>
      <c r="D428" s="6"/>
      <c r="E428" s="117"/>
      <c r="F428" s="99"/>
      <c r="G428" s="99"/>
      <c r="H428" s="99"/>
      <c r="I428" s="121"/>
      <c r="J428" s="117"/>
      <c r="K428" s="117"/>
      <c r="M428" s="117"/>
      <c r="N428" s="117"/>
      <c r="O428" s="117"/>
      <c r="P428" s="117"/>
    </row>
    <row r="429" spans="1:16" s="98" customFormat="1" x14ac:dyDescent="0.25">
      <c r="A429" s="7"/>
      <c r="B429" s="7"/>
      <c r="C429" s="7"/>
      <c r="D429" s="7"/>
      <c r="F429" s="99"/>
      <c r="G429" s="99"/>
      <c r="H429" s="99"/>
      <c r="I429" s="100"/>
    </row>
    <row r="430" spans="1:16" s="124" customFormat="1" x14ac:dyDescent="0.25">
      <c r="A430" s="102"/>
      <c r="B430" s="34"/>
      <c r="C430" s="34"/>
      <c r="D430" s="34"/>
      <c r="E430" s="34"/>
      <c r="F430" s="99"/>
      <c r="G430" s="99"/>
      <c r="H430" s="99"/>
    </row>
    <row r="431" spans="1:16" x14ac:dyDescent="0.25">
      <c r="A431" s="6"/>
      <c r="B431" s="6"/>
      <c r="C431" s="6"/>
      <c r="D431" s="6"/>
      <c r="E431" s="117"/>
      <c r="F431" s="99"/>
      <c r="G431" s="99"/>
      <c r="H431" s="99"/>
      <c r="I431" s="121"/>
      <c r="J431" s="117"/>
      <c r="K431" s="117"/>
      <c r="M431" s="117"/>
      <c r="N431" s="117"/>
      <c r="O431" s="117"/>
      <c r="P431" s="117"/>
    </row>
    <row r="432" spans="1:16" s="124" customFormat="1" x14ac:dyDescent="0.25">
      <c r="A432" s="94"/>
      <c r="B432" s="6"/>
      <c r="C432" s="6"/>
      <c r="D432" s="6"/>
      <c r="E432" s="34"/>
      <c r="F432" s="120"/>
      <c r="G432" s="120"/>
      <c r="H432" s="120"/>
    </row>
    <row r="433" spans="1:16" s="124" customFormat="1" x14ac:dyDescent="0.25">
      <c r="A433" s="94"/>
      <c r="B433" s="6"/>
      <c r="C433" s="6"/>
      <c r="D433" s="6"/>
      <c r="E433" s="34"/>
      <c r="F433" s="120"/>
      <c r="G433" s="120"/>
      <c r="H433" s="120"/>
    </row>
    <row r="434" spans="1:16" s="124" customFormat="1" x14ac:dyDescent="0.25">
      <c r="A434" s="94"/>
      <c r="B434" s="6"/>
      <c r="C434" s="6"/>
      <c r="D434" s="6"/>
      <c r="E434" s="34"/>
      <c r="F434" s="120"/>
      <c r="G434" s="120"/>
      <c r="H434" s="120"/>
    </row>
    <row r="435" spans="1:16" s="124" customFormat="1" x14ac:dyDescent="0.25">
      <c r="A435" s="94"/>
      <c r="B435" s="6"/>
      <c r="C435" s="6"/>
      <c r="D435" s="6"/>
      <c r="E435" s="34"/>
      <c r="F435" s="120"/>
      <c r="G435" s="120"/>
      <c r="H435" s="120"/>
    </row>
    <row r="436" spans="1:16" s="124" customFormat="1" x14ac:dyDescent="0.25">
      <c r="A436" s="94"/>
      <c r="B436" s="6"/>
      <c r="C436" s="6"/>
      <c r="D436" s="6"/>
      <c r="E436" s="34"/>
      <c r="F436" s="120"/>
      <c r="G436" s="120"/>
      <c r="H436" s="120"/>
    </row>
    <row r="437" spans="1:16" s="124" customFormat="1" x14ac:dyDescent="0.25">
      <c r="A437" s="94"/>
      <c r="B437" s="6"/>
      <c r="C437" s="6"/>
      <c r="D437" s="6"/>
      <c r="E437" s="34"/>
      <c r="F437" s="120"/>
      <c r="G437" s="120"/>
      <c r="H437" s="120"/>
    </row>
    <row r="438" spans="1:16" s="124" customFormat="1" x14ac:dyDescent="0.25">
      <c r="A438" s="94"/>
      <c r="B438" s="6"/>
      <c r="C438" s="6"/>
      <c r="D438" s="6"/>
      <c r="E438" s="34"/>
      <c r="F438" s="120"/>
      <c r="G438" s="120"/>
      <c r="H438" s="120"/>
    </row>
    <row r="439" spans="1:16" s="124" customFormat="1" x14ac:dyDescent="0.25">
      <c r="A439" s="94"/>
      <c r="B439" s="6"/>
      <c r="C439" s="6"/>
      <c r="D439" s="6"/>
      <c r="E439" s="34"/>
      <c r="F439" s="120"/>
      <c r="G439" s="120"/>
      <c r="H439" s="120"/>
    </row>
    <row r="440" spans="1:16" x14ac:dyDescent="0.25">
      <c r="A440" s="87"/>
      <c r="B440" s="6"/>
      <c r="C440" s="6"/>
      <c r="D440" s="6"/>
      <c r="E440" s="117"/>
      <c r="F440" s="120"/>
      <c r="G440" s="120"/>
      <c r="H440" s="120"/>
      <c r="I440" s="121"/>
      <c r="J440" s="117"/>
      <c r="K440" s="117"/>
      <c r="M440" s="117"/>
      <c r="N440" s="117"/>
      <c r="O440" s="117"/>
      <c r="P440" s="117"/>
    </row>
    <row r="441" spans="1:16" s="124" customFormat="1" x14ac:dyDescent="0.25">
      <c r="A441" s="102"/>
      <c r="B441" s="34"/>
      <c r="C441" s="34"/>
      <c r="D441" s="34"/>
      <c r="E441" s="34"/>
      <c r="F441" s="99"/>
      <c r="G441" s="99"/>
      <c r="H441" s="99"/>
    </row>
    <row r="442" spans="1:16" s="98" customFormat="1" x14ac:dyDescent="0.25">
      <c r="A442" s="7"/>
      <c r="B442" s="7"/>
      <c r="C442" s="7"/>
      <c r="D442" s="7"/>
      <c r="F442" s="99"/>
      <c r="G442" s="99"/>
      <c r="H442" s="99"/>
      <c r="I442" s="100"/>
    </row>
    <row r="443" spans="1:16" s="124" customFormat="1" x14ac:dyDescent="0.25">
      <c r="A443" s="102"/>
      <c r="B443" s="34"/>
      <c r="C443" s="34"/>
      <c r="D443" s="34"/>
      <c r="E443" s="34"/>
      <c r="F443" s="99"/>
      <c r="G443" s="99"/>
      <c r="H443" s="99"/>
    </row>
    <row r="444" spans="1:16" x14ac:dyDescent="0.25">
      <c r="A444" s="6"/>
      <c r="B444" s="6"/>
      <c r="C444" s="6"/>
      <c r="D444" s="6"/>
      <c r="E444" s="117"/>
      <c r="F444" s="99"/>
      <c r="G444" s="99"/>
      <c r="H444" s="99"/>
      <c r="I444" s="121"/>
      <c r="J444" s="117"/>
      <c r="K444" s="117"/>
      <c r="M444" s="117"/>
      <c r="N444" s="117"/>
      <c r="O444" s="117"/>
      <c r="P444" s="117"/>
    </row>
    <row r="445" spans="1:16" s="124" customFormat="1" x14ac:dyDescent="0.25">
      <c r="A445" s="94"/>
      <c r="B445" s="6"/>
      <c r="C445" s="6"/>
      <c r="D445" s="6"/>
      <c r="E445" s="34"/>
      <c r="F445" s="120"/>
      <c r="G445" s="120"/>
      <c r="H445" s="120"/>
    </row>
    <row r="446" spans="1:16" s="124" customFormat="1" x14ac:dyDescent="0.25">
      <c r="A446" s="94"/>
      <c r="B446" s="6"/>
      <c r="C446" s="6"/>
      <c r="D446" s="6"/>
      <c r="E446" s="34"/>
      <c r="F446" s="120"/>
      <c r="G446" s="120"/>
      <c r="H446" s="120"/>
    </row>
    <row r="447" spans="1:16" s="124" customFormat="1" ht="39" customHeight="1" x14ac:dyDescent="0.25">
      <c r="A447" s="94"/>
      <c r="B447" s="6"/>
      <c r="C447" s="6"/>
      <c r="D447" s="6"/>
      <c r="E447" s="34"/>
      <c r="F447" s="120"/>
      <c r="G447" s="120"/>
      <c r="H447" s="120"/>
    </row>
    <row r="448" spans="1:16" s="124" customFormat="1" ht="39.75" customHeight="1" x14ac:dyDescent="0.25">
      <c r="A448" s="94"/>
      <c r="B448" s="6"/>
      <c r="C448" s="6"/>
      <c r="D448" s="6"/>
      <c r="E448" s="34"/>
      <c r="F448" s="120"/>
      <c r="G448" s="120"/>
      <c r="H448" s="120"/>
    </row>
    <row r="449" spans="1:16" s="102" customFormat="1" x14ac:dyDescent="0.25">
      <c r="A449" s="94"/>
      <c r="B449" s="6"/>
      <c r="C449" s="6"/>
      <c r="D449" s="6"/>
      <c r="E449" s="34"/>
      <c r="F449" s="120"/>
      <c r="G449" s="120"/>
      <c r="H449" s="120"/>
    </row>
    <row r="450" spans="1:16" s="102" customFormat="1" x14ac:dyDescent="0.25">
      <c r="A450" s="94"/>
      <c r="B450" s="6"/>
      <c r="C450" s="6"/>
      <c r="D450" s="6"/>
      <c r="E450" s="34"/>
      <c r="F450" s="120"/>
      <c r="G450" s="120"/>
      <c r="H450" s="120"/>
    </row>
    <row r="451" spans="1:16" s="102" customFormat="1" x14ac:dyDescent="0.25">
      <c r="A451" s="94"/>
      <c r="B451" s="6"/>
      <c r="C451" s="6"/>
      <c r="D451" s="6"/>
      <c r="E451" s="34"/>
      <c r="F451" s="120"/>
      <c r="G451" s="120"/>
      <c r="H451" s="120"/>
    </row>
    <row r="452" spans="1:16" s="102" customFormat="1" x14ac:dyDescent="0.25">
      <c r="A452" s="94"/>
      <c r="B452" s="6"/>
      <c r="C452" s="6"/>
      <c r="D452" s="6"/>
      <c r="E452" s="34"/>
      <c r="F452" s="120"/>
      <c r="G452" s="120"/>
      <c r="H452" s="120"/>
    </row>
    <row r="453" spans="1:16" s="102" customFormat="1" x14ac:dyDescent="0.25">
      <c r="A453" s="94"/>
      <c r="B453" s="6"/>
      <c r="C453" s="6"/>
      <c r="D453" s="6"/>
      <c r="E453" s="34"/>
      <c r="F453" s="120"/>
      <c r="G453" s="120"/>
      <c r="H453" s="120"/>
    </row>
    <row r="454" spans="1:16" s="102" customFormat="1" x14ac:dyDescent="0.25">
      <c r="A454" s="94"/>
      <c r="B454" s="6"/>
      <c r="C454" s="6"/>
      <c r="D454" s="6"/>
      <c r="E454" s="34"/>
      <c r="F454" s="120"/>
      <c r="G454" s="120"/>
      <c r="H454" s="120"/>
    </row>
    <row r="455" spans="1:16" s="102" customFormat="1" x14ac:dyDescent="0.25">
      <c r="A455" s="94"/>
      <c r="B455" s="6"/>
      <c r="C455" s="6"/>
      <c r="D455" s="6"/>
      <c r="E455" s="34"/>
      <c r="F455" s="120"/>
      <c r="G455" s="120"/>
      <c r="H455" s="120"/>
    </row>
    <row r="456" spans="1:16" s="102" customFormat="1" x14ac:dyDescent="0.25">
      <c r="A456" s="94"/>
      <c r="B456" s="6"/>
      <c r="C456" s="6"/>
      <c r="D456" s="6"/>
      <c r="E456" s="34"/>
      <c r="F456" s="120"/>
      <c r="G456" s="120"/>
      <c r="H456" s="120"/>
    </row>
    <row r="457" spans="1:16" x14ac:dyDescent="0.25">
      <c r="A457" s="87"/>
      <c r="B457" s="6"/>
      <c r="C457" s="6"/>
      <c r="D457" s="6"/>
      <c r="E457" s="117"/>
      <c r="F457" s="120"/>
      <c r="G457" s="120"/>
      <c r="H457" s="120"/>
      <c r="I457" s="121"/>
      <c r="J457" s="117"/>
      <c r="K457" s="117"/>
      <c r="M457" s="117"/>
      <c r="N457" s="117"/>
      <c r="O457" s="117"/>
      <c r="P457" s="117"/>
    </row>
    <row r="458" spans="1:16" s="102" customFormat="1" x14ac:dyDescent="0.25">
      <c r="B458" s="34"/>
      <c r="C458" s="34"/>
      <c r="D458" s="34"/>
      <c r="E458" s="34"/>
      <c r="F458" s="99"/>
      <c r="G458" s="99"/>
      <c r="H458" s="99"/>
    </row>
    <row r="459" spans="1:16" s="98" customFormat="1" x14ac:dyDescent="0.25">
      <c r="A459" s="7"/>
      <c r="B459" s="7"/>
      <c r="C459" s="7"/>
      <c r="D459" s="7"/>
      <c r="F459" s="99"/>
      <c r="G459" s="99"/>
      <c r="H459" s="99"/>
      <c r="I459" s="100"/>
    </row>
    <row r="460" spans="1:16" s="124" customFormat="1" x14ac:dyDescent="0.25">
      <c r="A460" s="102"/>
      <c r="B460" s="34"/>
      <c r="C460" s="34"/>
      <c r="D460" s="34"/>
      <c r="E460" s="34"/>
      <c r="F460" s="99"/>
      <c r="G460" s="99"/>
      <c r="H460" s="99"/>
    </row>
    <row r="461" spans="1:16" x14ac:dyDescent="0.25">
      <c r="A461" s="6"/>
      <c r="B461" s="6"/>
      <c r="C461" s="6"/>
      <c r="D461" s="6"/>
      <c r="E461" s="117"/>
      <c r="F461" s="99"/>
      <c r="G461" s="99"/>
      <c r="H461" s="99"/>
      <c r="I461" s="121"/>
      <c r="J461" s="117"/>
      <c r="K461" s="117"/>
      <c r="M461" s="117"/>
      <c r="N461" s="117"/>
      <c r="O461" s="117"/>
      <c r="P461" s="117"/>
    </row>
    <row r="462" spans="1:16" s="124" customFormat="1" x14ac:dyDescent="0.25">
      <c r="A462" s="94"/>
      <c r="B462" s="6"/>
      <c r="C462" s="6"/>
      <c r="D462" s="6"/>
      <c r="E462" s="34"/>
      <c r="F462" s="120"/>
      <c r="G462" s="120"/>
      <c r="H462" s="120"/>
    </row>
    <row r="463" spans="1:16" s="124" customFormat="1" x14ac:dyDescent="0.25">
      <c r="A463" s="94"/>
      <c r="B463" s="6"/>
      <c r="C463" s="6"/>
      <c r="D463" s="6"/>
      <c r="E463" s="34"/>
      <c r="F463" s="120"/>
      <c r="G463" s="120"/>
      <c r="H463" s="120"/>
    </row>
    <row r="464" spans="1:16" s="124" customFormat="1" x14ac:dyDescent="0.25">
      <c r="A464" s="94"/>
      <c r="B464" s="6"/>
      <c r="C464" s="6"/>
      <c r="D464" s="6"/>
      <c r="E464" s="34"/>
      <c r="F464" s="120"/>
      <c r="G464" s="120"/>
      <c r="H464" s="120"/>
    </row>
    <row r="465" spans="1:16" s="124" customFormat="1" x14ac:dyDescent="0.25">
      <c r="A465" s="94"/>
      <c r="B465" s="6"/>
      <c r="C465" s="6"/>
      <c r="D465" s="6"/>
      <c r="E465" s="34"/>
      <c r="F465" s="120"/>
      <c r="G465" s="120"/>
      <c r="H465" s="120"/>
    </row>
    <row r="466" spans="1:16" s="124" customFormat="1" x14ac:dyDescent="0.25">
      <c r="A466" s="94"/>
      <c r="B466" s="6"/>
      <c r="C466" s="6"/>
      <c r="D466" s="6"/>
      <c r="E466" s="34"/>
      <c r="F466" s="120"/>
      <c r="G466" s="120"/>
      <c r="H466" s="120"/>
    </row>
    <row r="467" spans="1:16" s="124" customFormat="1" x14ac:dyDescent="0.25">
      <c r="A467" s="94"/>
      <c r="B467" s="6"/>
      <c r="C467" s="6"/>
      <c r="D467" s="6"/>
      <c r="E467" s="34"/>
      <c r="F467" s="120"/>
      <c r="G467" s="120"/>
      <c r="H467" s="120"/>
    </row>
    <row r="468" spans="1:16" x14ac:dyDescent="0.25">
      <c r="A468" s="87"/>
      <c r="B468" s="6"/>
      <c r="C468" s="6"/>
      <c r="D468" s="6"/>
      <c r="E468" s="117"/>
      <c r="F468" s="120"/>
      <c r="G468" s="120"/>
      <c r="H468" s="120"/>
      <c r="I468" s="121"/>
      <c r="J468" s="117"/>
      <c r="K468" s="117"/>
      <c r="M468" s="117"/>
      <c r="N468" s="117"/>
      <c r="O468" s="117"/>
      <c r="P468" s="117"/>
    </row>
    <row r="469" spans="1:16" x14ac:dyDescent="0.25">
      <c r="A469" s="6"/>
      <c r="B469" s="6"/>
      <c r="C469" s="6"/>
      <c r="D469" s="6"/>
      <c r="E469" s="117"/>
      <c r="F469" s="120"/>
      <c r="G469" s="120"/>
      <c r="H469" s="120"/>
      <c r="I469" s="121"/>
      <c r="J469" s="117"/>
      <c r="K469" s="117"/>
      <c r="M469" s="117"/>
      <c r="N469" s="117"/>
      <c r="O469" s="117"/>
      <c r="P469" s="117"/>
    </row>
    <row r="470" spans="1:16" x14ac:dyDescent="0.25">
      <c r="A470" s="87"/>
      <c r="B470" s="6"/>
      <c r="C470" s="6"/>
      <c r="D470" s="6"/>
      <c r="E470" s="117"/>
      <c r="F470" s="120"/>
      <c r="G470" s="120"/>
      <c r="H470" s="120"/>
      <c r="I470" s="121"/>
      <c r="J470" s="117"/>
      <c r="K470" s="117"/>
      <c r="M470" s="117"/>
      <c r="N470" s="117"/>
      <c r="O470" s="117"/>
      <c r="P470" s="117"/>
    </row>
    <row r="471" spans="1:16" x14ac:dyDescent="0.25">
      <c r="A471" s="6"/>
      <c r="B471" s="6"/>
      <c r="C471" s="6"/>
      <c r="D471" s="6"/>
      <c r="E471" s="117"/>
      <c r="F471" s="120"/>
      <c r="G471" s="120"/>
      <c r="H471" s="120"/>
      <c r="I471" s="121"/>
      <c r="J471" s="117"/>
      <c r="K471" s="117"/>
      <c r="M471" s="117"/>
      <c r="N471" s="117"/>
      <c r="O471" s="117"/>
      <c r="P471" s="117"/>
    </row>
    <row r="472" spans="1:16" s="124" customFormat="1" x14ac:dyDescent="0.25">
      <c r="A472" s="102"/>
      <c r="B472" s="34"/>
      <c r="C472" s="34"/>
      <c r="D472" s="34"/>
      <c r="E472" s="34"/>
      <c r="F472" s="99"/>
      <c r="G472" s="99"/>
      <c r="H472" s="99"/>
    </row>
    <row r="473" spans="1:16" s="98" customFormat="1" x14ac:dyDescent="0.25">
      <c r="A473" s="7"/>
      <c r="B473" s="7"/>
      <c r="C473" s="7"/>
      <c r="D473" s="7"/>
      <c r="F473" s="99"/>
      <c r="G473" s="99"/>
      <c r="H473" s="99"/>
      <c r="I473" s="100"/>
    </row>
    <row r="474" spans="1:16" s="124" customFormat="1" x14ac:dyDescent="0.25">
      <c r="A474" s="102"/>
      <c r="B474" s="93"/>
      <c r="C474" s="93"/>
      <c r="D474" s="93"/>
      <c r="E474" s="93"/>
      <c r="F474" s="99"/>
      <c r="G474" s="99"/>
      <c r="H474" s="99"/>
    </row>
    <row r="475" spans="1:16" s="98" customFormat="1" x14ac:dyDescent="0.25">
      <c r="A475" s="7"/>
      <c r="B475" s="7"/>
      <c r="C475" s="7"/>
      <c r="D475" s="7"/>
      <c r="F475" s="99"/>
      <c r="G475" s="99"/>
      <c r="H475" s="99"/>
      <c r="I475" s="100"/>
    </row>
    <row r="476" spans="1:16" s="124" customFormat="1" x14ac:dyDescent="0.25">
      <c r="A476" s="102"/>
      <c r="B476" s="34"/>
      <c r="C476" s="34"/>
      <c r="D476" s="34"/>
      <c r="E476" s="34"/>
      <c r="F476" s="99"/>
      <c r="G476" s="99"/>
      <c r="H476" s="99"/>
    </row>
    <row r="477" spans="1:16" x14ac:dyDescent="0.25">
      <c r="A477" s="6"/>
      <c r="B477" s="6"/>
      <c r="C477" s="6"/>
      <c r="D477" s="6"/>
      <c r="E477" s="117"/>
      <c r="F477" s="99"/>
      <c r="G477" s="99"/>
      <c r="H477" s="99"/>
      <c r="I477" s="121"/>
      <c r="J477" s="117"/>
      <c r="K477" s="117"/>
      <c r="M477" s="117"/>
      <c r="N477" s="117"/>
      <c r="O477" s="117"/>
      <c r="P477" s="117"/>
    </row>
    <row r="478" spans="1:16" s="124" customFormat="1" x14ac:dyDescent="0.25">
      <c r="A478" s="94"/>
      <c r="B478" s="6"/>
      <c r="C478" s="6"/>
      <c r="D478" s="6"/>
      <c r="E478" s="34"/>
      <c r="F478" s="120"/>
      <c r="G478" s="120"/>
      <c r="H478" s="120"/>
    </row>
    <row r="479" spans="1:16" s="124" customFormat="1" x14ac:dyDescent="0.25">
      <c r="A479" s="94"/>
      <c r="B479" s="6"/>
      <c r="C479" s="6"/>
      <c r="D479" s="6"/>
      <c r="E479" s="34"/>
      <c r="F479" s="120"/>
      <c r="G479" s="120"/>
      <c r="H479" s="120"/>
    </row>
    <row r="480" spans="1:16" s="124" customFormat="1" x14ac:dyDescent="0.25">
      <c r="A480" s="94"/>
      <c r="B480" s="6"/>
      <c r="C480" s="6"/>
      <c r="D480" s="6"/>
      <c r="E480" s="34"/>
      <c r="F480" s="120"/>
      <c r="G480" s="120"/>
      <c r="H480" s="120"/>
    </row>
    <row r="481" spans="2:16" s="124" customFormat="1" x14ac:dyDescent="0.25">
      <c r="B481" s="36"/>
      <c r="C481" s="97"/>
      <c r="D481" s="36"/>
      <c r="E481" s="94"/>
      <c r="F481" s="94"/>
      <c r="G481" s="94"/>
      <c r="H481" s="94"/>
      <c r="I481" s="6"/>
      <c r="J481" s="6"/>
      <c r="K481" s="6"/>
      <c r="L481" s="34"/>
      <c r="M481" s="120"/>
      <c r="N481" s="120"/>
      <c r="O481" s="120"/>
    </row>
    <row r="482" spans="2:16" s="124" customFormat="1" x14ac:dyDescent="0.25">
      <c r="B482" s="36"/>
      <c r="C482" s="97"/>
      <c r="D482" s="36"/>
      <c r="E482" s="94"/>
      <c r="F482" s="94"/>
      <c r="G482" s="94"/>
      <c r="H482" s="94"/>
      <c r="I482" s="6"/>
      <c r="J482" s="6"/>
      <c r="K482" s="6"/>
      <c r="L482" s="34"/>
      <c r="M482" s="120"/>
      <c r="N482" s="120"/>
      <c r="O482" s="120"/>
    </row>
    <row r="483" spans="2:16" s="124" customFormat="1" x14ac:dyDescent="0.25">
      <c r="B483" s="36"/>
      <c r="C483" s="97"/>
      <c r="D483" s="125"/>
      <c r="E483" s="94"/>
      <c r="F483" s="94"/>
      <c r="G483" s="94"/>
      <c r="H483" s="94"/>
      <c r="I483" s="6"/>
      <c r="J483" s="6"/>
      <c r="K483" s="6"/>
      <c r="L483" s="34"/>
      <c r="M483" s="120"/>
      <c r="N483" s="120"/>
      <c r="O483" s="120"/>
    </row>
    <row r="484" spans="2:16" s="124" customFormat="1" x14ac:dyDescent="0.25">
      <c r="B484" s="36"/>
      <c r="C484" s="97"/>
      <c r="D484" s="125"/>
      <c r="E484" s="94"/>
      <c r="F484" s="94"/>
      <c r="G484" s="94"/>
      <c r="H484" s="94"/>
      <c r="I484" s="6"/>
      <c r="J484" s="6"/>
      <c r="K484" s="6"/>
      <c r="L484" s="34"/>
      <c r="M484" s="120"/>
      <c r="N484" s="120"/>
      <c r="O484" s="120"/>
    </row>
    <row r="485" spans="2:16" x14ac:dyDescent="0.25">
      <c r="B485" s="104"/>
      <c r="C485" s="97"/>
      <c r="D485" s="104"/>
      <c r="E485" s="6"/>
      <c r="F485" s="6"/>
      <c r="G485" s="6"/>
      <c r="H485" s="87"/>
      <c r="I485" s="6"/>
      <c r="J485" s="6"/>
      <c r="K485" s="6"/>
    </row>
    <row r="486" spans="2:16" s="124" customFormat="1" x14ac:dyDescent="0.25">
      <c r="B486" s="125"/>
      <c r="C486" s="126"/>
      <c r="D486" s="125"/>
      <c r="E486" s="102"/>
      <c r="F486" s="102"/>
      <c r="G486" s="102"/>
      <c r="H486" s="102"/>
      <c r="I486" s="34"/>
      <c r="J486" s="34"/>
      <c r="K486" s="34"/>
      <c r="L486" s="34"/>
      <c r="M486" s="99"/>
      <c r="N486" s="99"/>
      <c r="O486" s="99"/>
    </row>
    <row r="487" spans="2:16" s="98" customFormat="1" x14ac:dyDescent="0.25">
      <c r="B487" s="25"/>
      <c r="C487" s="69"/>
      <c r="D487" s="25"/>
      <c r="E487" s="7"/>
      <c r="F487" s="7"/>
      <c r="G487" s="7"/>
      <c r="H487" s="7"/>
      <c r="I487" s="7"/>
      <c r="J487" s="7"/>
      <c r="K487" s="7"/>
      <c r="M487" s="99"/>
      <c r="N487" s="99"/>
      <c r="O487" s="99"/>
      <c r="P487" s="100"/>
    </row>
    <row r="488" spans="2:16" s="124" customFormat="1" x14ac:dyDescent="0.25">
      <c r="B488" s="102"/>
      <c r="C488" s="97"/>
      <c r="D488" s="102"/>
      <c r="E488" s="102"/>
      <c r="F488" s="102"/>
      <c r="G488" s="102"/>
      <c r="H488" s="102"/>
      <c r="I488" s="34"/>
      <c r="J488" s="34"/>
      <c r="K488" s="34"/>
      <c r="L488" s="34"/>
      <c r="M488" s="99"/>
      <c r="N488" s="99"/>
      <c r="O488" s="99"/>
    </row>
    <row r="489" spans="2:16" x14ac:dyDescent="0.25">
      <c r="B489" s="96"/>
      <c r="C489" s="97"/>
      <c r="D489" s="96"/>
      <c r="E489" s="6"/>
      <c r="F489" s="6"/>
      <c r="G489" s="6"/>
      <c r="I489" s="6"/>
      <c r="J489" s="6"/>
      <c r="K489" s="6"/>
      <c r="M489" s="99"/>
      <c r="N489" s="99"/>
      <c r="O489" s="99"/>
    </row>
    <row r="490" spans="2:16" s="124" customFormat="1" x14ac:dyDescent="0.25">
      <c r="B490" s="36"/>
      <c r="C490" s="97"/>
      <c r="D490" s="36"/>
      <c r="E490" s="94"/>
      <c r="F490" s="94"/>
      <c r="G490" s="94"/>
      <c r="H490" s="94"/>
      <c r="I490" s="6"/>
      <c r="J490" s="6"/>
      <c r="K490" s="6"/>
      <c r="L490" s="34"/>
      <c r="M490" s="120"/>
      <c r="N490" s="120"/>
      <c r="O490" s="120"/>
    </row>
    <row r="491" spans="2:16" s="124" customFormat="1" x14ac:dyDescent="0.25">
      <c r="B491" s="36"/>
      <c r="C491" s="97"/>
      <c r="D491" s="36"/>
      <c r="E491" s="94"/>
      <c r="F491" s="94"/>
      <c r="G491" s="94"/>
      <c r="H491" s="94"/>
      <c r="I491" s="6"/>
      <c r="J491" s="6"/>
      <c r="K491" s="6"/>
      <c r="L491" s="34"/>
      <c r="M491" s="120"/>
      <c r="N491" s="120"/>
      <c r="O491" s="120"/>
    </row>
    <row r="492" spans="2:16" s="124" customFormat="1" x14ac:dyDescent="0.25">
      <c r="B492" s="36"/>
      <c r="C492" s="97"/>
      <c r="D492" s="36"/>
      <c r="E492" s="94"/>
      <c r="F492" s="94"/>
      <c r="G492" s="94"/>
      <c r="H492" s="94"/>
      <c r="I492" s="6"/>
      <c r="J492" s="6"/>
      <c r="K492" s="6"/>
      <c r="L492" s="34"/>
      <c r="M492" s="120"/>
      <c r="N492" s="120"/>
      <c r="O492" s="120"/>
    </row>
    <row r="493" spans="2:16" s="124" customFormat="1" x14ac:dyDescent="0.25">
      <c r="B493" s="36"/>
      <c r="C493" s="97"/>
      <c r="D493" s="36"/>
      <c r="E493" s="94"/>
      <c r="F493" s="94"/>
      <c r="G493" s="94"/>
      <c r="H493" s="94"/>
      <c r="I493" s="6"/>
      <c r="J493" s="6"/>
      <c r="K493" s="6"/>
      <c r="L493" s="34"/>
      <c r="M493" s="120"/>
      <c r="N493" s="120"/>
      <c r="O493" s="120"/>
    </row>
    <row r="494" spans="2:16" s="124" customFormat="1" x14ac:dyDescent="0.25">
      <c r="B494" s="36"/>
      <c r="C494" s="97"/>
      <c r="D494" s="36"/>
      <c r="E494" s="94"/>
      <c r="F494" s="94"/>
      <c r="G494" s="94"/>
      <c r="H494" s="94"/>
      <c r="I494" s="6"/>
      <c r="J494" s="6"/>
      <c r="K494" s="6"/>
      <c r="L494" s="34"/>
      <c r="M494" s="120"/>
      <c r="N494" s="120"/>
      <c r="O494" s="120"/>
    </row>
    <row r="495" spans="2:16" s="124" customFormat="1" x14ac:dyDescent="0.25">
      <c r="B495" s="36"/>
      <c r="C495" s="97"/>
      <c r="D495" s="36"/>
      <c r="E495" s="94"/>
      <c r="F495" s="94"/>
      <c r="G495" s="94"/>
      <c r="H495" s="94"/>
      <c r="I495" s="6"/>
      <c r="J495" s="6"/>
      <c r="K495" s="6"/>
      <c r="L495" s="34"/>
      <c r="M495" s="120"/>
      <c r="N495" s="120"/>
      <c r="O495" s="120"/>
    </row>
    <row r="496" spans="2:16" s="124" customFormat="1" x14ac:dyDescent="0.25">
      <c r="B496" s="36"/>
      <c r="C496" s="97"/>
      <c r="D496" s="36"/>
      <c r="E496" s="94"/>
      <c r="F496" s="94"/>
      <c r="G496" s="94"/>
      <c r="H496" s="94"/>
      <c r="I496" s="6"/>
      <c r="J496" s="6"/>
      <c r="K496" s="6"/>
      <c r="L496" s="34"/>
      <c r="M496" s="120"/>
      <c r="N496" s="120"/>
      <c r="O496" s="120"/>
    </row>
    <row r="497" spans="2:16" s="124" customFormat="1" x14ac:dyDescent="0.25">
      <c r="B497" s="36"/>
      <c r="C497" s="97"/>
      <c r="D497" s="36"/>
      <c r="E497" s="94"/>
      <c r="F497" s="94"/>
      <c r="G497" s="94"/>
      <c r="H497" s="94"/>
      <c r="I497" s="6"/>
      <c r="J497" s="6"/>
      <c r="K497" s="6"/>
      <c r="L497" s="34"/>
      <c r="M497" s="120"/>
      <c r="N497" s="120"/>
      <c r="O497" s="120"/>
    </row>
    <row r="498" spans="2:16" s="124" customFormat="1" x14ac:dyDescent="0.25">
      <c r="B498" s="36"/>
      <c r="C498" s="97"/>
      <c r="D498" s="36"/>
      <c r="E498" s="94"/>
      <c r="F498" s="94"/>
      <c r="G498" s="94"/>
      <c r="H498" s="94"/>
      <c r="I498" s="6"/>
      <c r="J498" s="6"/>
      <c r="K498" s="6"/>
      <c r="L498" s="34"/>
      <c r="M498" s="120"/>
      <c r="N498" s="120"/>
      <c r="O498" s="120"/>
    </row>
    <row r="499" spans="2:16" x14ac:dyDescent="0.25">
      <c r="B499" s="104"/>
      <c r="C499" s="97"/>
      <c r="D499" s="104"/>
      <c r="E499" s="6"/>
      <c r="F499" s="6"/>
      <c r="G499" s="6"/>
      <c r="H499" s="87"/>
      <c r="I499" s="6"/>
      <c r="J499" s="6"/>
      <c r="K499" s="6"/>
    </row>
    <row r="500" spans="2:16" s="124" customFormat="1" x14ac:dyDescent="0.25">
      <c r="B500" s="102"/>
      <c r="C500" s="97"/>
      <c r="D500" s="102"/>
      <c r="E500" s="102"/>
      <c r="F500" s="102"/>
      <c r="G500" s="102"/>
      <c r="H500" s="102"/>
      <c r="I500" s="34"/>
      <c r="J500" s="34"/>
      <c r="K500" s="34"/>
      <c r="L500" s="34"/>
      <c r="M500" s="99"/>
      <c r="N500" s="99"/>
      <c r="O500" s="99"/>
    </row>
    <row r="501" spans="2:16" s="98" customFormat="1" x14ac:dyDescent="0.25">
      <c r="B501" s="25"/>
      <c r="C501" s="69"/>
      <c r="D501" s="25"/>
      <c r="E501" s="7"/>
      <c r="F501" s="7"/>
      <c r="G501" s="7"/>
      <c r="H501" s="7"/>
      <c r="I501" s="7"/>
      <c r="J501" s="7"/>
      <c r="K501" s="7"/>
      <c r="M501" s="99"/>
      <c r="N501" s="99"/>
      <c r="O501" s="99"/>
      <c r="P501" s="100"/>
    </row>
    <row r="502" spans="2:16" s="124" customFormat="1" x14ac:dyDescent="0.25">
      <c r="B502" s="102"/>
      <c r="C502" s="97"/>
      <c r="D502" s="102"/>
      <c r="E502" s="102"/>
      <c r="F502" s="102"/>
      <c r="G502" s="102"/>
      <c r="H502" s="102"/>
      <c r="I502" s="34"/>
      <c r="J502" s="34"/>
      <c r="K502" s="34"/>
      <c r="L502" s="34"/>
      <c r="M502" s="99"/>
      <c r="N502" s="99"/>
      <c r="O502" s="99"/>
    </row>
    <row r="503" spans="2:16" x14ac:dyDescent="0.25">
      <c r="B503" s="96"/>
      <c r="C503" s="97"/>
      <c r="D503" s="96"/>
      <c r="E503" s="6"/>
      <c r="F503" s="6"/>
      <c r="G503" s="6"/>
      <c r="I503" s="6"/>
      <c r="J503" s="6"/>
      <c r="K503" s="6"/>
      <c r="M503" s="99"/>
      <c r="N503" s="99"/>
      <c r="O503" s="99"/>
    </row>
    <row r="504" spans="2:16" x14ac:dyDescent="0.25">
      <c r="B504" s="36"/>
      <c r="C504" s="97"/>
      <c r="D504" s="36"/>
      <c r="E504" s="6"/>
      <c r="F504" s="6"/>
      <c r="G504" s="6"/>
      <c r="I504" s="6"/>
      <c r="J504" s="6"/>
      <c r="K504" s="6"/>
    </row>
    <row r="505" spans="2:16" x14ac:dyDescent="0.25">
      <c r="B505" s="36"/>
      <c r="C505" s="97"/>
      <c r="D505" s="36"/>
      <c r="E505" s="6"/>
      <c r="F505" s="6"/>
      <c r="G505" s="6"/>
      <c r="I505" s="6"/>
      <c r="J505" s="6"/>
      <c r="K505" s="6"/>
    </row>
    <row r="506" spans="2:16" x14ac:dyDescent="0.25">
      <c r="B506" s="36"/>
      <c r="C506" s="97"/>
      <c r="D506" s="36"/>
      <c r="E506" s="6"/>
      <c r="F506" s="6"/>
      <c r="G506" s="6"/>
      <c r="I506" s="6"/>
      <c r="J506" s="6"/>
      <c r="K506" s="6"/>
    </row>
    <row r="507" spans="2:16" x14ac:dyDescent="0.25">
      <c r="B507" s="36"/>
      <c r="C507" s="97"/>
      <c r="D507" s="36"/>
      <c r="E507" s="6"/>
      <c r="F507" s="6"/>
      <c r="G507" s="6"/>
      <c r="I507" s="6"/>
      <c r="J507" s="6"/>
      <c r="K507" s="6"/>
    </row>
    <row r="508" spans="2:16" x14ac:dyDescent="0.25">
      <c r="B508" s="36"/>
      <c r="C508" s="97"/>
      <c r="D508" s="36"/>
      <c r="E508" s="6"/>
      <c r="F508" s="6"/>
      <c r="G508" s="6"/>
      <c r="I508" s="6"/>
      <c r="J508" s="6"/>
      <c r="K508" s="6"/>
    </row>
    <row r="509" spans="2:16" x14ac:dyDescent="0.25">
      <c r="B509" s="36"/>
      <c r="C509" s="97"/>
      <c r="D509" s="36"/>
      <c r="E509" s="6"/>
      <c r="F509" s="6"/>
      <c r="G509" s="6"/>
      <c r="I509" s="6"/>
      <c r="J509" s="6"/>
      <c r="K509" s="6"/>
    </row>
    <row r="510" spans="2:16" x14ac:dyDescent="0.25">
      <c r="B510" s="36"/>
      <c r="C510" s="97"/>
      <c r="D510" s="36"/>
      <c r="E510" s="6"/>
      <c r="F510" s="6"/>
      <c r="G510" s="6"/>
      <c r="I510" s="6"/>
      <c r="J510" s="6"/>
      <c r="K510" s="6"/>
    </row>
    <row r="511" spans="2:16" x14ac:dyDescent="0.25">
      <c r="B511" s="36"/>
      <c r="C511" s="97"/>
      <c r="D511" s="36"/>
      <c r="E511" s="6"/>
      <c r="F511" s="6"/>
      <c r="G511" s="6"/>
      <c r="I511" s="6"/>
      <c r="J511" s="6"/>
      <c r="K511" s="6"/>
    </row>
    <row r="512" spans="2:16" x14ac:dyDescent="0.25">
      <c r="B512" s="36"/>
      <c r="C512" s="97"/>
      <c r="D512" s="36"/>
      <c r="E512" s="6"/>
      <c r="F512" s="6"/>
      <c r="G512" s="6"/>
      <c r="I512" s="6"/>
      <c r="J512" s="6"/>
      <c r="K512" s="6"/>
    </row>
    <row r="513" spans="2:15" s="121" customFormat="1" x14ac:dyDescent="0.25">
      <c r="B513" s="36"/>
      <c r="C513" s="97"/>
      <c r="D513" s="36"/>
      <c r="E513" s="6"/>
      <c r="F513" s="6"/>
      <c r="G513" s="6"/>
      <c r="H513" s="6"/>
      <c r="I513" s="6"/>
      <c r="J513" s="6"/>
      <c r="K513" s="6"/>
      <c r="L513" s="117"/>
      <c r="M513" s="120"/>
      <c r="N513" s="120"/>
      <c r="O513" s="120"/>
    </row>
    <row r="514" spans="2:15" s="124" customFormat="1" x14ac:dyDescent="0.25">
      <c r="B514" s="36"/>
      <c r="C514" s="97"/>
      <c r="D514" s="36"/>
      <c r="E514" s="94"/>
      <c r="F514" s="94"/>
      <c r="G514" s="94"/>
      <c r="H514" s="94"/>
      <c r="I514" s="6"/>
      <c r="J514" s="6"/>
      <c r="K514" s="6"/>
      <c r="L514" s="34"/>
      <c r="M514" s="120"/>
      <c r="N514" s="120"/>
      <c r="O514" s="120"/>
    </row>
    <row r="515" spans="2:15" s="102" customFormat="1" x14ac:dyDescent="0.25">
      <c r="B515" s="36"/>
      <c r="C515" s="97"/>
      <c r="D515" s="36"/>
      <c r="E515" s="94"/>
      <c r="F515" s="94"/>
      <c r="G515" s="94"/>
      <c r="H515" s="94"/>
      <c r="I515" s="6"/>
      <c r="J515" s="6"/>
      <c r="K515" s="6"/>
      <c r="L515" s="34"/>
      <c r="M515" s="120"/>
      <c r="N515" s="120"/>
      <c r="O515" s="120"/>
    </row>
    <row r="516" spans="2:15" s="102" customFormat="1" x14ac:dyDescent="0.25">
      <c r="B516" s="36"/>
      <c r="C516" s="97"/>
      <c r="D516" s="36"/>
      <c r="E516" s="94"/>
      <c r="F516" s="94"/>
      <c r="G516" s="94"/>
      <c r="H516" s="94"/>
      <c r="I516" s="6"/>
      <c r="J516" s="6"/>
      <c r="K516" s="6"/>
      <c r="L516" s="34"/>
      <c r="M516" s="120"/>
      <c r="N516" s="120"/>
      <c r="O516" s="120"/>
    </row>
    <row r="517" spans="2:15" s="102" customFormat="1" x14ac:dyDescent="0.25">
      <c r="B517" s="36"/>
      <c r="C517" s="97"/>
      <c r="D517" s="36"/>
      <c r="E517" s="94"/>
      <c r="F517" s="94"/>
      <c r="G517" s="94"/>
      <c r="H517" s="94"/>
      <c r="I517" s="6"/>
      <c r="J517" s="6"/>
      <c r="K517" s="6"/>
      <c r="L517" s="34"/>
      <c r="M517" s="120"/>
      <c r="N517" s="120"/>
      <c r="O517" s="120"/>
    </row>
    <row r="518" spans="2:15" s="102" customFormat="1" x14ac:dyDescent="0.25">
      <c r="B518" s="36"/>
      <c r="C518" s="97"/>
      <c r="D518" s="36"/>
      <c r="E518" s="94"/>
      <c r="F518" s="94"/>
      <c r="G518" s="94"/>
      <c r="H518" s="94"/>
      <c r="I518" s="6"/>
      <c r="J518" s="6"/>
      <c r="K518" s="6"/>
      <c r="L518" s="34"/>
      <c r="M518" s="120"/>
      <c r="N518" s="120"/>
      <c r="O518" s="120"/>
    </row>
    <row r="519" spans="2:15" s="102" customFormat="1" x14ac:dyDescent="0.25">
      <c r="B519" s="36"/>
      <c r="C519" s="97"/>
      <c r="D519" s="36"/>
      <c r="E519" s="94"/>
      <c r="F519" s="94"/>
      <c r="G519" s="94"/>
      <c r="H519" s="94"/>
      <c r="I519" s="6"/>
      <c r="J519" s="6"/>
      <c r="K519" s="6"/>
      <c r="L519" s="34"/>
      <c r="M519" s="120"/>
      <c r="N519" s="120"/>
      <c r="O519" s="120"/>
    </row>
    <row r="520" spans="2:15" s="102" customFormat="1" x14ac:dyDescent="0.25">
      <c r="B520" s="36"/>
      <c r="C520" s="97"/>
      <c r="D520" s="36"/>
      <c r="E520" s="94"/>
      <c r="F520" s="94"/>
      <c r="G520" s="94"/>
      <c r="H520" s="94"/>
      <c r="I520" s="6"/>
      <c r="J520" s="6"/>
      <c r="K520" s="6"/>
      <c r="L520" s="34"/>
      <c r="M520" s="120"/>
      <c r="N520" s="120"/>
      <c r="O520" s="120"/>
    </row>
    <row r="521" spans="2:15" s="102" customFormat="1" x14ac:dyDescent="0.25">
      <c r="B521" s="36"/>
      <c r="C521" s="97"/>
      <c r="D521" s="36"/>
      <c r="E521" s="94"/>
      <c r="F521" s="94"/>
      <c r="G521" s="94"/>
      <c r="H521" s="94"/>
      <c r="I521" s="6"/>
      <c r="J521" s="6"/>
      <c r="K521" s="6"/>
      <c r="L521" s="34"/>
      <c r="M521" s="120"/>
      <c r="N521" s="120"/>
      <c r="O521" s="120"/>
    </row>
    <row r="522" spans="2:15" s="124" customFormat="1" x14ac:dyDescent="0.25">
      <c r="B522" s="36"/>
      <c r="C522" s="97"/>
      <c r="D522" s="36"/>
      <c r="E522" s="94"/>
      <c r="F522" s="94"/>
      <c r="G522" s="94"/>
      <c r="H522" s="94"/>
      <c r="I522" s="6"/>
      <c r="J522" s="6"/>
      <c r="K522" s="6"/>
      <c r="L522" s="34"/>
      <c r="M522" s="120"/>
      <c r="N522" s="120"/>
      <c r="O522" s="120"/>
    </row>
    <row r="523" spans="2:15" s="124" customFormat="1" x14ac:dyDescent="0.25">
      <c r="B523" s="36"/>
      <c r="C523" s="97"/>
      <c r="D523" s="36"/>
      <c r="E523" s="94"/>
      <c r="F523" s="94"/>
      <c r="G523" s="94"/>
      <c r="H523" s="94"/>
      <c r="I523" s="6"/>
      <c r="J523" s="6"/>
      <c r="K523" s="6"/>
      <c r="L523" s="34"/>
      <c r="M523" s="120"/>
      <c r="N523" s="120"/>
      <c r="O523" s="120"/>
    </row>
    <row r="524" spans="2:15" s="124" customFormat="1" x14ac:dyDescent="0.25">
      <c r="B524" s="36"/>
      <c r="C524" s="97"/>
      <c r="D524" s="36"/>
      <c r="E524" s="94"/>
      <c r="F524" s="94"/>
      <c r="G524" s="94"/>
      <c r="H524" s="94"/>
      <c r="I524" s="6"/>
      <c r="J524" s="6"/>
      <c r="K524" s="6"/>
      <c r="L524" s="34"/>
      <c r="M524" s="120"/>
      <c r="N524" s="120"/>
      <c r="O524" s="120"/>
    </row>
    <row r="525" spans="2:15" s="124" customFormat="1" x14ac:dyDescent="0.25">
      <c r="B525" s="36"/>
      <c r="C525" s="97"/>
      <c r="D525" s="36"/>
      <c r="E525" s="94"/>
      <c r="F525" s="94"/>
      <c r="G525" s="94"/>
      <c r="H525" s="94"/>
      <c r="I525" s="6"/>
      <c r="J525" s="6"/>
      <c r="K525" s="6"/>
      <c r="L525" s="34"/>
      <c r="M525" s="120"/>
      <c r="N525" s="120"/>
      <c r="O525" s="120"/>
    </row>
    <row r="526" spans="2:15" s="102" customFormat="1" x14ac:dyDescent="0.25">
      <c r="B526" s="36"/>
      <c r="C526" s="97"/>
      <c r="D526" s="36"/>
      <c r="E526" s="94"/>
      <c r="F526" s="94"/>
      <c r="G526" s="94"/>
      <c r="H526" s="94"/>
      <c r="I526" s="6"/>
      <c r="J526" s="6"/>
      <c r="K526" s="6"/>
      <c r="L526" s="34"/>
      <c r="M526" s="120"/>
      <c r="N526" s="120"/>
      <c r="O526" s="120"/>
    </row>
    <row r="527" spans="2:15" s="102" customFormat="1" x14ac:dyDescent="0.25">
      <c r="B527" s="36"/>
      <c r="C527" s="97"/>
      <c r="D527" s="36"/>
      <c r="E527" s="94"/>
      <c r="F527" s="94"/>
      <c r="G527" s="94"/>
      <c r="H527" s="94"/>
      <c r="I527" s="6"/>
      <c r="J527" s="6"/>
      <c r="K527" s="6"/>
      <c r="L527" s="34"/>
      <c r="M527" s="120"/>
      <c r="N527" s="120"/>
      <c r="O527" s="120"/>
    </row>
    <row r="528" spans="2:15" s="124" customFormat="1" x14ac:dyDescent="0.25">
      <c r="B528" s="36"/>
      <c r="C528" s="97"/>
      <c r="D528" s="36"/>
      <c r="E528" s="94"/>
      <c r="F528" s="94"/>
      <c r="G528" s="94"/>
      <c r="H528" s="94"/>
      <c r="I528" s="6"/>
      <c r="J528" s="6"/>
      <c r="K528" s="6"/>
      <c r="L528" s="34"/>
      <c r="M528" s="120"/>
      <c r="N528" s="120"/>
      <c r="O528" s="120"/>
    </row>
    <row r="529" spans="2:16" s="124" customFormat="1" x14ac:dyDescent="0.25">
      <c r="B529" s="36"/>
      <c r="C529" s="97"/>
      <c r="D529" s="36"/>
      <c r="E529" s="94"/>
      <c r="F529" s="94"/>
      <c r="G529" s="94"/>
      <c r="H529" s="94"/>
      <c r="I529" s="6"/>
      <c r="J529" s="6"/>
      <c r="K529" s="6"/>
      <c r="L529" s="34"/>
      <c r="M529" s="120"/>
      <c r="N529" s="120"/>
      <c r="O529" s="120"/>
    </row>
    <row r="530" spans="2:16" x14ac:dyDescent="0.25">
      <c r="B530" s="104"/>
      <c r="C530" s="97"/>
      <c r="D530" s="104"/>
      <c r="E530" s="6"/>
      <c r="F530" s="6"/>
      <c r="G530" s="6"/>
      <c r="H530" s="87"/>
      <c r="I530" s="6"/>
      <c r="J530" s="6"/>
      <c r="K530" s="6"/>
    </row>
    <row r="531" spans="2:16" s="124" customFormat="1" x14ac:dyDescent="0.25">
      <c r="B531" s="102"/>
      <c r="C531" s="97"/>
      <c r="D531" s="102"/>
      <c r="E531" s="102"/>
      <c r="F531" s="102"/>
      <c r="G531" s="102"/>
      <c r="H531" s="102"/>
      <c r="I531" s="34"/>
      <c r="J531" s="34"/>
      <c r="K531" s="34"/>
      <c r="L531" s="34"/>
      <c r="M531" s="99"/>
      <c r="N531" s="99"/>
      <c r="O531" s="99"/>
    </row>
    <row r="532" spans="2:16" s="98" customFormat="1" x14ac:dyDescent="0.25">
      <c r="B532" s="25"/>
      <c r="C532" s="69"/>
      <c r="D532" s="25"/>
      <c r="E532" s="7"/>
      <c r="F532" s="7"/>
      <c r="G532" s="7"/>
      <c r="H532" s="7"/>
      <c r="I532" s="7"/>
      <c r="J532" s="7"/>
      <c r="K532" s="7"/>
      <c r="M532" s="99"/>
      <c r="N532" s="99"/>
      <c r="O532" s="99"/>
      <c r="P532" s="100"/>
    </row>
    <row r="533" spans="2:16" s="124" customFormat="1" x14ac:dyDescent="0.25">
      <c r="B533" s="102"/>
      <c r="C533" s="97"/>
      <c r="D533" s="102"/>
      <c r="E533" s="102"/>
      <c r="F533" s="102"/>
      <c r="G533" s="102"/>
      <c r="H533" s="102"/>
      <c r="I533" s="34"/>
      <c r="J533" s="34"/>
      <c r="K533" s="34"/>
      <c r="L533" s="34"/>
      <c r="M533" s="99"/>
      <c r="N533" s="99"/>
      <c r="O533" s="99"/>
    </row>
    <row r="534" spans="2:16" x14ac:dyDescent="0.25">
      <c r="B534" s="96"/>
      <c r="C534" s="97"/>
      <c r="D534" s="96"/>
      <c r="E534" s="6"/>
      <c r="F534" s="6"/>
      <c r="G534" s="6"/>
      <c r="I534" s="6"/>
      <c r="J534" s="6"/>
      <c r="K534" s="6"/>
      <c r="M534" s="99"/>
      <c r="N534" s="99"/>
      <c r="O534" s="99"/>
    </row>
    <row r="535" spans="2:16" s="102" customFormat="1" x14ac:dyDescent="0.25">
      <c r="B535" s="36"/>
      <c r="C535" s="97"/>
      <c r="D535" s="36"/>
      <c r="E535" s="94"/>
      <c r="F535" s="94"/>
      <c r="G535" s="94"/>
      <c r="H535" s="94"/>
      <c r="I535" s="6"/>
      <c r="J535" s="6"/>
      <c r="K535" s="6"/>
      <c r="L535" s="34"/>
      <c r="M535" s="120"/>
      <c r="N535" s="120"/>
      <c r="O535" s="120"/>
    </row>
    <row r="536" spans="2:16" s="102" customFormat="1" x14ac:dyDescent="0.25">
      <c r="B536" s="36"/>
      <c r="C536" s="97"/>
      <c r="D536" s="36"/>
      <c r="E536" s="94"/>
      <c r="F536" s="94"/>
      <c r="G536" s="94"/>
      <c r="H536" s="94"/>
      <c r="I536" s="6"/>
      <c r="J536" s="6"/>
      <c r="K536" s="6"/>
      <c r="L536" s="34"/>
      <c r="M536" s="120"/>
      <c r="N536" s="120"/>
      <c r="O536" s="120"/>
    </row>
    <row r="537" spans="2:16" s="102" customFormat="1" x14ac:dyDescent="0.25">
      <c r="B537" s="36"/>
      <c r="C537" s="97"/>
      <c r="D537" s="36"/>
      <c r="E537" s="94"/>
      <c r="F537" s="94"/>
      <c r="G537" s="94"/>
      <c r="H537" s="94"/>
      <c r="I537" s="6"/>
      <c r="J537" s="6"/>
      <c r="K537" s="6"/>
      <c r="L537" s="34"/>
      <c r="M537" s="120"/>
      <c r="N537" s="120"/>
      <c r="O537" s="120"/>
    </row>
    <row r="538" spans="2:16" s="102" customFormat="1" x14ac:dyDescent="0.25">
      <c r="B538" s="36"/>
      <c r="C538" s="97"/>
      <c r="D538" s="36"/>
      <c r="E538" s="94"/>
      <c r="F538" s="94"/>
      <c r="G538" s="94"/>
      <c r="H538" s="94"/>
      <c r="I538" s="6"/>
      <c r="J538" s="6"/>
      <c r="K538" s="6"/>
      <c r="L538" s="34"/>
      <c r="M538" s="120"/>
      <c r="N538" s="120"/>
      <c r="O538" s="120"/>
    </row>
    <row r="539" spans="2:16" s="102" customFormat="1" x14ac:dyDescent="0.25">
      <c r="B539" s="36"/>
      <c r="C539" s="97"/>
      <c r="D539" s="36"/>
      <c r="E539" s="94"/>
      <c r="F539" s="94"/>
      <c r="G539" s="94"/>
      <c r="H539" s="94"/>
      <c r="I539" s="6"/>
      <c r="J539" s="6"/>
      <c r="K539" s="6"/>
      <c r="L539" s="34"/>
      <c r="M539" s="120"/>
      <c r="N539" s="120"/>
      <c r="O539" s="120"/>
    </row>
    <row r="540" spans="2:16" s="124" customFormat="1" x14ac:dyDescent="0.25">
      <c r="B540" s="36"/>
      <c r="C540" s="97"/>
      <c r="D540" s="36"/>
      <c r="E540" s="94"/>
      <c r="F540" s="94"/>
      <c r="G540" s="94"/>
      <c r="H540" s="94"/>
      <c r="I540" s="6"/>
      <c r="J540" s="6"/>
      <c r="K540" s="6"/>
      <c r="L540" s="34"/>
      <c r="M540" s="120"/>
      <c r="N540" s="120"/>
      <c r="O540" s="120"/>
    </row>
    <row r="541" spans="2:16" s="102" customFormat="1" x14ac:dyDescent="0.25">
      <c r="B541" s="36"/>
      <c r="C541" s="97"/>
      <c r="D541" s="36"/>
      <c r="E541" s="94"/>
      <c r="F541" s="94"/>
      <c r="G541" s="94"/>
      <c r="H541" s="94"/>
      <c r="I541" s="6"/>
      <c r="J541" s="6"/>
      <c r="K541" s="6"/>
      <c r="L541" s="34"/>
      <c r="M541" s="120"/>
      <c r="N541" s="120"/>
      <c r="O541" s="120"/>
    </row>
    <row r="542" spans="2:16" s="102" customFormat="1" x14ac:dyDescent="0.25">
      <c r="B542" s="36"/>
      <c r="C542" s="97"/>
      <c r="D542" s="36"/>
      <c r="E542" s="94"/>
      <c r="F542" s="94"/>
      <c r="G542" s="94"/>
      <c r="H542" s="94"/>
      <c r="I542" s="6"/>
      <c r="J542" s="6"/>
      <c r="K542" s="6"/>
      <c r="L542" s="34"/>
      <c r="M542" s="120"/>
      <c r="N542" s="120"/>
      <c r="O542" s="120"/>
    </row>
    <row r="543" spans="2:16" s="124" customFormat="1" x14ac:dyDescent="0.25">
      <c r="B543" s="36"/>
      <c r="C543" s="97"/>
      <c r="D543" s="36"/>
      <c r="E543" s="94"/>
      <c r="F543" s="94"/>
      <c r="G543" s="94"/>
      <c r="H543" s="94"/>
      <c r="I543" s="6"/>
      <c r="J543" s="6"/>
      <c r="K543" s="6"/>
      <c r="L543" s="34"/>
      <c r="M543" s="120"/>
      <c r="N543" s="120"/>
      <c r="O543" s="120"/>
    </row>
    <row r="544" spans="2:16" s="124" customFormat="1" x14ac:dyDescent="0.25">
      <c r="B544" s="36"/>
      <c r="C544" s="97"/>
      <c r="D544" s="36"/>
      <c r="E544" s="94"/>
      <c r="F544" s="94"/>
      <c r="G544" s="94"/>
      <c r="H544" s="94"/>
      <c r="I544" s="6"/>
      <c r="J544" s="6"/>
      <c r="K544" s="6"/>
      <c r="L544" s="34"/>
      <c r="M544" s="120"/>
      <c r="N544" s="120"/>
      <c r="O544" s="120"/>
    </row>
    <row r="545" spans="2:15" s="124" customFormat="1" x14ac:dyDescent="0.25">
      <c r="B545" s="36"/>
      <c r="C545" s="97"/>
      <c r="D545" s="36"/>
      <c r="E545" s="94"/>
      <c r="F545" s="94"/>
      <c r="G545" s="94"/>
      <c r="H545" s="94"/>
      <c r="I545" s="6"/>
      <c r="J545" s="6"/>
      <c r="K545" s="6"/>
      <c r="L545" s="34"/>
      <c r="M545" s="120"/>
      <c r="N545" s="120"/>
      <c r="O545" s="120"/>
    </row>
    <row r="546" spans="2:15" s="124" customFormat="1" x14ac:dyDescent="0.25">
      <c r="B546" s="36"/>
      <c r="C546" s="97"/>
      <c r="D546" s="36"/>
      <c r="E546" s="94"/>
      <c r="F546" s="94"/>
      <c r="G546" s="94"/>
      <c r="H546" s="94"/>
      <c r="I546" s="6"/>
      <c r="J546" s="6"/>
      <c r="K546" s="6"/>
      <c r="L546" s="34"/>
      <c r="M546" s="120"/>
      <c r="N546" s="120"/>
      <c r="O546" s="120"/>
    </row>
    <row r="547" spans="2:15" s="124" customFormat="1" x14ac:dyDescent="0.25">
      <c r="B547" s="36"/>
      <c r="C547" s="97"/>
      <c r="D547" s="36"/>
      <c r="E547" s="94"/>
      <c r="F547" s="94"/>
      <c r="G547" s="94"/>
      <c r="H547" s="94"/>
      <c r="I547" s="6"/>
      <c r="J547" s="6"/>
      <c r="K547" s="6"/>
      <c r="L547" s="34"/>
      <c r="M547" s="120"/>
      <c r="N547" s="120"/>
      <c r="O547" s="120"/>
    </row>
    <row r="548" spans="2:15" s="124" customFormat="1" x14ac:dyDescent="0.25">
      <c r="B548" s="36"/>
      <c r="C548" s="97"/>
      <c r="D548" s="36"/>
      <c r="E548" s="94"/>
      <c r="F548" s="94"/>
      <c r="G548" s="94"/>
      <c r="H548" s="94"/>
      <c r="I548" s="6"/>
      <c r="J548" s="6"/>
      <c r="K548" s="6"/>
      <c r="L548" s="34"/>
      <c r="M548" s="120"/>
      <c r="N548" s="120"/>
      <c r="O548" s="120"/>
    </row>
    <row r="549" spans="2:15" s="124" customFormat="1" x14ac:dyDescent="0.25">
      <c r="B549" s="36"/>
      <c r="C549" s="97"/>
      <c r="D549" s="36"/>
      <c r="E549" s="94"/>
      <c r="F549" s="94"/>
      <c r="G549" s="94"/>
      <c r="H549" s="94"/>
      <c r="I549" s="6"/>
      <c r="J549" s="6"/>
      <c r="K549" s="6"/>
      <c r="L549" s="34"/>
      <c r="M549" s="120"/>
      <c r="N549" s="120"/>
      <c r="O549" s="120"/>
    </row>
    <row r="550" spans="2:15" s="124" customFormat="1" x14ac:dyDescent="0.25">
      <c r="B550" s="36"/>
      <c r="C550" s="97"/>
      <c r="D550" s="36"/>
      <c r="E550" s="94"/>
      <c r="F550" s="94"/>
      <c r="G550" s="94"/>
      <c r="H550" s="94"/>
      <c r="I550" s="6"/>
      <c r="J550" s="6"/>
      <c r="K550" s="6"/>
      <c r="L550" s="34"/>
      <c r="M550" s="120"/>
      <c r="N550" s="120"/>
      <c r="O550" s="120"/>
    </row>
    <row r="551" spans="2:15" s="124" customFormat="1" x14ac:dyDescent="0.25">
      <c r="B551" s="36"/>
      <c r="C551" s="97"/>
      <c r="D551" s="36"/>
      <c r="E551" s="94"/>
      <c r="F551" s="94"/>
      <c r="G551" s="94"/>
      <c r="H551" s="94"/>
      <c r="I551" s="6"/>
      <c r="J551" s="6"/>
      <c r="K551" s="6"/>
      <c r="L551" s="34"/>
      <c r="M551" s="120"/>
      <c r="N551" s="120"/>
      <c r="O551" s="120"/>
    </row>
    <row r="552" spans="2:15" s="124" customFormat="1" x14ac:dyDescent="0.25">
      <c r="B552" s="36"/>
      <c r="C552" s="97"/>
      <c r="D552" s="36"/>
      <c r="E552" s="94"/>
      <c r="F552" s="94"/>
      <c r="G552" s="94"/>
      <c r="H552" s="94"/>
      <c r="I552" s="6"/>
      <c r="J552" s="6"/>
      <c r="K552" s="6"/>
      <c r="L552" s="34"/>
      <c r="M552" s="120"/>
      <c r="N552" s="120"/>
      <c r="O552" s="120"/>
    </row>
    <row r="553" spans="2:15" s="124" customFormat="1" x14ac:dyDescent="0.25">
      <c r="B553" s="36"/>
      <c r="C553" s="97"/>
      <c r="D553" s="36"/>
      <c r="E553" s="94"/>
      <c r="F553" s="94"/>
      <c r="G553" s="94"/>
      <c r="H553" s="94"/>
      <c r="I553" s="6"/>
      <c r="J553" s="6"/>
      <c r="K553" s="6"/>
      <c r="L553" s="34"/>
      <c r="M553" s="120"/>
      <c r="N553" s="120"/>
      <c r="O553" s="120"/>
    </row>
    <row r="554" spans="2:15" s="124" customFormat="1" x14ac:dyDescent="0.25">
      <c r="B554" s="36"/>
      <c r="C554" s="97"/>
      <c r="D554" s="36"/>
      <c r="E554" s="94"/>
      <c r="F554" s="94"/>
      <c r="G554" s="94"/>
      <c r="H554" s="94"/>
      <c r="I554" s="6"/>
      <c r="J554" s="6"/>
      <c r="K554" s="6"/>
      <c r="L554" s="34"/>
      <c r="M554" s="120"/>
      <c r="N554" s="120"/>
      <c r="O554" s="120"/>
    </row>
    <row r="555" spans="2:15" s="124" customFormat="1" x14ac:dyDescent="0.25">
      <c r="B555" s="36"/>
      <c r="C555" s="97"/>
      <c r="D555" s="36"/>
      <c r="E555" s="94"/>
      <c r="F555" s="94"/>
      <c r="G555" s="94"/>
      <c r="H555" s="94"/>
      <c r="I555" s="6"/>
      <c r="J555" s="6"/>
      <c r="K555" s="6"/>
      <c r="L555" s="34"/>
      <c r="M555" s="120"/>
      <c r="N555" s="120"/>
      <c r="O555" s="120"/>
    </row>
    <row r="556" spans="2:15" s="124" customFormat="1" x14ac:dyDescent="0.25">
      <c r="B556" s="36"/>
      <c r="C556" s="97"/>
      <c r="D556" s="36"/>
      <c r="E556" s="94"/>
      <c r="F556" s="94"/>
      <c r="G556" s="94"/>
      <c r="H556" s="94"/>
      <c r="I556" s="6"/>
      <c r="J556" s="6"/>
      <c r="K556" s="6"/>
      <c r="L556" s="34"/>
      <c r="M556" s="120"/>
      <c r="N556" s="120"/>
      <c r="O556" s="120"/>
    </row>
    <row r="557" spans="2:15" s="124" customFormat="1" x14ac:dyDescent="0.25">
      <c r="B557" s="36"/>
      <c r="C557" s="97"/>
      <c r="D557" s="36"/>
      <c r="E557" s="94"/>
      <c r="F557" s="94"/>
      <c r="G557" s="94"/>
      <c r="H557" s="94"/>
      <c r="I557" s="6"/>
      <c r="J557" s="6"/>
      <c r="K557" s="6"/>
      <c r="L557" s="34"/>
      <c r="M557" s="120"/>
      <c r="N557" s="120"/>
      <c r="O557" s="120"/>
    </row>
    <row r="558" spans="2:15" s="124" customFormat="1" x14ac:dyDescent="0.25">
      <c r="B558" s="36"/>
      <c r="C558" s="97"/>
      <c r="D558" s="36"/>
      <c r="E558" s="94"/>
      <c r="F558" s="94"/>
      <c r="G558" s="94"/>
      <c r="H558" s="94"/>
      <c r="I558" s="6"/>
      <c r="J558" s="6"/>
      <c r="K558" s="6"/>
      <c r="L558" s="34"/>
      <c r="M558" s="120"/>
      <c r="N558" s="120"/>
      <c r="O558" s="120"/>
    </row>
    <row r="559" spans="2:15" s="124" customFormat="1" x14ac:dyDescent="0.25">
      <c r="B559" s="36"/>
      <c r="C559" s="97"/>
      <c r="D559" s="36"/>
      <c r="E559" s="94"/>
      <c r="F559" s="94"/>
      <c r="G559" s="94"/>
      <c r="H559" s="94"/>
      <c r="I559" s="6"/>
      <c r="J559" s="6"/>
      <c r="K559" s="6"/>
      <c r="L559" s="34"/>
      <c r="M559" s="120"/>
      <c r="N559" s="120"/>
      <c r="O559" s="120"/>
    </row>
    <row r="560" spans="2:15" s="124" customFormat="1" x14ac:dyDescent="0.25">
      <c r="B560" s="36"/>
      <c r="C560" s="97"/>
      <c r="D560" s="36"/>
      <c r="E560" s="94"/>
      <c r="F560" s="94"/>
      <c r="G560" s="94"/>
      <c r="H560" s="94"/>
      <c r="I560" s="6"/>
      <c r="J560" s="6"/>
      <c r="K560" s="6"/>
      <c r="L560" s="34"/>
      <c r="M560" s="120"/>
      <c r="N560" s="120"/>
      <c r="O560" s="120"/>
    </row>
    <row r="561" spans="2:15" s="124" customFormat="1" x14ac:dyDescent="0.25">
      <c r="B561" s="36"/>
      <c r="C561" s="97"/>
      <c r="D561" s="36"/>
      <c r="E561" s="94"/>
      <c r="F561" s="94"/>
      <c r="G561" s="94"/>
      <c r="H561" s="94"/>
      <c r="I561" s="6"/>
      <c r="J561" s="6"/>
      <c r="K561" s="6"/>
      <c r="L561" s="34"/>
      <c r="M561" s="120"/>
      <c r="N561" s="120"/>
      <c r="O561" s="120"/>
    </row>
    <row r="562" spans="2:15" s="124" customFormat="1" x14ac:dyDescent="0.25">
      <c r="B562" s="36"/>
      <c r="C562" s="97"/>
      <c r="D562" s="36"/>
      <c r="E562" s="94"/>
      <c r="F562" s="94"/>
      <c r="G562" s="94"/>
      <c r="H562" s="94"/>
      <c r="I562" s="6"/>
      <c r="J562" s="6"/>
      <c r="K562" s="6"/>
      <c r="L562" s="34"/>
      <c r="M562" s="120"/>
      <c r="N562" s="120"/>
      <c r="O562" s="120"/>
    </row>
    <row r="563" spans="2:15" s="124" customFormat="1" x14ac:dyDescent="0.25">
      <c r="B563" s="36"/>
      <c r="C563" s="97"/>
      <c r="D563" s="36"/>
      <c r="E563" s="94"/>
      <c r="F563" s="94"/>
      <c r="G563" s="94"/>
      <c r="H563" s="94"/>
      <c r="I563" s="6"/>
      <c r="J563" s="6"/>
      <c r="K563" s="6"/>
      <c r="L563" s="34"/>
      <c r="M563" s="120"/>
      <c r="N563" s="120"/>
      <c r="O563" s="120"/>
    </row>
    <row r="564" spans="2:15" s="124" customFormat="1" x14ac:dyDescent="0.25">
      <c r="B564" s="36"/>
      <c r="C564" s="97"/>
      <c r="D564" s="36"/>
      <c r="E564" s="94"/>
      <c r="F564" s="94"/>
      <c r="G564" s="94"/>
      <c r="H564" s="94"/>
      <c r="I564" s="6"/>
      <c r="J564" s="6"/>
      <c r="K564" s="6"/>
      <c r="L564" s="34"/>
      <c r="M564" s="120"/>
      <c r="N564" s="120"/>
      <c r="O564" s="120"/>
    </row>
    <row r="565" spans="2:15" s="124" customFormat="1" x14ac:dyDescent="0.25">
      <c r="B565" s="36"/>
      <c r="C565" s="97"/>
      <c r="D565" s="36"/>
      <c r="E565" s="94"/>
      <c r="F565" s="94"/>
      <c r="G565" s="94"/>
      <c r="H565" s="94"/>
      <c r="I565" s="6"/>
      <c r="J565" s="6"/>
      <c r="K565" s="6"/>
      <c r="L565" s="34"/>
      <c r="M565" s="120"/>
      <c r="N565" s="120"/>
      <c r="O565" s="120"/>
    </row>
    <row r="566" spans="2:15" s="124" customFormat="1" x14ac:dyDescent="0.25">
      <c r="B566" s="36"/>
      <c r="C566" s="97"/>
      <c r="D566" s="36"/>
      <c r="E566" s="94"/>
      <c r="F566" s="94"/>
      <c r="G566" s="94"/>
      <c r="H566" s="94"/>
      <c r="I566" s="6"/>
      <c r="J566" s="6"/>
      <c r="K566" s="6"/>
      <c r="L566" s="34"/>
      <c r="M566" s="120"/>
      <c r="N566" s="120"/>
      <c r="O566" s="120"/>
    </row>
    <row r="567" spans="2:15" s="124" customFormat="1" x14ac:dyDescent="0.25">
      <c r="B567" s="36"/>
      <c r="C567" s="97"/>
      <c r="D567" s="36"/>
      <c r="E567" s="94"/>
      <c r="F567" s="94"/>
      <c r="G567" s="94"/>
      <c r="H567" s="94"/>
      <c r="I567" s="6"/>
      <c r="J567" s="6"/>
      <c r="K567" s="6"/>
      <c r="L567" s="34"/>
      <c r="M567" s="120"/>
      <c r="N567" s="120"/>
      <c r="O567" s="120"/>
    </row>
    <row r="568" spans="2:15" s="124" customFormat="1" x14ac:dyDescent="0.25">
      <c r="B568" s="36"/>
      <c r="C568" s="97"/>
      <c r="D568" s="36"/>
      <c r="E568" s="94"/>
      <c r="F568" s="94"/>
      <c r="G568" s="94"/>
      <c r="H568" s="94"/>
      <c r="I568" s="6"/>
      <c r="J568" s="6"/>
      <c r="K568" s="6"/>
      <c r="L568" s="34"/>
      <c r="M568" s="120"/>
      <c r="N568" s="120"/>
      <c r="O568" s="120"/>
    </row>
    <row r="569" spans="2:15" s="124" customFormat="1" x14ac:dyDescent="0.25">
      <c r="B569" s="36"/>
      <c r="C569" s="97"/>
      <c r="D569" s="36"/>
      <c r="E569" s="94"/>
      <c r="F569" s="94"/>
      <c r="G569" s="94"/>
      <c r="H569" s="94"/>
      <c r="I569" s="6"/>
      <c r="J569" s="6"/>
      <c r="K569" s="6"/>
      <c r="L569" s="34"/>
      <c r="M569" s="120"/>
      <c r="N569" s="120"/>
      <c r="O569" s="120"/>
    </row>
    <row r="570" spans="2:15" s="124" customFormat="1" x14ac:dyDescent="0.25">
      <c r="B570" s="36"/>
      <c r="C570" s="97"/>
      <c r="D570" s="36"/>
      <c r="E570" s="94"/>
      <c r="F570" s="94"/>
      <c r="G570" s="94"/>
      <c r="H570" s="94"/>
      <c r="I570" s="6"/>
      <c r="J570" s="6"/>
      <c r="K570" s="6"/>
      <c r="L570" s="34"/>
      <c r="M570" s="120"/>
      <c r="N570" s="120"/>
      <c r="O570" s="120"/>
    </row>
    <row r="571" spans="2:15" s="124" customFormat="1" x14ac:dyDescent="0.25">
      <c r="B571" s="36"/>
      <c r="C571" s="97"/>
      <c r="D571" s="36"/>
      <c r="E571" s="94"/>
      <c r="F571" s="94"/>
      <c r="G571" s="94"/>
      <c r="H571" s="94"/>
      <c r="I571" s="6"/>
      <c r="J571" s="6"/>
      <c r="K571" s="6"/>
      <c r="L571" s="34"/>
      <c r="M571" s="120"/>
      <c r="N571" s="120"/>
      <c r="O571" s="120"/>
    </row>
    <row r="572" spans="2:15" s="124" customFormat="1" x14ac:dyDescent="0.25">
      <c r="B572" s="36"/>
      <c r="C572" s="97"/>
      <c r="D572" s="36"/>
      <c r="E572" s="94"/>
      <c r="F572" s="94"/>
      <c r="G572" s="94"/>
      <c r="H572" s="94"/>
      <c r="I572" s="6"/>
      <c r="J572" s="6"/>
      <c r="K572" s="6"/>
      <c r="L572" s="34"/>
      <c r="M572" s="120"/>
      <c r="N572" s="120"/>
      <c r="O572" s="120"/>
    </row>
    <row r="573" spans="2:15" s="124" customFormat="1" x14ac:dyDescent="0.25">
      <c r="B573" s="36"/>
      <c r="C573" s="97"/>
      <c r="D573" s="36"/>
      <c r="E573" s="94"/>
      <c r="F573" s="94"/>
      <c r="G573" s="94"/>
      <c r="H573" s="94"/>
      <c r="I573" s="6"/>
      <c r="J573" s="6"/>
      <c r="K573" s="6"/>
      <c r="L573" s="34"/>
      <c r="M573" s="120"/>
      <c r="N573" s="120"/>
      <c r="O573" s="120"/>
    </row>
    <row r="574" spans="2:15" s="124" customFormat="1" x14ac:dyDescent="0.25">
      <c r="B574" s="36"/>
      <c r="C574" s="97"/>
      <c r="D574" s="36"/>
      <c r="E574" s="94"/>
      <c r="F574" s="94"/>
      <c r="G574" s="94"/>
      <c r="H574" s="94"/>
      <c r="I574" s="6"/>
      <c r="J574" s="6"/>
      <c r="K574" s="6"/>
      <c r="L574" s="34"/>
      <c r="M574" s="120"/>
      <c r="N574" s="120"/>
      <c r="O574" s="120"/>
    </row>
    <row r="575" spans="2:15" s="124" customFormat="1" x14ac:dyDescent="0.25">
      <c r="B575" s="36"/>
      <c r="C575" s="97"/>
      <c r="D575" s="36"/>
      <c r="E575" s="94"/>
      <c r="F575" s="94"/>
      <c r="G575" s="94"/>
      <c r="H575" s="94"/>
      <c r="I575" s="6"/>
      <c r="J575" s="6"/>
      <c r="K575" s="6"/>
      <c r="L575" s="34"/>
      <c r="M575" s="120"/>
      <c r="N575" s="120"/>
      <c r="O575" s="120"/>
    </row>
    <row r="576" spans="2:15" s="121" customFormat="1" x14ac:dyDescent="0.25">
      <c r="B576" s="104"/>
      <c r="C576" s="97"/>
      <c r="D576" s="104"/>
      <c r="E576" s="6"/>
      <c r="F576" s="6"/>
      <c r="G576" s="6"/>
      <c r="H576" s="87"/>
      <c r="I576" s="6"/>
      <c r="J576" s="6"/>
      <c r="K576" s="6"/>
      <c r="L576" s="117"/>
      <c r="M576" s="120"/>
      <c r="N576" s="120"/>
      <c r="O576" s="120"/>
    </row>
    <row r="577" spans="2:16" s="102" customFormat="1" x14ac:dyDescent="0.25">
      <c r="B577" s="36"/>
      <c r="C577" s="97"/>
      <c r="D577" s="36"/>
      <c r="I577" s="34"/>
      <c r="J577" s="34"/>
      <c r="K577" s="34"/>
      <c r="L577" s="34"/>
      <c r="M577" s="99"/>
      <c r="N577" s="99"/>
      <c r="O577" s="99"/>
    </row>
    <row r="578" spans="2:16" s="98" customFormat="1" x14ac:dyDescent="0.25">
      <c r="B578" s="25"/>
      <c r="C578" s="69"/>
      <c r="D578" s="25"/>
      <c r="E578" s="7"/>
      <c r="F578" s="7"/>
      <c r="G578" s="7"/>
      <c r="H578" s="7"/>
      <c r="I578" s="7"/>
      <c r="J578" s="7"/>
      <c r="K578" s="7"/>
      <c r="M578" s="99"/>
      <c r="N578" s="99"/>
      <c r="O578" s="99"/>
      <c r="P578" s="100"/>
    </row>
    <row r="579" spans="2:16" s="124" customFormat="1" x14ac:dyDescent="0.25">
      <c r="B579" s="102"/>
      <c r="C579" s="97"/>
      <c r="D579" s="102"/>
      <c r="E579" s="102"/>
      <c r="F579" s="102"/>
      <c r="G579" s="102"/>
      <c r="H579" s="102"/>
      <c r="I579" s="34"/>
      <c r="J579" s="34"/>
      <c r="K579" s="34"/>
      <c r="L579" s="34"/>
      <c r="M579" s="99"/>
      <c r="N579" s="99"/>
      <c r="O579" s="99"/>
    </row>
    <row r="580" spans="2:16" x14ac:dyDescent="0.25">
      <c r="B580" s="96"/>
      <c r="C580" s="97"/>
      <c r="D580" s="96"/>
      <c r="E580" s="6"/>
      <c r="F580" s="6"/>
      <c r="G580" s="6"/>
      <c r="I580" s="6"/>
      <c r="J580" s="6"/>
      <c r="K580" s="6"/>
      <c r="M580" s="99"/>
      <c r="N580" s="99"/>
      <c r="O580" s="99"/>
    </row>
    <row r="581" spans="2:16" x14ac:dyDescent="0.25">
      <c r="B581" s="36"/>
      <c r="C581" s="97"/>
      <c r="D581" s="36"/>
      <c r="E581" s="6"/>
      <c r="F581" s="6"/>
      <c r="G581" s="6"/>
      <c r="I581" s="6"/>
      <c r="J581" s="6"/>
      <c r="K581" s="6"/>
    </row>
    <row r="582" spans="2:16" x14ac:dyDescent="0.25">
      <c r="B582" s="36"/>
      <c r="C582" s="97"/>
      <c r="D582" s="36"/>
      <c r="E582" s="6"/>
      <c r="F582" s="6"/>
      <c r="G582" s="6"/>
      <c r="I582" s="6"/>
      <c r="J582" s="6"/>
      <c r="K582" s="6"/>
    </row>
    <row r="583" spans="2:16" x14ac:dyDescent="0.25">
      <c r="B583" s="36"/>
      <c r="C583" s="97"/>
      <c r="D583" s="36"/>
      <c r="E583" s="6"/>
      <c r="F583" s="6"/>
      <c r="G583" s="6"/>
      <c r="I583" s="6"/>
      <c r="J583" s="6"/>
      <c r="K583" s="6"/>
    </row>
    <row r="584" spans="2:16" x14ac:dyDescent="0.25">
      <c r="B584" s="36"/>
      <c r="C584" s="97"/>
      <c r="D584" s="36"/>
      <c r="E584" s="6"/>
      <c r="F584" s="6"/>
      <c r="G584" s="6"/>
      <c r="I584" s="6"/>
      <c r="J584" s="6"/>
      <c r="K584" s="6"/>
    </row>
    <row r="585" spans="2:16" x14ac:dyDescent="0.25">
      <c r="B585" s="36"/>
      <c r="C585" s="97"/>
      <c r="D585" s="36"/>
      <c r="E585" s="6"/>
      <c r="F585" s="6"/>
      <c r="G585" s="6"/>
      <c r="I585" s="6"/>
      <c r="J585" s="6"/>
      <c r="K585" s="6"/>
    </row>
    <row r="586" spans="2:16" x14ac:dyDescent="0.25">
      <c r="B586" s="36"/>
      <c r="C586" s="97"/>
      <c r="D586" s="36"/>
      <c r="E586" s="6"/>
      <c r="F586" s="6"/>
      <c r="G586" s="6"/>
      <c r="I586" s="6"/>
      <c r="J586" s="6"/>
      <c r="K586" s="6"/>
    </row>
    <row r="587" spans="2:16" x14ac:dyDescent="0.25">
      <c r="B587" s="36"/>
      <c r="C587" s="97"/>
      <c r="D587" s="36"/>
      <c r="E587" s="6"/>
      <c r="F587" s="6"/>
      <c r="G587" s="6"/>
      <c r="I587" s="6"/>
      <c r="J587" s="6"/>
      <c r="K587" s="6"/>
    </row>
    <row r="588" spans="2:16" x14ac:dyDescent="0.25">
      <c r="B588" s="36"/>
      <c r="C588" s="97"/>
      <c r="D588" s="36"/>
      <c r="E588" s="6"/>
      <c r="F588" s="6"/>
      <c r="G588" s="6"/>
      <c r="I588" s="6"/>
      <c r="J588" s="6"/>
      <c r="K588" s="6"/>
    </row>
    <row r="589" spans="2:16" x14ac:dyDescent="0.25">
      <c r="B589" s="36"/>
      <c r="C589" s="97"/>
      <c r="D589" s="36"/>
      <c r="E589" s="6"/>
      <c r="F589" s="6"/>
      <c r="G589" s="6"/>
      <c r="I589" s="6"/>
      <c r="J589" s="6"/>
      <c r="K589" s="6"/>
    </row>
    <row r="590" spans="2:16" x14ac:dyDescent="0.25">
      <c r="B590" s="36"/>
      <c r="C590" s="97"/>
      <c r="D590" s="36"/>
      <c r="E590" s="6"/>
      <c r="F590" s="6"/>
      <c r="G590" s="6"/>
      <c r="I590" s="6"/>
      <c r="J590" s="6"/>
      <c r="K590" s="6"/>
    </row>
    <row r="591" spans="2:16" x14ac:dyDescent="0.25">
      <c r="B591" s="36"/>
      <c r="C591" s="97"/>
      <c r="D591" s="36"/>
      <c r="E591" s="6"/>
      <c r="F591" s="6"/>
      <c r="G591" s="6"/>
      <c r="I591" s="6"/>
      <c r="J591" s="6"/>
      <c r="K591" s="6"/>
    </row>
    <row r="592" spans="2:16" x14ac:dyDescent="0.25">
      <c r="B592" s="36"/>
      <c r="C592" s="97"/>
      <c r="D592" s="36"/>
      <c r="E592" s="6"/>
      <c r="F592" s="6"/>
      <c r="G592" s="6"/>
      <c r="I592" s="6"/>
      <c r="J592" s="6"/>
      <c r="K592" s="6"/>
    </row>
    <row r="593" spans="2:16" x14ac:dyDescent="0.25">
      <c r="B593" s="36"/>
      <c r="C593" s="97"/>
      <c r="D593" s="36"/>
      <c r="E593" s="6"/>
      <c r="F593" s="6"/>
      <c r="G593" s="6"/>
      <c r="I593" s="6"/>
      <c r="J593" s="6"/>
      <c r="K593" s="6"/>
    </row>
    <row r="594" spans="2:16" s="124" customFormat="1" x14ac:dyDescent="0.25">
      <c r="B594" s="36"/>
      <c r="C594" s="97"/>
      <c r="D594" s="36"/>
      <c r="E594" s="94"/>
      <c r="F594" s="94"/>
      <c r="G594" s="94"/>
      <c r="H594" s="94"/>
      <c r="I594" s="6"/>
      <c r="J594" s="6"/>
      <c r="K594" s="6"/>
      <c r="L594" s="34"/>
      <c r="M594" s="120"/>
      <c r="N594" s="120"/>
      <c r="O594" s="120"/>
    </row>
    <row r="595" spans="2:16" x14ac:dyDescent="0.25">
      <c r="B595" s="104"/>
      <c r="C595" s="97"/>
      <c r="D595" s="104"/>
      <c r="E595" s="6"/>
      <c r="F595" s="6"/>
      <c r="G595" s="6"/>
      <c r="H595" s="87"/>
      <c r="I595" s="6"/>
      <c r="J595" s="6"/>
      <c r="K595" s="6"/>
    </row>
    <row r="596" spans="2:16" s="102" customFormat="1" x14ac:dyDescent="0.25">
      <c r="B596" s="36"/>
      <c r="C596" s="97"/>
      <c r="D596" s="36"/>
      <c r="I596" s="34"/>
      <c r="J596" s="34"/>
      <c r="K596" s="34"/>
      <c r="L596" s="34"/>
      <c r="M596" s="99"/>
      <c r="N596" s="99"/>
      <c r="O596" s="99"/>
    </row>
    <row r="597" spans="2:16" s="98" customFormat="1" x14ac:dyDescent="0.25">
      <c r="B597" s="25"/>
      <c r="C597" s="69"/>
      <c r="D597" s="25"/>
      <c r="E597" s="7"/>
      <c r="F597" s="7"/>
      <c r="G597" s="7"/>
      <c r="H597" s="7"/>
      <c r="I597" s="7"/>
      <c r="J597" s="7"/>
      <c r="K597" s="7"/>
      <c r="M597" s="99"/>
      <c r="N597" s="99"/>
      <c r="O597" s="99"/>
      <c r="P597" s="100"/>
    </row>
    <row r="598" spans="2:16" s="124" customFormat="1" x14ac:dyDescent="0.25">
      <c r="B598" s="102"/>
      <c r="C598" s="97"/>
      <c r="D598" s="102"/>
      <c r="E598" s="102"/>
      <c r="F598" s="102"/>
      <c r="G598" s="102"/>
      <c r="H598" s="102"/>
      <c r="I598" s="34"/>
      <c r="J598" s="34"/>
      <c r="K598" s="34"/>
      <c r="L598" s="34"/>
      <c r="M598" s="99"/>
      <c r="N598" s="99"/>
      <c r="O598" s="99"/>
    </row>
    <row r="599" spans="2:16" x14ac:dyDescent="0.25">
      <c r="B599" s="96"/>
      <c r="C599" s="97"/>
      <c r="D599" s="96"/>
      <c r="E599" s="6"/>
      <c r="F599" s="6"/>
      <c r="G599" s="6"/>
      <c r="I599" s="6"/>
      <c r="J599" s="6"/>
      <c r="K599" s="6"/>
      <c r="M599" s="99"/>
      <c r="N599" s="99"/>
      <c r="O599" s="99"/>
    </row>
    <row r="600" spans="2:16" x14ac:dyDescent="0.25">
      <c r="B600" s="36"/>
      <c r="C600" s="97"/>
      <c r="D600" s="36"/>
      <c r="E600" s="6"/>
      <c r="F600" s="6"/>
      <c r="G600" s="6"/>
      <c r="I600" s="6"/>
      <c r="J600" s="6"/>
      <c r="K600" s="6"/>
    </row>
    <row r="601" spans="2:16" x14ac:dyDescent="0.25">
      <c r="B601" s="36"/>
      <c r="C601" s="97"/>
      <c r="D601" s="36"/>
      <c r="E601" s="6"/>
      <c r="F601" s="6"/>
      <c r="G601" s="6"/>
      <c r="I601" s="6"/>
      <c r="J601" s="6"/>
      <c r="K601" s="6"/>
    </row>
    <row r="602" spans="2:16" x14ac:dyDescent="0.25">
      <c r="B602" s="36"/>
      <c r="C602" s="97"/>
      <c r="D602" s="36"/>
      <c r="E602" s="6"/>
      <c r="F602" s="6"/>
      <c r="G602" s="6"/>
      <c r="I602" s="6"/>
      <c r="J602" s="6"/>
      <c r="K602" s="6"/>
    </row>
    <row r="603" spans="2:16" x14ac:dyDescent="0.25">
      <c r="B603" s="36"/>
      <c r="C603" s="97"/>
      <c r="D603" s="36"/>
      <c r="E603" s="6"/>
      <c r="F603" s="6"/>
      <c r="G603" s="6"/>
      <c r="I603" s="6"/>
      <c r="J603" s="6"/>
      <c r="K603" s="6"/>
    </row>
    <row r="604" spans="2:16" x14ac:dyDescent="0.25">
      <c r="B604" s="36"/>
      <c r="C604" s="97"/>
      <c r="D604" s="36"/>
      <c r="E604" s="6"/>
      <c r="F604" s="6"/>
      <c r="G604" s="6"/>
      <c r="I604" s="6"/>
      <c r="J604" s="6"/>
      <c r="K604" s="6"/>
    </row>
    <row r="605" spans="2:16" x14ac:dyDescent="0.25">
      <c r="B605" s="36"/>
      <c r="C605" s="97"/>
      <c r="D605" s="36"/>
      <c r="E605" s="6"/>
      <c r="F605" s="6"/>
      <c r="G605" s="6"/>
      <c r="I605" s="6"/>
      <c r="J605" s="6"/>
      <c r="K605" s="6"/>
    </row>
    <row r="606" spans="2:16" x14ac:dyDescent="0.25">
      <c r="B606" s="36"/>
      <c r="C606" s="97"/>
      <c r="D606" s="36"/>
      <c r="E606" s="6"/>
      <c r="F606" s="6"/>
      <c r="G606" s="6"/>
      <c r="I606" s="6"/>
      <c r="J606" s="6"/>
      <c r="K606" s="6"/>
    </row>
    <row r="607" spans="2:16" x14ac:dyDescent="0.25">
      <c r="B607" s="36"/>
      <c r="C607" s="97"/>
      <c r="D607" s="36"/>
      <c r="E607" s="6"/>
      <c r="F607" s="6"/>
      <c r="G607" s="6"/>
      <c r="I607" s="6"/>
      <c r="J607" s="6"/>
      <c r="K607" s="6"/>
    </row>
    <row r="608" spans="2:16" x14ac:dyDescent="0.25">
      <c r="B608" s="36"/>
      <c r="C608" s="97"/>
      <c r="D608" s="36"/>
      <c r="E608" s="6"/>
      <c r="F608" s="6"/>
      <c r="G608" s="6"/>
      <c r="I608" s="6"/>
      <c r="J608" s="6"/>
      <c r="K608" s="6"/>
    </row>
    <row r="609" spans="2:16" s="124" customFormat="1" x14ac:dyDescent="0.25">
      <c r="B609" s="36"/>
      <c r="C609" s="97"/>
      <c r="D609" s="36"/>
      <c r="E609" s="94"/>
      <c r="F609" s="94"/>
      <c r="G609" s="94"/>
      <c r="H609" s="94"/>
      <c r="I609" s="6"/>
      <c r="J609" s="6"/>
      <c r="K609" s="6"/>
      <c r="L609" s="34"/>
      <c r="M609" s="120"/>
      <c r="N609" s="120"/>
      <c r="O609" s="120"/>
    </row>
    <row r="610" spans="2:16" s="124" customFormat="1" x14ac:dyDescent="0.25">
      <c r="B610" s="36"/>
      <c r="C610" s="97"/>
      <c r="D610" s="36"/>
      <c r="E610" s="94"/>
      <c r="F610" s="94"/>
      <c r="G610" s="94"/>
      <c r="H610" s="94"/>
      <c r="I610" s="6"/>
      <c r="J610" s="6"/>
      <c r="K610" s="6"/>
      <c r="L610" s="34"/>
      <c r="M610" s="120"/>
      <c r="N610" s="120"/>
      <c r="O610" s="120"/>
    </row>
    <row r="611" spans="2:16" x14ac:dyDescent="0.25">
      <c r="B611" s="104"/>
      <c r="C611" s="97"/>
      <c r="D611" s="104"/>
      <c r="E611" s="6"/>
      <c r="F611" s="6"/>
      <c r="G611" s="6"/>
      <c r="H611" s="87"/>
      <c r="I611" s="6"/>
      <c r="J611" s="6"/>
      <c r="K611" s="6"/>
    </row>
    <row r="612" spans="2:16" x14ac:dyDescent="0.25">
      <c r="B612" s="104"/>
      <c r="C612" s="97"/>
      <c r="D612" s="104"/>
      <c r="E612" s="6"/>
      <c r="F612" s="6"/>
      <c r="G612" s="6"/>
      <c r="I612" s="6"/>
      <c r="J612" s="6"/>
      <c r="K612" s="6"/>
    </row>
    <row r="613" spans="2:16" x14ac:dyDescent="0.25">
      <c r="B613" s="104"/>
      <c r="C613" s="97"/>
      <c r="D613" s="104"/>
      <c r="E613" s="6"/>
      <c r="F613" s="6"/>
      <c r="G613" s="6"/>
      <c r="H613" s="87"/>
      <c r="I613" s="6"/>
      <c r="J613" s="6"/>
      <c r="K613" s="6"/>
    </row>
    <row r="614" spans="2:16" x14ac:dyDescent="0.25">
      <c r="B614" s="104"/>
      <c r="C614" s="97"/>
      <c r="D614" s="104"/>
      <c r="E614" s="6"/>
      <c r="F614" s="6"/>
      <c r="G614" s="6"/>
      <c r="I614" s="6"/>
      <c r="J614" s="6"/>
      <c r="K614" s="6"/>
    </row>
    <row r="615" spans="2:16" s="102" customFormat="1" x14ac:dyDescent="0.25">
      <c r="B615" s="36"/>
      <c r="C615" s="97"/>
      <c r="D615" s="36"/>
      <c r="I615" s="34"/>
      <c r="J615" s="34"/>
      <c r="K615" s="34"/>
      <c r="L615" s="34"/>
      <c r="M615" s="99"/>
      <c r="N615" s="99"/>
      <c r="O615" s="99"/>
    </row>
    <row r="616" spans="2:16" s="98" customFormat="1" x14ac:dyDescent="0.25">
      <c r="B616" s="25"/>
      <c r="C616" s="69"/>
      <c r="D616" s="25"/>
      <c r="E616" s="7"/>
      <c r="F616" s="7"/>
      <c r="G616" s="7"/>
      <c r="H616" s="7"/>
      <c r="I616" s="7"/>
      <c r="J616" s="7"/>
      <c r="K616" s="7"/>
      <c r="M616" s="99"/>
      <c r="N616" s="99"/>
      <c r="O616" s="99"/>
      <c r="P616" s="100"/>
    </row>
    <row r="617" spans="2:16" s="124" customFormat="1" x14ac:dyDescent="0.25">
      <c r="B617" s="107"/>
      <c r="C617" s="97"/>
      <c r="D617" s="107"/>
      <c r="E617" s="102"/>
      <c r="F617" s="102"/>
      <c r="G617" s="102"/>
      <c r="H617" s="102"/>
      <c r="I617" s="93"/>
      <c r="J617" s="93"/>
      <c r="K617" s="93"/>
      <c r="L617" s="93"/>
      <c r="M617" s="99"/>
      <c r="N617" s="99"/>
      <c r="O617" s="99"/>
    </row>
    <row r="618" spans="2:16" s="98" customFormat="1" x14ac:dyDescent="0.25">
      <c r="B618" s="25"/>
      <c r="C618" s="69"/>
      <c r="D618" s="25"/>
      <c r="E618" s="7"/>
      <c r="F618" s="7"/>
      <c r="G618" s="7"/>
      <c r="H618" s="7"/>
      <c r="I618" s="7"/>
      <c r="J618" s="7"/>
      <c r="K618" s="7"/>
      <c r="M618" s="99"/>
      <c r="N618" s="99"/>
      <c r="O618" s="99"/>
      <c r="P618" s="100"/>
    </row>
    <row r="619" spans="2:16" s="124" customFormat="1" x14ac:dyDescent="0.25">
      <c r="B619" s="107"/>
      <c r="C619" s="97"/>
      <c r="D619" s="107"/>
      <c r="E619" s="102"/>
      <c r="F619" s="102"/>
      <c r="G619" s="102"/>
      <c r="H619" s="102"/>
      <c r="I619" s="93"/>
      <c r="J619" s="93"/>
      <c r="K619" s="93"/>
      <c r="L619" s="93"/>
      <c r="M619" s="99"/>
      <c r="N619" s="99"/>
      <c r="O619" s="99"/>
    </row>
    <row r="620" spans="2:16" x14ac:dyDescent="0.25">
      <c r="B620" s="96"/>
      <c r="C620" s="97"/>
      <c r="D620" s="96"/>
      <c r="E620" s="6"/>
      <c r="F620" s="6"/>
      <c r="G620" s="6"/>
      <c r="I620" s="6"/>
      <c r="J620" s="6"/>
      <c r="K620" s="6"/>
      <c r="M620" s="99"/>
      <c r="N620" s="99"/>
      <c r="O620" s="99"/>
    </row>
    <row r="621" spans="2:16" x14ac:dyDescent="0.25">
      <c r="B621" s="36"/>
      <c r="C621" s="97"/>
      <c r="D621" s="36"/>
      <c r="E621" s="6"/>
      <c r="F621" s="6"/>
      <c r="G621" s="6"/>
      <c r="I621" s="6"/>
      <c r="J621" s="6"/>
      <c r="K621" s="6"/>
    </row>
    <row r="622" spans="2:16" x14ac:dyDescent="0.25">
      <c r="B622" s="36"/>
      <c r="C622" s="97"/>
      <c r="D622" s="36"/>
      <c r="E622" s="6"/>
      <c r="F622" s="6"/>
      <c r="G622" s="6"/>
      <c r="I622" s="6"/>
      <c r="J622" s="6"/>
      <c r="K622" s="6"/>
    </row>
    <row r="623" spans="2:16" x14ac:dyDescent="0.25">
      <c r="B623" s="36"/>
      <c r="C623" s="97"/>
      <c r="D623" s="36"/>
      <c r="E623" s="6"/>
      <c r="F623" s="6"/>
      <c r="G623" s="6"/>
      <c r="I623" s="6"/>
      <c r="J623" s="6"/>
      <c r="K623" s="6"/>
    </row>
    <row r="624" spans="2:16" x14ac:dyDescent="0.25">
      <c r="B624" s="36"/>
      <c r="C624" s="97"/>
      <c r="D624" s="36"/>
      <c r="E624" s="6"/>
      <c r="F624" s="6"/>
      <c r="G624" s="6"/>
      <c r="I624" s="6"/>
      <c r="J624" s="6"/>
      <c r="K624" s="6"/>
    </row>
    <row r="625" spans="2:15" s="121" customFormat="1" x14ac:dyDescent="0.25">
      <c r="B625" s="36"/>
      <c r="C625" s="97"/>
      <c r="D625" s="36"/>
      <c r="E625" s="6"/>
      <c r="F625" s="6"/>
      <c r="G625" s="6"/>
      <c r="H625" s="6"/>
      <c r="I625" s="6"/>
      <c r="J625" s="6"/>
      <c r="K625" s="6"/>
      <c r="L625" s="117"/>
      <c r="M625" s="120"/>
      <c r="N625" s="120"/>
      <c r="O625" s="120"/>
    </row>
    <row r="626" spans="2:15" s="121" customFormat="1" x14ac:dyDescent="0.25">
      <c r="B626" s="36"/>
      <c r="C626" s="97"/>
      <c r="D626" s="36"/>
      <c r="E626" s="6"/>
      <c r="F626" s="6"/>
      <c r="G626" s="6"/>
      <c r="H626" s="6"/>
      <c r="I626" s="6"/>
      <c r="J626" s="6"/>
      <c r="K626" s="6"/>
      <c r="L626" s="117"/>
      <c r="M626" s="120"/>
      <c r="N626" s="120"/>
      <c r="O626" s="120"/>
    </row>
    <row r="627" spans="2:15" s="121" customFormat="1" x14ac:dyDescent="0.25">
      <c r="B627" s="36"/>
      <c r="C627" s="97"/>
      <c r="D627" s="36"/>
      <c r="E627" s="6"/>
      <c r="F627" s="6"/>
      <c r="G627" s="6"/>
      <c r="H627" s="6"/>
      <c r="I627" s="6"/>
      <c r="J627" s="6"/>
      <c r="K627" s="6"/>
      <c r="L627" s="117"/>
      <c r="M627" s="120"/>
      <c r="N627" s="120"/>
      <c r="O627" s="120"/>
    </row>
    <row r="628" spans="2:15" s="121" customFormat="1" x14ac:dyDescent="0.25">
      <c r="B628" s="36"/>
      <c r="C628" s="97"/>
      <c r="D628" s="36"/>
      <c r="E628" s="6"/>
      <c r="F628" s="6"/>
      <c r="G628" s="6"/>
      <c r="H628" s="6"/>
      <c r="I628" s="6"/>
      <c r="J628" s="6"/>
      <c r="K628" s="6"/>
      <c r="L628" s="117"/>
      <c r="M628" s="120"/>
      <c r="N628" s="120"/>
      <c r="O628" s="120"/>
    </row>
    <row r="629" spans="2:15" s="121" customFormat="1" x14ac:dyDescent="0.25">
      <c r="B629" s="36"/>
      <c r="C629" s="97"/>
      <c r="D629" s="36"/>
      <c r="E629" s="6"/>
      <c r="F629" s="6"/>
      <c r="G629" s="6"/>
      <c r="H629" s="6"/>
      <c r="I629" s="6"/>
      <c r="J629" s="6"/>
      <c r="K629" s="6"/>
      <c r="L629" s="117"/>
      <c r="M629" s="120"/>
      <c r="N629" s="120"/>
      <c r="O629" s="120"/>
    </row>
    <row r="630" spans="2:15" s="121" customFormat="1" x14ac:dyDescent="0.25">
      <c r="B630" s="36"/>
      <c r="C630" s="97"/>
      <c r="D630" s="36"/>
      <c r="E630" s="6"/>
      <c r="F630" s="6"/>
      <c r="G630" s="6"/>
      <c r="H630" s="6"/>
      <c r="I630" s="6"/>
      <c r="J630" s="6"/>
      <c r="K630" s="6"/>
      <c r="L630" s="117"/>
      <c r="M630" s="120"/>
      <c r="N630" s="120"/>
      <c r="O630" s="120"/>
    </row>
    <row r="631" spans="2:15" s="121" customFormat="1" x14ac:dyDescent="0.25">
      <c r="B631" s="36"/>
      <c r="C631" s="97"/>
      <c r="D631" s="36"/>
      <c r="E631" s="6"/>
      <c r="F631" s="6"/>
      <c r="G631" s="6"/>
      <c r="H631" s="6"/>
      <c r="I631" s="6"/>
      <c r="J631" s="6"/>
      <c r="K631" s="6"/>
      <c r="L631" s="117"/>
      <c r="M631" s="120"/>
      <c r="N631" s="120"/>
      <c r="O631" s="120"/>
    </row>
    <row r="632" spans="2:15" s="121" customFormat="1" x14ac:dyDescent="0.25">
      <c r="B632" s="36"/>
      <c r="C632" s="97"/>
      <c r="D632" s="36"/>
      <c r="E632" s="6"/>
      <c r="F632" s="6"/>
      <c r="G632" s="6"/>
      <c r="H632" s="6"/>
      <c r="I632" s="6"/>
      <c r="J632" s="6"/>
      <c r="K632" s="6"/>
      <c r="L632" s="117"/>
      <c r="M632" s="120"/>
      <c r="N632" s="120"/>
      <c r="O632" s="120"/>
    </row>
    <row r="633" spans="2:15" s="121" customFormat="1" x14ac:dyDescent="0.25">
      <c r="B633" s="36"/>
      <c r="C633" s="97"/>
      <c r="D633" s="36"/>
      <c r="E633" s="6"/>
      <c r="F633" s="6"/>
      <c r="G633" s="6"/>
      <c r="H633" s="6"/>
      <c r="I633" s="6"/>
      <c r="J633" s="6"/>
      <c r="K633" s="6"/>
      <c r="L633" s="117"/>
      <c r="M633" s="120"/>
      <c r="N633" s="120"/>
      <c r="O633" s="120"/>
    </row>
    <row r="634" spans="2:15" s="121" customFormat="1" x14ac:dyDescent="0.25">
      <c r="B634" s="36"/>
      <c r="C634" s="97"/>
      <c r="D634" s="36"/>
      <c r="E634" s="6"/>
      <c r="F634" s="6"/>
      <c r="G634" s="6"/>
      <c r="H634" s="6"/>
      <c r="I634" s="6"/>
      <c r="J634" s="6"/>
      <c r="K634" s="6"/>
      <c r="L634" s="117"/>
      <c r="M634" s="120"/>
      <c r="N634" s="120"/>
      <c r="O634" s="120"/>
    </row>
    <row r="635" spans="2:15" s="121" customFormat="1" x14ac:dyDescent="0.25">
      <c r="B635" s="36"/>
      <c r="C635" s="97"/>
      <c r="D635" s="36"/>
      <c r="E635" s="6"/>
      <c r="F635" s="6"/>
      <c r="G635" s="6"/>
      <c r="H635" s="6"/>
      <c r="I635" s="6"/>
      <c r="J635" s="6"/>
      <c r="K635" s="6"/>
      <c r="L635" s="117"/>
      <c r="M635" s="120"/>
      <c r="N635" s="120"/>
      <c r="O635" s="120"/>
    </row>
    <row r="636" spans="2:15" s="121" customFormat="1" x14ac:dyDescent="0.25">
      <c r="B636" s="36"/>
      <c r="C636" s="97"/>
      <c r="D636" s="36"/>
      <c r="E636" s="6"/>
      <c r="F636" s="6"/>
      <c r="G636" s="6"/>
      <c r="H636" s="6"/>
      <c r="I636" s="6"/>
      <c r="J636" s="6"/>
      <c r="K636" s="6"/>
      <c r="L636" s="117"/>
      <c r="M636" s="120"/>
      <c r="N636" s="120"/>
      <c r="O636" s="120"/>
    </row>
    <row r="637" spans="2:15" s="121" customFormat="1" x14ac:dyDescent="0.25">
      <c r="B637" s="36"/>
      <c r="C637" s="97"/>
      <c r="D637" s="36"/>
      <c r="E637" s="6"/>
      <c r="F637" s="6"/>
      <c r="G637" s="6"/>
      <c r="H637" s="6"/>
      <c r="I637" s="6"/>
      <c r="J637" s="6"/>
      <c r="K637" s="6"/>
      <c r="L637" s="117"/>
      <c r="M637" s="120"/>
      <c r="N637" s="120"/>
      <c r="O637" s="120"/>
    </row>
    <row r="638" spans="2:15" s="121" customFormat="1" x14ac:dyDescent="0.25">
      <c r="B638" s="36"/>
      <c r="C638" s="97"/>
      <c r="D638" s="36"/>
      <c r="E638" s="6"/>
      <c r="F638" s="6"/>
      <c r="G638" s="6"/>
      <c r="H638" s="6"/>
      <c r="I638" s="6"/>
      <c r="J638" s="6"/>
      <c r="K638" s="6"/>
      <c r="L638" s="117"/>
      <c r="M638" s="120"/>
      <c r="N638" s="120"/>
      <c r="O638" s="120"/>
    </row>
    <row r="639" spans="2:15" s="124" customFormat="1" x14ac:dyDescent="0.25">
      <c r="B639" s="36"/>
      <c r="C639" s="97"/>
      <c r="D639" s="36"/>
      <c r="E639" s="94"/>
      <c r="F639" s="94"/>
      <c r="G639" s="94"/>
      <c r="H639" s="94"/>
      <c r="I639" s="6"/>
      <c r="J639" s="6"/>
      <c r="K639" s="6"/>
      <c r="L639" s="34"/>
      <c r="M639" s="120"/>
      <c r="N639" s="120"/>
      <c r="O639" s="120"/>
    </row>
    <row r="640" spans="2:15" s="124" customFormat="1" x14ac:dyDescent="0.25">
      <c r="B640" s="36"/>
      <c r="C640" s="97"/>
      <c r="D640" s="36"/>
      <c r="E640" s="94"/>
      <c r="F640" s="94"/>
      <c r="G640" s="94"/>
      <c r="H640" s="94"/>
      <c r="I640" s="6"/>
      <c r="J640" s="6"/>
      <c r="K640" s="6"/>
      <c r="L640" s="34"/>
      <c r="M640" s="120"/>
      <c r="N640" s="120"/>
      <c r="O640" s="120"/>
    </row>
    <row r="641" spans="2:16" x14ac:dyDescent="0.25">
      <c r="B641" s="104"/>
      <c r="C641" s="97"/>
      <c r="D641" s="104"/>
      <c r="E641" s="6"/>
      <c r="F641" s="6"/>
      <c r="G641" s="6"/>
      <c r="H641" s="87"/>
      <c r="I641" s="6"/>
      <c r="J641" s="6"/>
      <c r="K641" s="6"/>
    </row>
    <row r="642" spans="2:16" s="124" customFormat="1" x14ac:dyDescent="0.25">
      <c r="B642" s="36"/>
      <c r="C642" s="97"/>
      <c r="D642" s="36"/>
      <c r="E642" s="102"/>
      <c r="F642" s="102"/>
      <c r="G642" s="102"/>
      <c r="H642" s="102"/>
      <c r="I642" s="34"/>
      <c r="J642" s="34"/>
      <c r="K642" s="34"/>
      <c r="L642" s="34"/>
      <c r="M642" s="99"/>
      <c r="N642" s="99"/>
      <c r="O642" s="99"/>
    </row>
    <row r="643" spans="2:16" s="98" customFormat="1" x14ac:dyDescent="0.25">
      <c r="B643" s="25"/>
      <c r="C643" s="69"/>
      <c r="D643" s="25"/>
      <c r="E643" s="7"/>
      <c r="F643" s="7"/>
      <c r="G643" s="7"/>
      <c r="H643" s="7"/>
      <c r="I643" s="7"/>
      <c r="J643" s="7"/>
      <c r="K643" s="7"/>
      <c r="M643" s="99"/>
      <c r="N643" s="99"/>
      <c r="O643" s="99"/>
      <c r="P643" s="100"/>
    </row>
    <row r="644" spans="2:16" s="124" customFormat="1" x14ac:dyDescent="0.25">
      <c r="B644" s="107"/>
      <c r="C644" s="97"/>
      <c r="D644" s="107"/>
      <c r="E644" s="102"/>
      <c r="F644" s="102"/>
      <c r="G644" s="102"/>
      <c r="H644" s="102"/>
      <c r="I644" s="93"/>
      <c r="J644" s="93"/>
      <c r="K644" s="93"/>
      <c r="L644" s="93"/>
      <c r="M644" s="99"/>
      <c r="N644" s="99"/>
      <c r="O644" s="99"/>
    </row>
    <row r="645" spans="2:16" x14ac:dyDescent="0.25">
      <c r="B645" s="96"/>
      <c r="C645" s="97"/>
      <c r="D645" s="96"/>
      <c r="E645" s="6"/>
      <c r="F645" s="6"/>
      <c r="G645" s="6"/>
      <c r="I645" s="6"/>
      <c r="J645" s="6"/>
      <c r="K645" s="6"/>
      <c r="M645" s="99"/>
      <c r="N645" s="99"/>
      <c r="O645" s="99"/>
    </row>
    <row r="646" spans="2:16" x14ac:dyDescent="0.25">
      <c r="B646" s="36"/>
      <c r="C646" s="97"/>
      <c r="D646" s="36"/>
      <c r="E646" s="6"/>
      <c r="F646" s="6"/>
      <c r="G646" s="6"/>
      <c r="I646" s="6"/>
      <c r="J646" s="6"/>
      <c r="K646" s="6"/>
    </row>
    <row r="647" spans="2:16" x14ac:dyDescent="0.25">
      <c r="B647" s="36"/>
      <c r="C647" s="97"/>
      <c r="D647" s="36"/>
      <c r="E647" s="6"/>
      <c r="F647" s="6"/>
      <c r="G647" s="6"/>
      <c r="I647" s="6"/>
      <c r="J647" s="6"/>
      <c r="K647" s="6"/>
    </row>
    <row r="648" spans="2:16" x14ac:dyDescent="0.25">
      <c r="B648" s="36"/>
      <c r="C648" s="97"/>
      <c r="D648" s="36"/>
      <c r="E648" s="6"/>
      <c r="F648" s="6"/>
      <c r="G648" s="6"/>
      <c r="I648" s="6"/>
      <c r="J648" s="6"/>
      <c r="K648" s="6"/>
    </row>
    <row r="649" spans="2:16" x14ac:dyDescent="0.25">
      <c r="B649" s="36"/>
      <c r="C649" s="97"/>
      <c r="D649" s="36"/>
      <c r="E649" s="6"/>
      <c r="F649" s="6"/>
      <c r="G649" s="6"/>
      <c r="I649" s="6"/>
      <c r="J649" s="6"/>
      <c r="K649" s="6"/>
    </row>
    <row r="650" spans="2:16" s="124" customFormat="1" x14ac:dyDescent="0.25">
      <c r="B650" s="36"/>
      <c r="C650" s="97"/>
      <c r="D650" s="36"/>
      <c r="E650" s="94"/>
      <c r="F650" s="94"/>
      <c r="G650" s="94"/>
      <c r="H650" s="94"/>
      <c r="I650" s="6"/>
      <c r="J650" s="6"/>
      <c r="K650" s="6"/>
      <c r="L650" s="34"/>
      <c r="M650" s="120"/>
      <c r="N650" s="120"/>
      <c r="O650" s="120"/>
    </row>
    <row r="651" spans="2:16" s="124" customFormat="1" x14ac:dyDescent="0.25">
      <c r="B651" s="36"/>
      <c r="C651" s="97"/>
      <c r="D651" s="36"/>
      <c r="E651" s="94"/>
      <c r="F651" s="94"/>
      <c r="G651" s="94"/>
      <c r="H651" s="94"/>
      <c r="I651" s="6"/>
      <c r="J651" s="6"/>
      <c r="K651" s="6"/>
      <c r="L651" s="34"/>
      <c r="M651" s="120"/>
      <c r="N651" s="120"/>
      <c r="O651" s="120"/>
    </row>
    <row r="652" spans="2:16" x14ac:dyDescent="0.25">
      <c r="B652" s="104"/>
      <c r="C652" s="97"/>
      <c r="D652" s="104"/>
      <c r="E652" s="6"/>
      <c r="F652" s="6"/>
      <c r="G652" s="6"/>
      <c r="H652" s="87"/>
      <c r="I652" s="6"/>
      <c r="J652" s="6"/>
      <c r="K652" s="6"/>
    </row>
    <row r="653" spans="2:16" s="124" customFormat="1" x14ac:dyDescent="0.25">
      <c r="B653" s="36"/>
      <c r="C653" s="108"/>
      <c r="D653" s="36"/>
      <c r="E653" s="109"/>
      <c r="F653" s="109"/>
      <c r="G653" s="109"/>
      <c r="H653" s="109"/>
      <c r="I653" s="34"/>
      <c r="J653" s="34"/>
      <c r="K653" s="34"/>
      <c r="L653" s="34"/>
      <c r="M653" s="99"/>
      <c r="N653" s="99"/>
      <c r="O653" s="99"/>
    </row>
    <row r="654" spans="2:16" s="98" customFormat="1" x14ac:dyDescent="0.25">
      <c r="B654" s="25"/>
      <c r="C654" s="69"/>
      <c r="D654" s="25"/>
      <c r="E654" s="7"/>
      <c r="F654" s="7"/>
      <c r="G654" s="7"/>
      <c r="H654" s="7"/>
      <c r="I654" s="7"/>
      <c r="J654" s="7"/>
      <c r="K654" s="7"/>
      <c r="M654" s="99"/>
      <c r="N654" s="99"/>
      <c r="O654" s="99"/>
      <c r="P654" s="100"/>
    </row>
    <row r="655" spans="2:16" s="124" customFormat="1" x14ac:dyDescent="0.25">
      <c r="B655" s="107"/>
      <c r="C655" s="97"/>
      <c r="D655" s="107"/>
      <c r="E655" s="102"/>
      <c r="F655" s="102"/>
      <c r="G655" s="102"/>
      <c r="H655" s="102"/>
      <c r="I655" s="93"/>
      <c r="J655" s="93"/>
      <c r="K655" s="93"/>
      <c r="L655" s="93"/>
      <c r="M655" s="99"/>
      <c r="N655" s="99"/>
      <c r="O655" s="99"/>
    </row>
    <row r="656" spans="2:16" x14ac:dyDescent="0.25">
      <c r="B656" s="96"/>
      <c r="C656" s="97"/>
      <c r="D656" s="96"/>
      <c r="E656" s="6"/>
      <c r="F656" s="6"/>
      <c r="G656" s="6"/>
      <c r="I656" s="6"/>
      <c r="J656" s="6"/>
      <c r="K656" s="6"/>
      <c r="M656" s="99"/>
      <c r="N656" s="99"/>
      <c r="O656" s="99"/>
    </row>
    <row r="657" spans="2:16" x14ac:dyDescent="0.25">
      <c r="B657" s="36"/>
      <c r="C657" s="97"/>
      <c r="D657" s="36"/>
      <c r="E657" s="6"/>
      <c r="F657" s="6"/>
      <c r="G657" s="6"/>
      <c r="I657" s="6"/>
      <c r="J657" s="6"/>
      <c r="K657" s="6"/>
    </row>
    <row r="658" spans="2:16" x14ac:dyDescent="0.25">
      <c r="B658" s="36"/>
      <c r="C658" s="97"/>
      <c r="D658" s="36"/>
      <c r="E658" s="6"/>
      <c r="F658" s="6"/>
      <c r="G658" s="6"/>
      <c r="I658" s="6"/>
      <c r="J658" s="6"/>
      <c r="K658" s="6"/>
    </row>
    <row r="659" spans="2:16" x14ac:dyDescent="0.25">
      <c r="B659" s="36"/>
      <c r="C659" s="97"/>
      <c r="D659" s="36"/>
      <c r="E659" s="6"/>
      <c r="F659" s="6"/>
      <c r="G659" s="6"/>
      <c r="I659" s="6"/>
      <c r="J659" s="6"/>
      <c r="K659" s="6"/>
    </row>
    <row r="660" spans="2:16" x14ac:dyDescent="0.25">
      <c r="B660" s="36"/>
      <c r="C660" s="97"/>
      <c r="D660" s="36"/>
      <c r="E660" s="6"/>
      <c r="F660" s="6"/>
      <c r="G660" s="6"/>
      <c r="I660" s="6"/>
      <c r="J660" s="6"/>
      <c r="K660" s="6"/>
    </row>
    <row r="661" spans="2:16" x14ac:dyDescent="0.25">
      <c r="B661" s="36"/>
      <c r="C661" s="97"/>
      <c r="D661" s="36"/>
      <c r="E661" s="6"/>
      <c r="F661" s="6"/>
      <c r="G661" s="6"/>
      <c r="I661" s="6"/>
      <c r="J661" s="6"/>
      <c r="K661" s="6"/>
    </row>
    <row r="662" spans="2:16" s="124" customFormat="1" x14ac:dyDescent="0.25">
      <c r="B662" s="36"/>
      <c r="C662" s="97"/>
      <c r="D662" s="36"/>
      <c r="E662" s="94"/>
      <c r="F662" s="94"/>
      <c r="G662" s="94"/>
      <c r="H662" s="94"/>
      <c r="I662" s="6"/>
      <c r="J662" s="6"/>
      <c r="K662" s="6"/>
      <c r="L662" s="34"/>
      <c r="M662" s="120"/>
      <c r="N662" s="120"/>
      <c r="O662" s="120"/>
    </row>
    <row r="663" spans="2:16" s="124" customFormat="1" x14ac:dyDescent="0.25">
      <c r="B663" s="36"/>
      <c r="C663" s="97"/>
      <c r="D663" s="36"/>
      <c r="E663" s="94"/>
      <c r="F663" s="94"/>
      <c r="G663" s="94"/>
      <c r="H663" s="94"/>
      <c r="I663" s="6"/>
      <c r="J663" s="6"/>
      <c r="K663" s="6"/>
      <c r="L663" s="34"/>
      <c r="M663" s="120"/>
      <c r="N663" s="120"/>
      <c r="O663" s="120"/>
    </row>
    <row r="664" spans="2:16" x14ac:dyDescent="0.25">
      <c r="B664" s="104"/>
      <c r="C664" s="97"/>
      <c r="D664" s="104"/>
      <c r="E664" s="6"/>
      <c r="F664" s="6"/>
      <c r="G664" s="6"/>
      <c r="H664" s="87"/>
      <c r="I664" s="6"/>
      <c r="J664" s="6"/>
      <c r="K664" s="6"/>
    </row>
    <row r="665" spans="2:16" s="124" customFormat="1" x14ac:dyDescent="0.25">
      <c r="B665" s="36"/>
      <c r="C665" s="108"/>
      <c r="D665" s="36"/>
      <c r="E665" s="109"/>
      <c r="F665" s="109"/>
      <c r="G665" s="109"/>
      <c r="H665" s="109"/>
      <c r="I665" s="34"/>
      <c r="J665" s="34"/>
      <c r="K665" s="34"/>
      <c r="L665" s="34"/>
      <c r="M665" s="99"/>
      <c r="N665" s="99"/>
      <c r="O665" s="99"/>
    </row>
    <row r="666" spans="2:16" s="98" customFormat="1" x14ac:dyDescent="0.25">
      <c r="B666" s="25"/>
      <c r="C666" s="69"/>
      <c r="D666" s="25"/>
      <c r="E666" s="7"/>
      <c r="F666" s="7"/>
      <c r="G666" s="7"/>
      <c r="H666" s="7"/>
      <c r="I666" s="7"/>
      <c r="J666" s="7"/>
      <c r="K666" s="7"/>
      <c r="M666" s="99"/>
      <c r="N666" s="99"/>
      <c r="O666" s="99"/>
      <c r="P666" s="100"/>
    </row>
    <row r="667" spans="2:16" s="124" customFormat="1" x14ac:dyDescent="0.25">
      <c r="B667" s="36"/>
      <c r="C667" s="108"/>
      <c r="D667" s="36"/>
      <c r="E667" s="109"/>
      <c r="F667" s="109"/>
      <c r="G667" s="109"/>
      <c r="H667" s="109"/>
      <c r="I667" s="34"/>
      <c r="J667" s="34"/>
      <c r="K667" s="34"/>
      <c r="L667" s="34"/>
      <c r="M667" s="99"/>
      <c r="N667" s="99"/>
      <c r="O667" s="99"/>
    </row>
    <row r="668" spans="2:16" x14ac:dyDescent="0.25">
      <c r="B668" s="96"/>
      <c r="C668" s="97"/>
      <c r="D668" s="96"/>
      <c r="E668" s="6"/>
      <c r="F668" s="6"/>
      <c r="G668" s="6"/>
      <c r="I668" s="6"/>
      <c r="J668" s="6"/>
      <c r="K668" s="6"/>
      <c r="M668" s="99"/>
      <c r="N668" s="99"/>
      <c r="O668" s="99"/>
    </row>
    <row r="669" spans="2:16" x14ac:dyDescent="0.25">
      <c r="B669" s="36"/>
      <c r="C669" s="97"/>
      <c r="D669" s="36"/>
      <c r="E669" s="6"/>
      <c r="F669" s="6"/>
      <c r="G669" s="6"/>
      <c r="I669" s="6"/>
      <c r="J669" s="6"/>
      <c r="K669" s="6"/>
    </row>
    <row r="670" spans="2:16" x14ac:dyDescent="0.25">
      <c r="B670" s="36"/>
      <c r="C670" s="97"/>
      <c r="D670" s="36"/>
      <c r="E670" s="6"/>
      <c r="F670" s="6"/>
      <c r="G670" s="6"/>
      <c r="I670" s="6"/>
      <c r="J670" s="6"/>
      <c r="K670" s="6"/>
    </row>
    <row r="671" spans="2:16" x14ac:dyDescent="0.25">
      <c r="B671" s="36"/>
      <c r="C671" s="97"/>
      <c r="D671" s="36"/>
      <c r="E671" s="6"/>
      <c r="F671" s="6"/>
      <c r="G671" s="6"/>
      <c r="I671" s="6"/>
      <c r="J671" s="6"/>
      <c r="K671" s="6"/>
    </row>
    <row r="672" spans="2:16" x14ac:dyDescent="0.25">
      <c r="B672" s="36"/>
      <c r="C672" s="97"/>
      <c r="D672" s="36"/>
      <c r="E672" s="6"/>
      <c r="F672" s="6"/>
      <c r="G672" s="6"/>
      <c r="I672" s="6"/>
      <c r="J672" s="6"/>
      <c r="K672" s="6"/>
    </row>
    <row r="673" spans="2:16" s="124" customFormat="1" x14ac:dyDescent="0.25">
      <c r="B673" s="36"/>
      <c r="C673" s="97"/>
      <c r="D673" s="36"/>
      <c r="E673" s="94"/>
      <c r="F673" s="94"/>
      <c r="G673" s="94"/>
      <c r="H673" s="94"/>
      <c r="I673" s="6"/>
      <c r="J673" s="6"/>
      <c r="K673" s="6"/>
      <c r="L673" s="34"/>
      <c r="M673" s="120"/>
      <c r="N673" s="120"/>
      <c r="O673" s="120"/>
    </row>
    <row r="674" spans="2:16" s="124" customFormat="1" x14ac:dyDescent="0.25">
      <c r="B674" s="36"/>
      <c r="C674" s="97"/>
      <c r="D674" s="36"/>
      <c r="E674" s="94"/>
      <c r="F674" s="94"/>
      <c r="G674" s="94"/>
      <c r="H674" s="94"/>
      <c r="I674" s="6"/>
      <c r="J674" s="6"/>
      <c r="K674" s="6"/>
      <c r="L674" s="34"/>
      <c r="M674" s="120"/>
      <c r="N674" s="120"/>
      <c r="O674" s="120"/>
    </row>
    <row r="675" spans="2:16" x14ac:dyDescent="0.25">
      <c r="B675" s="104"/>
      <c r="C675" s="97"/>
      <c r="D675" s="104"/>
      <c r="E675" s="6"/>
      <c r="F675" s="6"/>
      <c r="G675" s="6"/>
      <c r="H675" s="87"/>
      <c r="I675" s="6"/>
      <c r="J675" s="6"/>
      <c r="K675" s="6"/>
    </row>
    <row r="676" spans="2:16" s="124" customFormat="1" x14ac:dyDescent="0.25">
      <c r="B676" s="36"/>
      <c r="C676" s="108"/>
      <c r="D676" s="36"/>
      <c r="E676" s="109"/>
      <c r="F676" s="109"/>
      <c r="G676" s="109"/>
      <c r="H676" s="109"/>
      <c r="I676" s="34"/>
      <c r="J676" s="34"/>
      <c r="K676" s="34"/>
      <c r="L676" s="34"/>
      <c r="M676" s="99"/>
      <c r="N676" s="99"/>
      <c r="O676" s="99"/>
    </row>
    <row r="677" spans="2:16" s="98" customFormat="1" x14ac:dyDescent="0.25">
      <c r="B677" s="25"/>
      <c r="C677" s="69"/>
      <c r="D677" s="25"/>
      <c r="E677" s="7"/>
      <c r="F677" s="7"/>
      <c r="G677" s="7"/>
      <c r="H677" s="7"/>
      <c r="I677" s="7"/>
      <c r="J677" s="7"/>
      <c r="K677" s="7"/>
      <c r="M677" s="99"/>
      <c r="N677" s="99"/>
      <c r="O677" s="99"/>
      <c r="P677" s="100"/>
    </row>
    <row r="678" spans="2:16" s="124" customFormat="1" x14ac:dyDescent="0.25">
      <c r="B678" s="36"/>
      <c r="C678" s="108"/>
      <c r="D678" s="36"/>
      <c r="E678" s="109"/>
      <c r="F678" s="109"/>
      <c r="G678" s="109"/>
      <c r="H678" s="109"/>
      <c r="I678" s="34"/>
      <c r="J678" s="34"/>
      <c r="K678" s="34"/>
      <c r="L678" s="34"/>
      <c r="M678" s="99"/>
      <c r="N678" s="99"/>
      <c r="O678" s="99"/>
    </row>
    <row r="679" spans="2:16" x14ac:dyDescent="0.25">
      <c r="B679" s="96"/>
      <c r="C679" s="97"/>
      <c r="D679" s="96"/>
      <c r="E679" s="6"/>
      <c r="F679" s="6"/>
      <c r="G679" s="6"/>
      <c r="I679" s="6"/>
      <c r="J679" s="6"/>
      <c r="K679" s="6"/>
      <c r="M679" s="99"/>
      <c r="N679" s="99"/>
      <c r="O679" s="99"/>
    </row>
    <row r="680" spans="2:16" s="124" customFormat="1" x14ac:dyDescent="0.25">
      <c r="B680" s="36"/>
      <c r="C680" s="97"/>
      <c r="D680" s="36"/>
      <c r="E680" s="94"/>
      <c r="F680" s="94"/>
      <c r="G680" s="94"/>
      <c r="H680" s="94"/>
      <c r="I680" s="6"/>
      <c r="J680" s="6"/>
      <c r="K680" s="6"/>
      <c r="L680" s="34"/>
      <c r="M680" s="120"/>
      <c r="N680" s="120"/>
      <c r="O680" s="120"/>
    </row>
    <row r="681" spans="2:16" s="124" customFormat="1" x14ac:dyDescent="0.25">
      <c r="B681" s="36"/>
      <c r="C681" s="97"/>
      <c r="D681" s="36"/>
      <c r="E681" s="94"/>
      <c r="F681" s="94"/>
      <c r="G681" s="94"/>
      <c r="H681" s="94"/>
      <c r="I681" s="6"/>
      <c r="J681" s="6"/>
      <c r="K681" s="6"/>
      <c r="L681" s="34"/>
      <c r="M681" s="120"/>
      <c r="N681" s="120"/>
      <c r="O681" s="120"/>
    </row>
    <row r="682" spans="2:16" x14ac:dyDescent="0.25">
      <c r="B682" s="104"/>
      <c r="C682" s="97"/>
      <c r="D682" s="104"/>
      <c r="E682" s="6"/>
      <c r="F682" s="6"/>
      <c r="G682" s="6"/>
      <c r="H682" s="87"/>
      <c r="I682" s="6"/>
      <c r="J682" s="6"/>
      <c r="K682" s="6"/>
    </row>
    <row r="683" spans="2:16" s="124" customFormat="1" x14ac:dyDescent="0.25">
      <c r="B683" s="36"/>
      <c r="C683" s="108"/>
      <c r="D683" s="36"/>
      <c r="E683" s="109"/>
      <c r="F683" s="109"/>
      <c r="G683" s="109"/>
      <c r="H683" s="109"/>
      <c r="I683" s="34"/>
      <c r="J683" s="34"/>
      <c r="K683" s="34"/>
      <c r="L683" s="34"/>
      <c r="M683" s="99"/>
      <c r="N683" s="99"/>
      <c r="O683" s="99"/>
    </row>
    <row r="684" spans="2:16" s="98" customFormat="1" x14ac:dyDescent="0.25">
      <c r="B684" s="25"/>
      <c r="C684" s="69"/>
      <c r="D684" s="25"/>
      <c r="E684" s="7"/>
      <c r="F684" s="7"/>
      <c r="G684" s="7"/>
      <c r="H684" s="7"/>
      <c r="I684" s="7"/>
      <c r="J684" s="7"/>
      <c r="K684" s="7"/>
      <c r="M684" s="99"/>
      <c r="N684" s="99"/>
      <c r="O684" s="99"/>
      <c r="P684" s="100"/>
    </row>
    <row r="685" spans="2:16" s="124" customFormat="1" x14ac:dyDescent="0.25">
      <c r="B685" s="36"/>
      <c r="C685" s="108"/>
      <c r="D685" s="36"/>
      <c r="E685" s="109"/>
      <c r="F685" s="109"/>
      <c r="G685" s="109"/>
      <c r="H685" s="109"/>
      <c r="I685" s="34"/>
      <c r="J685" s="34"/>
      <c r="K685" s="34"/>
      <c r="L685" s="34"/>
      <c r="M685" s="99"/>
      <c r="N685" s="99"/>
      <c r="O685" s="99"/>
    </row>
    <row r="686" spans="2:16" x14ac:dyDescent="0.25">
      <c r="B686" s="96"/>
      <c r="C686" s="97"/>
      <c r="D686" s="96"/>
      <c r="E686" s="6"/>
      <c r="F686" s="6"/>
      <c r="G686" s="6"/>
      <c r="I686" s="6"/>
      <c r="J686" s="6"/>
      <c r="K686" s="6"/>
      <c r="M686" s="99"/>
      <c r="N686" s="99"/>
      <c r="O686" s="99"/>
    </row>
    <row r="687" spans="2:16" s="124" customFormat="1" x14ac:dyDescent="0.25">
      <c r="B687" s="36"/>
      <c r="C687" s="97"/>
      <c r="D687" s="36"/>
      <c r="E687" s="94"/>
      <c r="F687" s="94"/>
      <c r="G687" s="94"/>
      <c r="H687" s="94"/>
      <c r="I687" s="6"/>
      <c r="J687" s="6"/>
      <c r="K687" s="6"/>
      <c r="L687" s="34"/>
      <c r="M687" s="120"/>
      <c r="N687" s="120"/>
      <c r="O687" s="120"/>
    </row>
    <row r="688" spans="2:16" s="124" customFormat="1" x14ac:dyDescent="0.25">
      <c r="B688" s="36"/>
      <c r="C688" s="97"/>
      <c r="D688" s="36"/>
      <c r="E688" s="94"/>
      <c r="F688" s="94"/>
      <c r="G688" s="94"/>
      <c r="H688" s="94"/>
      <c r="I688" s="6"/>
      <c r="J688" s="6"/>
      <c r="K688" s="6"/>
      <c r="L688" s="34"/>
      <c r="M688" s="120"/>
      <c r="N688" s="120"/>
      <c r="O688" s="120"/>
    </row>
    <row r="689" spans="2:16" x14ac:dyDescent="0.25">
      <c r="B689" s="104"/>
      <c r="C689" s="97"/>
      <c r="D689" s="104"/>
      <c r="E689" s="6"/>
      <c r="F689" s="6"/>
      <c r="G689" s="6"/>
      <c r="H689" s="87"/>
      <c r="I689" s="6"/>
      <c r="J689" s="6"/>
      <c r="K689" s="6"/>
    </row>
    <row r="690" spans="2:16" s="124" customFormat="1" x14ac:dyDescent="0.25">
      <c r="B690" s="36"/>
      <c r="C690" s="108"/>
      <c r="D690" s="36"/>
      <c r="E690" s="109"/>
      <c r="F690" s="109"/>
      <c r="G690" s="109"/>
      <c r="H690" s="109"/>
      <c r="I690" s="34"/>
      <c r="J690" s="34"/>
      <c r="K690" s="34"/>
      <c r="L690" s="34"/>
      <c r="M690" s="99"/>
      <c r="N690" s="99"/>
      <c r="O690" s="99"/>
    </row>
    <row r="691" spans="2:16" s="98" customFormat="1" x14ac:dyDescent="0.25">
      <c r="B691" s="25"/>
      <c r="C691" s="69"/>
      <c r="D691" s="25"/>
      <c r="E691" s="7"/>
      <c r="F691" s="7"/>
      <c r="G691" s="7"/>
      <c r="H691" s="7"/>
      <c r="I691" s="7"/>
      <c r="J691" s="7"/>
      <c r="K691" s="7"/>
      <c r="M691" s="99"/>
      <c r="N691" s="99"/>
      <c r="O691" s="99"/>
      <c r="P691" s="100"/>
    </row>
    <row r="692" spans="2:16" s="124" customFormat="1" x14ac:dyDescent="0.25">
      <c r="B692" s="36"/>
      <c r="C692" s="108"/>
      <c r="D692" s="36"/>
      <c r="E692" s="109"/>
      <c r="F692" s="109"/>
      <c r="G692" s="109"/>
      <c r="H692" s="109"/>
      <c r="I692" s="34"/>
      <c r="J692" s="34"/>
      <c r="K692" s="34"/>
      <c r="L692" s="34"/>
      <c r="M692" s="99"/>
      <c r="N692" s="99"/>
      <c r="O692" s="99"/>
    </row>
    <row r="693" spans="2:16" x14ac:dyDescent="0.25">
      <c r="B693" s="96"/>
      <c r="C693" s="97"/>
      <c r="D693" s="96"/>
      <c r="E693" s="6"/>
      <c r="F693" s="6"/>
      <c r="G693" s="6"/>
      <c r="I693" s="6"/>
      <c r="J693" s="6"/>
      <c r="K693" s="6"/>
      <c r="M693" s="99"/>
      <c r="N693" s="99"/>
      <c r="O693" s="99"/>
    </row>
    <row r="694" spans="2:16" s="124" customFormat="1" x14ac:dyDescent="0.25">
      <c r="B694" s="36"/>
      <c r="C694" s="97"/>
      <c r="D694" s="36"/>
      <c r="E694" s="94"/>
      <c r="F694" s="94"/>
      <c r="G694" s="94"/>
      <c r="H694" s="94"/>
      <c r="I694" s="6"/>
      <c r="J694" s="6"/>
      <c r="K694" s="6"/>
      <c r="L694" s="34"/>
      <c r="M694" s="120"/>
      <c r="N694" s="120"/>
      <c r="O694" s="120"/>
    </row>
    <row r="695" spans="2:16" s="124" customFormat="1" x14ac:dyDescent="0.25">
      <c r="B695" s="36"/>
      <c r="C695" s="97"/>
      <c r="D695" s="36"/>
      <c r="E695" s="94"/>
      <c r="F695" s="94"/>
      <c r="G695" s="94"/>
      <c r="H695" s="94"/>
      <c r="I695" s="6"/>
      <c r="J695" s="6"/>
      <c r="K695" s="6"/>
      <c r="L695" s="34"/>
      <c r="M695" s="120"/>
      <c r="N695" s="120"/>
      <c r="O695" s="120"/>
    </row>
    <row r="696" spans="2:16" x14ac:dyDescent="0.25">
      <c r="B696" s="104"/>
      <c r="C696" s="97"/>
      <c r="D696" s="104"/>
      <c r="E696" s="6"/>
      <c r="F696" s="6"/>
      <c r="G696" s="6"/>
      <c r="H696" s="87"/>
      <c r="I696" s="6"/>
      <c r="J696" s="6"/>
      <c r="K696" s="6"/>
    </row>
    <row r="697" spans="2:16" s="124" customFormat="1" x14ac:dyDescent="0.25">
      <c r="B697" s="36"/>
      <c r="C697" s="108"/>
      <c r="D697" s="36"/>
      <c r="E697" s="109"/>
      <c r="F697" s="109"/>
      <c r="G697" s="109"/>
      <c r="H697" s="109"/>
      <c r="I697" s="34"/>
      <c r="J697" s="34"/>
      <c r="K697" s="34"/>
      <c r="L697" s="34"/>
      <c r="M697" s="99"/>
      <c r="N697" s="99"/>
      <c r="O697" s="99"/>
    </row>
    <row r="698" spans="2:16" s="98" customFormat="1" x14ac:dyDescent="0.25">
      <c r="B698" s="25"/>
      <c r="C698" s="69"/>
      <c r="D698" s="25"/>
      <c r="E698" s="7"/>
      <c r="F698" s="7"/>
      <c r="G698" s="7"/>
      <c r="H698" s="7"/>
      <c r="I698" s="7"/>
      <c r="J698" s="7"/>
      <c r="K698" s="7"/>
      <c r="M698" s="99"/>
      <c r="N698" s="99"/>
      <c r="O698" s="99"/>
      <c r="P698" s="100"/>
    </row>
    <row r="699" spans="2:16" s="124" customFormat="1" x14ac:dyDescent="0.25">
      <c r="B699" s="36"/>
      <c r="C699" s="108"/>
      <c r="D699" s="36"/>
      <c r="E699" s="109"/>
      <c r="F699" s="109"/>
      <c r="G699" s="109"/>
      <c r="H699" s="109"/>
      <c r="I699" s="34"/>
      <c r="J699" s="34"/>
      <c r="K699" s="34"/>
      <c r="L699" s="34"/>
      <c r="M699" s="99"/>
      <c r="N699" s="99"/>
      <c r="O699" s="99"/>
    </row>
    <row r="700" spans="2:16" x14ac:dyDescent="0.25">
      <c r="B700" s="96"/>
      <c r="C700" s="97"/>
      <c r="D700" s="96"/>
      <c r="E700" s="6"/>
      <c r="F700" s="6"/>
      <c r="G700" s="6"/>
      <c r="I700" s="6"/>
      <c r="J700" s="6"/>
      <c r="K700" s="6"/>
      <c r="M700" s="99"/>
      <c r="N700" s="99"/>
      <c r="O700" s="99"/>
    </row>
    <row r="701" spans="2:16" s="124" customFormat="1" x14ac:dyDescent="0.25">
      <c r="B701" s="36"/>
      <c r="C701" s="97"/>
      <c r="D701" s="36"/>
      <c r="E701" s="94"/>
      <c r="F701" s="94"/>
      <c r="G701" s="94"/>
      <c r="H701" s="94"/>
      <c r="I701" s="6"/>
      <c r="J701" s="6"/>
      <c r="K701" s="6"/>
      <c r="L701" s="34"/>
      <c r="M701" s="120"/>
      <c r="N701" s="120"/>
      <c r="O701" s="120"/>
    </row>
    <row r="702" spans="2:16" s="124" customFormat="1" x14ac:dyDescent="0.25">
      <c r="B702" s="36"/>
      <c r="C702" s="97"/>
      <c r="D702" s="36"/>
      <c r="E702" s="94"/>
      <c r="F702" s="94"/>
      <c r="G702" s="94"/>
      <c r="H702" s="94"/>
      <c r="I702" s="6"/>
      <c r="J702" s="6"/>
      <c r="K702" s="6"/>
      <c r="L702" s="34"/>
      <c r="M702" s="120"/>
      <c r="N702" s="120"/>
      <c r="O702" s="120"/>
    </row>
    <row r="703" spans="2:16" x14ac:dyDescent="0.25">
      <c r="B703" s="104"/>
      <c r="C703" s="97"/>
      <c r="D703" s="104"/>
      <c r="E703" s="6"/>
      <c r="F703" s="6"/>
      <c r="G703" s="6"/>
      <c r="H703" s="87"/>
      <c r="I703" s="6"/>
      <c r="J703" s="6"/>
      <c r="K703" s="6"/>
    </row>
    <row r="704" spans="2:16" s="124" customFormat="1" x14ac:dyDescent="0.25">
      <c r="B704" s="36"/>
      <c r="C704" s="108"/>
      <c r="D704" s="36"/>
      <c r="E704" s="109"/>
      <c r="F704" s="109"/>
      <c r="G704" s="109"/>
      <c r="H704" s="109"/>
      <c r="I704" s="34"/>
      <c r="J704" s="34"/>
      <c r="K704" s="34"/>
      <c r="L704" s="34"/>
      <c r="M704" s="99"/>
      <c r="N704" s="99"/>
      <c r="O704" s="99"/>
    </row>
    <row r="705" spans="2:16" s="98" customFormat="1" x14ac:dyDescent="0.25">
      <c r="B705" s="25"/>
      <c r="C705" s="69"/>
      <c r="D705" s="25"/>
      <c r="E705" s="7"/>
      <c r="F705" s="7"/>
      <c r="G705" s="7"/>
      <c r="H705" s="7"/>
      <c r="I705" s="7"/>
      <c r="J705" s="7"/>
      <c r="K705" s="7"/>
      <c r="M705" s="99"/>
      <c r="N705" s="99"/>
      <c r="O705" s="99"/>
      <c r="P705" s="100"/>
    </row>
    <row r="706" spans="2:16" s="124" customFormat="1" x14ac:dyDescent="0.25">
      <c r="B706" s="36"/>
      <c r="C706" s="108"/>
      <c r="D706" s="36"/>
      <c r="E706" s="109"/>
      <c r="F706" s="109"/>
      <c r="G706" s="109"/>
      <c r="H706" s="109"/>
      <c r="I706" s="34"/>
      <c r="J706" s="34"/>
      <c r="K706" s="34"/>
      <c r="L706" s="34"/>
      <c r="M706" s="99"/>
      <c r="N706" s="99"/>
      <c r="O706" s="99"/>
    </row>
    <row r="707" spans="2:16" x14ac:dyDescent="0.25">
      <c r="B707" s="96"/>
      <c r="C707" s="97"/>
      <c r="D707" s="96"/>
      <c r="E707" s="6"/>
      <c r="F707" s="6"/>
      <c r="G707" s="6"/>
      <c r="I707" s="6"/>
      <c r="J707" s="6"/>
      <c r="K707" s="6"/>
      <c r="M707" s="99"/>
      <c r="N707" s="99"/>
      <c r="O707" s="99"/>
    </row>
    <row r="708" spans="2:16" s="124" customFormat="1" x14ac:dyDescent="0.25">
      <c r="B708" s="36"/>
      <c r="C708" s="97"/>
      <c r="D708" s="36"/>
      <c r="E708" s="94"/>
      <c r="F708" s="94"/>
      <c r="G708" s="94"/>
      <c r="H708" s="94"/>
      <c r="I708" s="6"/>
      <c r="J708" s="6"/>
      <c r="K708" s="6"/>
      <c r="L708" s="34"/>
      <c r="M708" s="120"/>
      <c r="N708" s="120"/>
      <c r="O708" s="120"/>
    </row>
    <row r="709" spans="2:16" s="124" customFormat="1" x14ac:dyDescent="0.25">
      <c r="B709" s="36"/>
      <c r="C709" s="97"/>
      <c r="D709" s="36"/>
      <c r="E709" s="94"/>
      <c r="F709" s="94"/>
      <c r="G709" s="94"/>
      <c r="H709" s="94"/>
      <c r="I709" s="6"/>
      <c r="J709" s="6"/>
      <c r="K709" s="6"/>
      <c r="L709" s="34"/>
      <c r="M709" s="120"/>
      <c r="N709" s="120"/>
      <c r="O709" s="120"/>
    </row>
    <row r="710" spans="2:16" x14ac:dyDescent="0.25">
      <c r="B710" s="104"/>
      <c r="C710" s="97"/>
      <c r="D710" s="104"/>
      <c r="E710" s="6"/>
      <c r="F710" s="6"/>
      <c r="G710" s="6"/>
      <c r="H710" s="87"/>
      <c r="I710" s="6"/>
      <c r="J710" s="6"/>
      <c r="K710" s="6"/>
    </row>
    <row r="711" spans="2:16" x14ac:dyDescent="0.25">
      <c r="B711" s="104"/>
      <c r="C711" s="97"/>
      <c r="D711" s="104"/>
      <c r="E711" s="6"/>
      <c r="F711" s="6"/>
      <c r="G711" s="6"/>
      <c r="I711" s="6"/>
      <c r="J711" s="6"/>
      <c r="K711" s="6"/>
    </row>
    <row r="712" spans="2:16" x14ac:dyDescent="0.25">
      <c r="B712" s="104"/>
      <c r="C712" s="97"/>
      <c r="D712" s="104"/>
      <c r="E712" s="6"/>
      <c r="F712" s="6"/>
      <c r="G712" s="6"/>
      <c r="H712" s="87"/>
      <c r="I712" s="6"/>
      <c r="J712" s="6"/>
      <c r="K712" s="6"/>
    </row>
    <row r="713" spans="2:16" x14ac:dyDescent="0.25">
      <c r="B713" s="104"/>
      <c r="C713" s="97"/>
      <c r="D713" s="104"/>
      <c r="E713" s="6"/>
      <c r="F713" s="6"/>
      <c r="G713" s="6"/>
      <c r="I713" s="6"/>
      <c r="J713" s="6"/>
      <c r="K713" s="6"/>
    </row>
    <row r="714" spans="2:16" s="102" customFormat="1" x14ac:dyDescent="0.25">
      <c r="B714" s="36"/>
      <c r="C714" s="97"/>
      <c r="D714" s="36"/>
      <c r="I714" s="34"/>
      <c r="J714" s="34"/>
      <c r="K714" s="34"/>
      <c r="L714" s="34"/>
      <c r="M714" s="99"/>
      <c r="N714" s="99"/>
      <c r="O714" s="99"/>
    </row>
    <row r="715" spans="2:16" s="98" customFormat="1" x14ac:dyDescent="0.25">
      <c r="B715" s="25"/>
      <c r="C715" s="69"/>
      <c r="D715" s="25"/>
      <c r="E715" s="7"/>
      <c r="F715" s="7"/>
      <c r="G715" s="7"/>
      <c r="H715" s="7"/>
      <c r="I715" s="7"/>
      <c r="J715" s="7"/>
      <c r="K715" s="7"/>
      <c r="M715" s="99"/>
      <c r="N715" s="99"/>
      <c r="O715" s="99"/>
      <c r="P715" s="100"/>
    </row>
    <row r="716" spans="2:16" s="124" customFormat="1" x14ac:dyDescent="0.25">
      <c r="B716" s="107"/>
      <c r="C716" s="97"/>
      <c r="D716" s="107"/>
      <c r="E716" s="102"/>
      <c r="F716" s="102"/>
      <c r="G716" s="102"/>
      <c r="H716" s="102"/>
      <c r="I716" s="93"/>
      <c r="J716" s="93"/>
      <c r="K716" s="93"/>
      <c r="L716" s="93"/>
      <c r="M716" s="99"/>
      <c r="N716" s="99"/>
      <c r="O716" s="99"/>
    </row>
    <row r="717" spans="2:16" s="98" customFormat="1" x14ac:dyDescent="0.25">
      <c r="B717" s="25"/>
      <c r="C717" s="69"/>
      <c r="D717" s="25"/>
      <c r="E717" s="7"/>
      <c r="F717" s="7"/>
      <c r="G717" s="7"/>
      <c r="H717" s="7"/>
      <c r="I717" s="7"/>
      <c r="J717" s="7"/>
      <c r="K717" s="7"/>
      <c r="M717" s="99"/>
      <c r="N717" s="99"/>
      <c r="O717" s="99"/>
      <c r="P717" s="100"/>
    </row>
    <row r="718" spans="2:16" s="124" customFormat="1" x14ac:dyDescent="0.25">
      <c r="B718" s="102"/>
      <c r="C718" s="97"/>
      <c r="D718" s="102"/>
      <c r="E718" s="102"/>
      <c r="F718" s="102"/>
      <c r="G718" s="102"/>
      <c r="H718" s="102"/>
      <c r="I718" s="34"/>
      <c r="J718" s="34"/>
      <c r="K718" s="34"/>
      <c r="L718" s="34"/>
      <c r="M718" s="99"/>
      <c r="N718" s="99"/>
      <c r="O718" s="99"/>
    </row>
    <row r="719" spans="2:16" x14ac:dyDescent="0.25">
      <c r="B719" s="96"/>
      <c r="C719" s="97"/>
      <c r="D719" s="96"/>
      <c r="E719" s="6"/>
      <c r="F719" s="6"/>
      <c r="G719" s="6"/>
      <c r="I719" s="6"/>
      <c r="J719" s="6"/>
      <c r="K719" s="6"/>
      <c r="M719" s="99"/>
      <c r="N719" s="99"/>
      <c r="O719" s="99"/>
    </row>
    <row r="720" spans="2:16" x14ac:dyDescent="0.25">
      <c r="B720" s="36"/>
      <c r="C720" s="97"/>
      <c r="D720" s="36"/>
      <c r="E720" s="6"/>
      <c r="F720" s="6"/>
      <c r="G720" s="6"/>
      <c r="I720" s="6"/>
      <c r="J720" s="6"/>
      <c r="K720" s="6"/>
    </row>
    <row r="721" spans="2:15" s="121" customFormat="1" x14ac:dyDescent="0.25">
      <c r="B721" s="36"/>
      <c r="C721" s="97"/>
      <c r="D721" s="36"/>
      <c r="E721" s="6"/>
      <c r="F721" s="6"/>
      <c r="G721" s="6"/>
      <c r="H721" s="6"/>
      <c r="I721" s="6"/>
      <c r="J721" s="6"/>
      <c r="K721" s="6"/>
      <c r="L721" s="117"/>
      <c r="M721" s="120"/>
      <c r="N721" s="120"/>
      <c r="O721" s="120"/>
    </row>
    <row r="722" spans="2:15" s="121" customFormat="1" x14ac:dyDescent="0.25">
      <c r="B722" s="36"/>
      <c r="C722" s="97"/>
      <c r="D722" s="36"/>
      <c r="E722" s="6"/>
      <c r="F722" s="6"/>
      <c r="G722" s="6"/>
      <c r="H722" s="6"/>
      <c r="I722" s="6"/>
      <c r="J722" s="6"/>
      <c r="K722" s="6"/>
      <c r="L722" s="117"/>
      <c r="M722" s="120"/>
      <c r="N722" s="120"/>
      <c r="O722" s="120"/>
    </row>
    <row r="723" spans="2:15" s="121" customFormat="1" x14ac:dyDescent="0.25">
      <c r="B723" s="36"/>
      <c r="C723" s="97"/>
      <c r="D723" s="36"/>
      <c r="E723" s="6"/>
      <c r="F723" s="6"/>
      <c r="G723" s="6"/>
      <c r="H723" s="6"/>
      <c r="I723" s="6"/>
      <c r="J723" s="6"/>
      <c r="K723" s="6"/>
      <c r="L723" s="117"/>
      <c r="M723" s="120"/>
      <c r="N723" s="120"/>
      <c r="O723" s="120"/>
    </row>
    <row r="724" spans="2:15" s="121" customFormat="1" x14ac:dyDescent="0.25">
      <c r="B724" s="36"/>
      <c r="C724" s="97"/>
      <c r="D724" s="36"/>
      <c r="E724" s="6"/>
      <c r="F724" s="6"/>
      <c r="G724" s="6"/>
      <c r="H724" s="6"/>
      <c r="I724" s="6"/>
      <c r="J724" s="6"/>
      <c r="K724" s="6"/>
      <c r="L724" s="117"/>
      <c r="M724" s="120"/>
      <c r="N724" s="120"/>
      <c r="O724" s="120"/>
    </row>
    <row r="725" spans="2:15" s="121" customFormat="1" x14ac:dyDescent="0.25">
      <c r="B725" s="36"/>
      <c r="C725" s="97"/>
      <c r="D725" s="36"/>
      <c r="E725" s="6"/>
      <c r="F725" s="6"/>
      <c r="G725" s="6"/>
      <c r="H725" s="6"/>
      <c r="I725" s="6"/>
      <c r="J725" s="6"/>
      <c r="K725" s="6"/>
      <c r="L725" s="117"/>
      <c r="M725" s="120"/>
      <c r="N725" s="120"/>
      <c r="O725" s="120"/>
    </row>
    <row r="726" spans="2:15" s="121" customFormat="1" x14ac:dyDescent="0.25">
      <c r="B726" s="36"/>
      <c r="C726" s="97"/>
      <c r="D726" s="36"/>
      <c r="E726" s="6"/>
      <c r="F726" s="6"/>
      <c r="G726" s="6"/>
      <c r="H726" s="6"/>
      <c r="I726" s="6"/>
      <c r="J726" s="6"/>
      <c r="K726" s="6"/>
      <c r="L726" s="117"/>
      <c r="M726" s="120"/>
      <c r="N726" s="120"/>
      <c r="O726" s="120"/>
    </row>
    <row r="727" spans="2:15" s="121" customFormat="1" x14ac:dyDescent="0.25">
      <c r="B727" s="36"/>
      <c r="C727" s="97"/>
      <c r="D727" s="36"/>
      <c r="E727" s="6"/>
      <c r="F727" s="6"/>
      <c r="G727" s="6"/>
      <c r="H727" s="6"/>
      <c r="I727" s="6"/>
      <c r="J727" s="6"/>
      <c r="K727" s="6"/>
      <c r="L727" s="117"/>
      <c r="M727" s="120"/>
      <c r="N727" s="120"/>
      <c r="O727" s="120"/>
    </row>
    <row r="728" spans="2:15" s="121" customFormat="1" x14ac:dyDescent="0.25">
      <c r="B728" s="36"/>
      <c r="C728" s="97"/>
      <c r="D728" s="36"/>
      <c r="E728" s="6"/>
      <c r="F728" s="6"/>
      <c r="G728" s="6"/>
      <c r="H728" s="6"/>
      <c r="I728" s="6"/>
      <c r="J728" s="6"/>
      <c r="K728" s="6"/>
      <c r="L728" s="117"/>
      <c r="M728" s="120"/>
      <c r="N728" s="120"/>
      <c r="O728" s="120"/>
    </row>
    <row r="729" spans="2:15" s="121" customFormat="1" x14ac:dyDescent="0.25">
      <c r="B729" s="36"/>
      <c r="C729" s="97"/>
      <c r="D729" s="36"/>
      <c r="E729" s="6"/>
      <c r="F729" s="6"/>
      <c r="G729" s="6"/>
      <c r="H729" s="6"/>
      <c r="I729" s="6"/>
      <c r="J729" s="6"/>
      <c r="K729" s="6"/>
      <c r="L729" s="117"/>
      <c r="M729" s="120"/>
      <c r="N729" s="120"/>
      <c r="O729" s="120"/>
    </row>
    <row r="730" spans="2:15" s="121" customFormat="1" x14ac:dyDescent="0.25">
      <c r="B730" s="36"/>
      <c r="C730" s="97"/>
      <c r="D730" s="36"/>
      <c r="E730" s="6"/>
      <c r="F730" s="6"/>
      <c r="G730" s="6"/>
      <c r="H730" s="6"/>
      <c r="I730" s="6"/>
      <c r="J730" s="6"/>
      <c r="K730" s="6"/>
      <c r="L730" s="117"/>
      <c r="M730" s="120"/>
      <c r="N730" s="120"/>
      <c r="O730" s="120"/>
    </row>
    <row r="731" spans="2:15" s="121" customFormat="1" x14ac:dyDescent="0.25">
      <c r="B731" s="36"/>
      <c r="C731" s="97"/>
      <c r="D731" s="36"/>
      <c r="E731" s="6"/>
      <c r="F731" s="6"/>
      <c r="G731" s="6"/>
      <c r="H731" s="6"/>
      <c r="I731" s="6"/>
      <c r="J731" s="6"/>
      <c r="K731" s="6"/>
      <c r="L731" s="117"/>
      <c r="M731" s="120"/>
      <c r="N731" s="120"/>
      <c r="O731" s="120"/>
    </row>
    <row r="732" spans="2:15" s="121" customFormat="1" x14ac:dyDescent="0.25">
      <c r="B732" s="36"/>
      <c r="C732" s="97"/>
      <c r="D732" s="36"/>
      <c r="E732" s="6"/>
      <c r="F732" s="6"/>
      <c r="G732" s="6"/>
      <c r="H732" s="6"/>
      <c r="I732" s="6"/>
      <c r="J732" s="6"/>
      <c r="K732" s="6"/>
      <c r="L732" s="117"/>
      <c r="M732" s="120"/>
      <c r="N732" s="120"/>
      <c r="O732" s="120"/>
    </row>
    <row r="733" spans="2:15" s="121" customFormat="1" x14ac:dyDescent="0.25">
      <c r="B733" s="36"/>
      <c r="C733" s="97"/>
      <c r="D733" s="36"/>
      <c r="E733" s="6"/>
      <c r="F733" s="6"/>
      <c r="G733" s="6"/>
      <c r="H733" s="6"/>
      <c r="I733" s="6"/>
      <c r="J733" s="6"/>
      <c r="K733" s="6"/>
      <c r="L733" s="117"/>
      <c r="M733" s="120"/>
      <c r="N733" s="120"/>
      <c r="O733" s="120"/>
    </row>
    <row r="734" spans="2:15" s="121" customFormat="1" x14ac:dyDescent="0.25">
      <c r="B734" s="36"/>
      <c r="C734" s="97"/>
      <c r="D734" s="36"/>
      <c r="E734" s="6"/>
      <c r="F734" s="6"/>
      <c r="G734" s="6"/>
      <c r="H734" s="6"/>
      <c r="I734" s="6"/>
      <c r="J734" s="6"/>
      <c r="K734" s="6"/>
      <c r="L734" s="117"/>
      <c r="M734" s="120"/>
      <c r="N734" s="120"/>
      <c r="O734" s="120"/>
    </row>
    <row r="735" spans="2:15" s="121" customFormat="1" x14ac:dyDescent="0.25">
      <c r="B735" s="36"/>
      <c r="C735" s="97"/>
      <c r="D735" s="36"/>
      <c r="E735" s="6"/>
      <c r="F735" s="6"/>
      <c r="G735" s="6"/>
      <c r="H735" s="6"/>
      <c r="I735" s="6"/>
      <c r="J735" s="6"/>
      <c r="K735" s="6"/>
      <c r="L735" s="117"/>
      <c r="M735" s="120"/>
      <c r="N735" s="120"/>
      <c r="O735" s="120"/>
    </row>
    <row r="736" spans="2:15" s="121" customFormat="1" x14ac:dyDescent="0.25">
      <c r="B736" s="36"/>
      <c r="C736" s="97"/>
      <c r="D736" s="36"/>
      <c r="E736" s="6"/>
      <c r="F736" s="6"/>
      <c r="G736" s="6"/>
      <c r="H736" s="6"/>
      <c r="I736" s="6"/>
      <c r="J736" s="6"/>
      <c r="K736" s="6"/>
      <c r="L736" s="117"/>
      <c r="M736" s="120"/>
      <c r="N736" s="120"/>
      <c r="O736" s="120"/>
    </row>
    <row r="737" spans="2:15" s="121" customFormat="1" x14ac:dyDescent="0.25">
      <c r="B737" s="36"/>
      <c r="C737" s="97"/>
      <c r="D737" s="36"/>
      <c r="E737" s="6"/>
      <c r="F737" s="6"/>
      <c r="G737" s="6"/>
      <c r="H737" s="6"/>
      <c r="I737" s="6"/>
      <c r="J737" s="6"/>
      <c r="K737" s="6"/>
      <c r="L737" s="117"/>
      <c r="M737" s="120"/>
      <c r="N737" s="120"/>
      <c r="O737" s="120"/>
    </row>
    <row r="738" spans="2:15" s="121" customFormat="1" x14ac:dyDescent="0.25">
      <c r="B738" s="36"/>
      <c r="C738" s="97"/>
      <c r="D738" s="36"/>
      <c r="E738" s="6"/>
      <c r="F738" s="6"/>
      <c r="G738" s="6"/>
      <c r="H738" s="6"/>
      <c r="I738" s="6"/>
      <c r="J738" s="6"/>
      <c r="K738" s="6"/>
      <c r="L738" s="117"/>
      <c r="M738" s="120"/>
      <c r="N738" s="120"/>
      <c r="O738" s="120"/>
    </row>
    <row r="739" spans="2:15" s="121" customFormat="1" x14ac:dyDescent="0.25">
      <c r="B739" s="36"/>
      <c r="C739" s="97"/>
      <c r="D739" s="36"/>
      <c r="E739" s="6"/>
      <c r="F739" s="6"/>
      <c r="G739" s="6"/>
      <c r="H739" s="6"/>
      <c r="I739" s="6"/>
      <c r="J739" s="6"/>
      <c r="K739" s="6"/>
      <c r="L739" s="117"/>
      <c r="M739" s="120"/>
      <c r="N739" s="120"/>
      <c r="O739" s="120"/>
    </row>
    <row r="740" spans="2:15" s="121" customFormat="1" x14ac:dyDescent="0.25">
      <c r="B740" s="36"/>
      <c r="C740" s="97"/>
      <c r="D740" s="36"/>
      <c r="E740" s="6"/>
      <c r="F740" s="6"/>
      <c r="G740" s="6"/>
      <c r="H740" s="6"/>
      <c r="I740" s="6"/>
      <c r="J740" s="6"/>
      <c r="K740" s="6"/>
      <c r="L740" s="117"/>
      <c r="M740" s="120"/>
      <c r="N740" s="120"/>
      <c r="O740" s="120"/>
    </row>
    <row r="741" spans="2:15" s="121" customFormat="1" x14ac:dyDescent="0.25">
      <c r="B741" s="36"/>
      <c r="C741" s="97"/>
      <c r="D741" s="36"/>
      <c r="E741" s="6"/>
      <c r="F741" s="6"/>
      <c r="G741" s="6"/>
      <c r="H741" s="6"/>
      <c r="I741" s="6"/>
      <c r="J741" s="6"/>
      <c r="K741" s="6"/>
      <c r="L741" s="117"/>
      <c r="M741" s="120"/>
      <c r="N741" s="120"/>
      <c r="O741" s="120"/>
    </row>
    <row r="742" spans="2:15" s="121" customFormat="1" x14ac:dyDescent="0.25">
      <c r="B742" s="36"/>
      <c r="C742" s="97"/>
      <c r="D742" s="36"/>
      <c r="E742" s="6"/>
      <c r="F742" s="6"/>
      <c r="G742" s="6"/>
      <c r="H742" s="6"/>
      <c r="I742" s="6"/>
      <c r="J742" s="6"/>
      <c r="K742" s="6"/>
      <c r="L742" s="117"/>
      <c r="M742" s="120"/>
      <c r="N742" s="120"/>
      <c r="O742" s="120"/>
    </row>
    <row r="743" spans="2:15" s="121" customFormat="1" x14ac:dyDescent="0.25">
      <c r="B743" s="36"/>
      <c r="C743" s="97"/>
      <c r="D743" s="36"/>
      <c r="E743" s="6"/>
      <c r="F743" s="6"/>
      <c r="G743" s="6"/>
      <c r="H743" s="6"/>
      <c r="I743" s="6"/>
      <c r="J743" s="6"/>
      <c r="K743" s="6"/>
      <c r="L743" s="117"/>
      <c r="M743" s="120"/>
      <c r="N743" s="120"/>
      <c r="O743" s="120"/>
    </row>
    <row r="744" spans="2:15" s="121" customFormat="1" x14ac:dyDescent="0.25">
      <c r="B744" s="36"/>
      <c r="C744" s="97"/>
      <c r="D744" s="36"/>
      <c r="E744" s="6"/>
      <c r="F744" s="6"/>
      <c r="G744" s="6"/>
      <c r="H744" s="6"/>
      <c r="I744" s="6"/>
      <c r="J744" s="6"/>
      <c r="K744" s="6"/>
      <c r="L744" s="117"/>
      <c r="M744" s="120"/>
      <c r="N744" s="120"/>
      <c r="O744" s="120"/>
    </row>
    <row r="745" spans="2:15" s="121" customFormat="1" x14ac:dyDescent="0.25">
      <c r="B745" s="36"/>
      <c r="C745" s="97"/>
      <c r="D745" s="36"/>
      <c r="E745" s="6"/>
      <c r="F745" s="6"/>
      <c r="G745" s="6"/>
      <c r="H745" s="6"/>
      <c r="I745" s="6"/>
      <c r="J745" s="6"/>
      <c r="K745" s="6"/>
      <c r="L745" s="117"/>
      <c r="M745" s="120"/>
      <c r="N745" s="120"/>
      <c r="O745" s="120"/>
    </row>
    <row r="746" spans="2:15" s="121" customFormat="1" x14ac:dyDescent="0.25">
      <c r="B746" s="36"/>
      <c r="C746" s="97"/>
      <c r="D746" s="36"/>
      <c r="E746" s="6"/>
      <c r="F746" s="6"/>
      <c r="G746" s="6"/>
      <c r="H746" s="6"/>
      <c r="I746" s="6"/>
      <c r="J746" s="6"/>
      <c r="K746" s="6"/>
      <c r="L746" s="117"/>
      <c r="M746" s="120"/>
      <c r="N746" s="120"/>
      <c r="O746" s="120"/>
    </row>
    <row r="747" spans="2:15" s="121" customFormat="1" x14ac:dyDescent="0.25">
      <c r="B747" s="36"/>
      <c r="C747" s="97"/>
      <c r="D747" s="36"/>
      <c r="E747" s="6"/>
      <c r="F747" s="6"/>
      <c r="G747" s="6"/>
      <c r="H747" s="6"/>
      <c r="I747" s="6"/>
      <c r="J747" s="6"/>
      <c r="K747" s="6"/>
      <c r="L747" s="117"/>
      <c r="M747" s="120"/>
      <c r="N747" s="120"/>
      <c r="O747" s="120"/>
    </row>
    <row r="748" spans="2:15" s="121" customFormat="1" x14ac:dyDescent="0.25">
      <c r="B748" s="36"/>
      <c r="C748" s="97"/>
      <c r="D748" s="36"/>
      <c r="E748" s="6"/>
      <c r="F748" s="6"/>
      <c r="G748" s="6"/>
      <c r="H748" s="6"/>
      <c r="I748" s="6"/>
      <c r="J748" s="6"/>
      <c r="K748" s="6"/>
      <c r="L748" s="117"/>
      <c r="M748" s="120"/>
      <c r="N748" s="120"/>
      <c r="O748" s="120"/>
    </row>
    <row r="749" spans="2:15" s="121" customFormat="1" x14ac:dyDescent="0.25">
      <c r="B749" s="36"/>
      <c r="C749" s="97"/>
      <c r="D749" s="36"/>
      <c r="E749" s="6"/>
      <c r="F749" s="6"/>
      <c r="G749" s="6"/>
      <c r="H749" s="6"/>
      <c r="I749" s="6"/>
      <c r="J749" s="6"/>
      <c r="K749" s="6"/>
      <c r="L749" s="117"/>
      <c r="M749" s="120"/>
      <c r="N749" s="120"/>
      <c r="O749" s="120"/>
    </row>
    <row r="750" spans="2:15" s="121" customFormat="1" x14ac:dyDescent="0.25">
      <c r="B750" s="36"/>
      <c r="C750" s="97"/>
      <c r="D750" s="36"/>
      <c r="E750" s="6"/>
      <c r="F750" s="6"/>
      <c r="G750" s="6"/>
      <c r="H750" s="6"/>
      <c r="I750" s="6"/>
      <c r="J750" s="6"/>
      <c r="K750" s="6"/>
      <c r="L750" s="117"/>
      <c r="M750" s="120"/>
      <c r="N750" s="120"/>
      <c r="O750" s="120"/>
    </row>
    <row r="751" spans="2:15" s="121" customFormat="1" x14ac:dyDescent="0.25">
      <c r="B751" s="36"/>
      <c r="C751" s="97"/>
      <c r="D751" s="36"/>
      <c r="E751" s="6"/>
      <c r="F751" s="6"/>
      <c r="G751" s="6"/>
      <c r="H751" s="6"/>
      <c r="I751" s="6"/>
      <c r="J751" s="6"/>
      <c r="K751" s="6"/>
      <c r="L751" s="117"/>
      <c r="M751" s="120"/>
      <c r="N751" s="120"/>
      <c r="O751" s="120"/>
    </row>
    <row r="752" spans="2:15" s="121" customFormat="1" x14ac:dyDescent="0.25">
      <c r="B752" s="36"/>
      <c r="C752" s="97"/>
      <c r="D752" s="36"/>
      <c r="E752" s="6"/>
      <c r="F752" s="6"/>
      <c r="G752" s="6"/>
      <c r="H752" s="6"/>
      <c r="I752" s="6"/>
      <c r="J752" s="6"/>
      <c r="K752" s="6"/>
      <c r="L752" s="117"/>
      <c r="M752" s="120"/>
      <c r="N752" s="120"/>
      <c r="O752" s="120"/>
    </row>
    <row r="753" spans="2:16" x14ac:dyDescent="0.25">
      <c r="B753" s="36"/>
      <c r="C753" s="97"/>
      <c r="D753" s="36"/>
      <c r="E753" s="6"/>
      <c r="F753" s="6"/>
      <c r="G753" s="6"/>
      <c r="I753" s="6"/>
      <c r="J753" s="6"/>
      <c r="K753" s="6"/>
    </row>
    <row r="754" spans="2:16" x14ac:dyDescent="0.25">
      <c r="B754" s="36"/>
      <c r="C754" s="97"/>
      <c r="D754" s="36"/>
      <c r="E754" s="6"/>
      <c r="F754" s="6"/>
      <c r="G754" s="6"/>
      <c r="I754" s="6"/>
      <c r="J754" s="6"/>
      <c r="K754" s="6"/>
    </row>
    <row r="755" spans="2:16" x14ac:dyDescent="0.25">
      <c r="B755" s="36"/>
      <c r="C755" s="97"/>
      <c r="D755" s="36"/>
      <c r="E755" s="6"/>
      <c r="F755" s="6"/>
      <c r="G755" s="6"/>
      <c r="I755" s="6"/>
      <c r="J755" s="6"/>
      <c r="K755" s="6"/>
    </row>
    <row r="756" spans="2:16" x14ac:dyDescent="0.25">
      <c r="B756" s="36"/>
      <c r="C756" s="97"/>
      <c r="D756" s="36"/>
      <c r="E756" s="6"/>
      <c r="F756" s="6"/>
      <c r="G756" s="6"/>
      <c r="I756" s="6"/>
      <c r="J756" s="6"/>
      <c r="K756" s="6"/>
    </row>
    <row r="757" spans="2:16" x14ac:dyDescent="0.25">
      <c r="B757" s="36"/>
      <c r="C757" s="97"/>
      <c r="D757" s="36"/>
      <c r="E757" s="6"/>
      <c r="F757" s="6"/>
      <c r="G757" s="6"/>
      <c r="I757" s="6"/>
      <c r="J757" s="6"/>
      <c r="K757" s="6"/>
    </row>
    <row r="758" spans="2:16" s="124" customFormat="1" x14ac:dyDescent="0.25">
      <c r="B758" s="36"/>
      <c r="C758" s="97"/>
      <c r="D758" s="36"/>
      <c r="E758" s="94"/>
      <c r="F758" s="94"/>
      <c r="G758" s="94"/>
      <c r="H758" s="94"/>
      <c r="I758" s="6"/>
      <c r="J758" s="6"/>
      <c r="K758" s="6"/>
      <c r="L758" s="34"/>
      <c r="M758" s="120"/>
      <c r="N758" s="120"/>
      <c r="O758" s="120"/>
    </row>
    <row r="759" spans="2:16" s="124" customFormat="1" x14ac:dyDescent="0.25">
      <c r="B759" s="36"/>
      <c r="C759" s="97"/>
      <c r="D759" s="36"/>
      <c r="E759" s="94"/>
      <c r="F759" s="94"/>
      <c r="G759" s="94"/>
      <c r="H759" s="94"/>
      <c r="I759" s="6"/>
      <c r="J759" s="6"/>
      <c r="K759" s="6"/>
      <c r="L759" s="34"/>
      <c r="M759" s="120"/>
      <c r="N759" s="120"/>
      <c r="O759" s="120"/>
    </row>
    <row r="760" spans="2:16" x14ac:dyDescent="0.25">
      <c r="B760" s="104"/>
      <c r="C760" s="97"/>
      <c r="D760" s="104"/>
      <c r="E760" s="6"/>
      <c r="F760" s="6"/>
      <c r="G760" s="6"/>
      <c r="H760" s="87"/>
      <c r="I760" s="6"/>
      <c r="J760" s="6"/>
      <c r="K760" s="6"/>
    </row>
    <row r="761" spans="2:16" s="124" customFormat="1" x14ac:dyDescent="0.25">
      <c r="B761" s="102"/>
      <c r="C761" s="97"/>
      <c r="D761" s="102"/>
      <c r="E761" s="102"/>
      <c r="F761" s="102"/>
      <c r="G761" s="102"/>
      <c r="H761" s="102"/>
      <c r="I761" s="34"/>
      <c r="J761" s="34"/>
      <c r="K761" s="34"/>
      <c r="L761" s="34"/>
      <c r="M761" s="99"/>
      <c r="N761" s="99"/>
      <c r="O761" s="99"/>
    </row>
    <row r="762" spans="2:16" s="98" customFormat="1" x14ac:dyDescent="0.25">
      <c r="B762" s="25"/>
      <c r="C762" s="69"/>
      <c r="D762" s="25"/>
      <c r="E762" s="7"/>
      <c r="F762" s="7"/>
      <c r="G762" s="7"/>
      <c r="H762" s="7"/>
      <c r="I762" s="7"/>
      <c r="J762" s="7"/>
      <c r="K762" s="7"/>
      <c r="M762" s="99"/>
      <c r="N762" s="99"/>
      <c r="O762" s="99"/>
      <c r="P762" s="100"/>
    </row>
    <row r="763" spans="2:16" s="124" customFormat="1" x14ac:dyDescent="0.25">
      <c r="B763" s="102"/>
      <c r="C763" s="97"/>
      <c r="D763" s="102"/>
      <c r="E763" s="102"/>
      <c r="F763" s="102"/>
      <c r="G763" s="102"/>
      <c r="H763" s="102"/>
      <c r="I763" s="34"/>
      <c r="J763" s="34"/>
      <c r="K763" s="34"/>
      <c r="L763" s="34"/>
      <c r="M763" s="99"/>
      <c r="N763" s="99"/>
      <c r="O763" s="99"/>
    </row>
    <row r="764" spans="2:16" x14ac:dyDescent="0.25">
      <c r="B764" s="96"/>
      <c r="C764" s="97"/>
      <c r="D764" s="96"/>
      <c r="E764" s="6"/>
      <c r="F764" s="6"/>
      <c r="G764" s="6"/>
      <c r="I764" s="6"/>
      <c r="J764" s="6"/>
      <c r="K764" s="6"/>
      <c r="M764" s="99"/>
      <c r="N764" s="99"/>
      <c r="O764" s="99"/>
    </row>
    <row r="765" spans="2:16" x14ac:dyDescent="0.25">
      <c r="B765" s="36"/>
      <c r="C765" s="97"/>
      <c r="D765" s="36"/>
      <c r="E765" s="6"/>
      <c r="F765" s="6"/>
      <c r="G765" s="6"/>
      <c r="I765" s="6"/>
      <c r="J765" s="6"/>
      <c r="K765" s="6"/>
    </row>
    <row r="766" spans="2:16" x14ac:dyDescent="0.25">
      <c r="B766" s="36"/>
      <c r="C766" s="97"/>
      <c r="D766" s="36"/>
      <c r="E766" s="6"/>
      <c r="F766" s="6"/>
      <c r="G766" s="6"/>
      <c r="I766" s="6"/>
      <c r="J766" s="6"/>
      <c r="K766" s="6"/>
    </row>
    <row r="767" spans="2:16" x14ac:dyDescent="0.25">
      <c r="B767" s="36"/>
      <c r="C767" s="97"/>
      <c r="D767" s="36"/>
      <c r="E767" s="6"/>
      <c r="F767" s="6"/>
      <c r="G767" s="6"/>
      <c r="I767" s="6"/>
      <c r="J767" s="6"/>
      <c r="K767" s="6"/>
    </row>
    <row r="768" spans="2:16" x14ac:dyDescent="0.25">
      <c r="B768" s="36"/>
      <c r="C768" s="97"/>
      <c r="D768" s="36"/>
      <c r="E768" s="6"/>
      <c r="F768" s="6"/>
      <c r="G768" s="6"/>
      <c r="I768" s="6"/>
      <c r="J768" s="6"/>
      <c r="K768" s="6"/>
    </row>
    <row r="769" spans="2:15" s="121" customFormat="1" x14ac:dyDescent="0.25">
      <c r="B769" s="36"/>
      <c r="C769" s="97"/>
      <c r="D769" s="36"/>
      <c r="E769" s="6"/>
      <c r="F769" s="6"/>
      <c r="G769" s="6"/>
      <c r="H769" s="6"/>
      <c r="I769" s="6"/>
      <c r="J769" s="6"/>
      <c r="K769" s="6"/>
      <c r="L769" s="117"/>
      <c r="M769" s="120"/>
      <c r="N769" s="120"/>
      <c r="O769" s="120"/>
    </row>
    <row r="770" spans="2:15" s="121" customFormat="1" x14ac:dyDescent="0.25">
      <c r="B770" s="36"/>
      <c r="C770" s="97"/>
      <c r="D770" s="36"/>
      <c r="E770" s="6"/>
      <c r="F770" s="6"/>
      <c r="G770" s="6"/>
      <c r="H770" s="6"/>
      <c r="I770" s="6"/>
      <c r="J770" s="6"/>
      <c r="K770" s="6"/>
      <c r="L770" s="117"/>
      <c r="M770" s="120"/>
      <c r="N770" s="120"/>
      <c r="O770" s="120"/>
    </row>
    <row r="771" spans="2:15" s="121" customFormat="1" x14ac:dyDescent="0.25">
      <c r="B771" s="36"/>
      <c r="C771" s="97"/>
      <c r="D771" s="36"/>
      <c r="E771" s="6"/>
      <c r="F771" s="6"/>
      <c r="G771" s="6"/>
      <c r="H771" s="6"/>
      <c r="I771" s="6"/>
      <c r="J771" s="6"/>
      <c r="K771" s="6"/>
      <c r="L771" s="117"/>
      <c r="M771" s="120"/>
      <c r="N771" s="120"/>
      <c r="O771" s="120"/>
    </row>
    <row r="772" spans="2:15" s="121" customFormat="1" x14ac:dyDescent="0.25">
      <c r="B772" s="36"/>
      <c r="C772" s="97"/>
      <c r="D772" s="36"/>
      <c r="E772" s="6"/>
      <c r="F772" s="6"/>
      <c r="G772" s="6"/>
      <c r="H772" s="6"/>
      <c r="I772" s="6"/>
      <c r="J772" s="6"/>
      <c r="K772" s="6"/>
      <c r="L772" s="117"/>
      <c r="M772" s="120"/>
      <c r="N772" s="120"/>
      <c r="O772" s="120"/>
    </row>
    <row r="773" spans="2:15" s="121" customFormat="1" x14ac:dyDescent="0.25">
      <c r="B773" s="36"/>
      <c r="C773" s="97"/>
      <c r="D773" s="36"/>
      <c r="E773" s="6"/>
      <c r="F773" s="6"/>
      <c r="G773" s="6"/>
      <c r="H773" s="6"/>
      <c r="I773" s="6"/>
      <c r="J773" s="6"/>
      <c r="K773" s="6"/>
      <c r="L773" s="117"/>
      <c r="M773" s="120"/>
      <c r="N773" s="120"/>
      <c r="O773" s="120"/>
    </row>
    <row r="774" spans="2:15" s="121" customFormat="1" x14ac:dyDescent="0.25">
      <c r="B774" s="36"/>
      <c r="C774" s="97"/>
      <c r="D774" s="36"/>
      <c r="E774" s="6"/>
      <c r="F774" s="6"/>
      <c r="G774" s="6"/>
      <c r="H774" s="6"/>
      <c r="I774" s="6"/>
      <c r="J774" s="6"/>
      <c r="K774" s="6"/>
      <c r="L774" s="117"/>
      <c r="M774" s="120"/>
      <c r="N774" s="120"/>
      <c r="O774" s="120"/>
    </row>
    <row r="775" spans="2:15" s="121" customFormat="1" x14ac:dyDescent="0.25">
      <c r="B775" s="36"/>
      <c r="C775" s="97"/>
      <c r="D775" s="36"/>
      <c r="E775" s="6"/>
      <c r="F775" s="6"/>
      <c r="G775" s="6"/>
      <c r="H775" s="6"/>
      <c r="I775" s="6"/>
      <c r="J775" s="6"/>
      <c r="K775" s="6"/>
      <c r="L775" s="117"/>
      <c r="M775" s="120"/>
      <c r="N775" s="120"/>
      <c r="O775" s="120"/>
    </row>
    <row r="776" spans="2:15" s="121" customFormat="1" x14ac:dyDescent="0.25">
      <c r="B776" s="36"/>
      <c r="C776" s="97"/>
      <c r="D776" s="36"/>
      <c r="E776" s="6"/>
      <c r="F776" s="6"/>
      <c r="G776" s="6"/>
      <c r="H776" s="6"/>
      <c r="I776" s="6"/>
      <c r="J776" s="6"/>
      <c r="K776" s="6"/>
      <c r="L776" s="117"/>
      <c r="M776" s="120"/>
      <c r="N776" s="120"/>
      <c r="O776" s="120"/>
    </row>
    <row r="777" spans="2:15" s="121" customFormat="1" x14ac:dyDescent="0.25">
      <c r="B777" s="36"/>
      <c r="C777" s="97"/>
      <c r="D777" s="36"/>
      <c r="E777" s="6"/>
      <c r="F777" s="6"/>
      <c r="G777" s="6"/>
      <c r="H777" s="6"/>
      <c r="I777" s="6"/>
      <c r="J777" s="6"/>
      <c r="K777" s="6"/>
      <c r="L777" s="117"/>
      <c r="M777" s="120"/>
      <c r="N777" s="120"/>
      <c r="O777" s="120"/>
    </row>
    <row r="778" spans="2:15" s="121" customFormat="1" x14ac:dyDescent="0.25">
      <c r="B778" s="36"/>
      <c r="C778" s="97"/>
      <c r="D778" s="36"/>
      <c r="E778" s="6"/>
      <c r="F778" s="6"/>
      <c r="G778" s="6"/>
      <c r="H778" s="6"/>
      <c r="I778" s="6"/>
      <c r="J778" s="6"/>
      <c r="K778" s="6"/>
      <c r="L778" s="117"/>
      <c r="M778" s="120"/>
      <c r="N778" s="120"/>
      <c r="O778" s="120"/>
    </row>
    <row r="779" spans="2:15" s="121" customFormat="1" x14ac:dyDescent="0.25">
      <c r="B779" s="36"/>
      <c r="C779" s="97"/>
      <c r="D779" s="36"/>
      <c r="E779" s="6"/>
      <c r="F779" s="6"/>
      <c r="G779" s="6"/>
      <c r="H779" s="6"/>
      <c r="I779" s="6"/>
      <c r="J779" s="6"/>
      <c r="K779" s="6"/>
      <c r="L779" s="117"/>
      <c r="M779" s="120"/>
      <c r="N779" s="120"/>
      <c r="O779" s="120"/>
    </row>
    <row r="780" spans="2:15" s="121" customFormat="1" x14ac:dyDescent="0.25">
      <c r="B780" s="36"/>
      <c r="C780" s="97"/>
      <c r="D780" s="36"/>
      <c r="E780" s="6"/>
      <c r="F780" s="6"/>
      <c r="G780" s="6"/>
      <c r="H780" s="6"/>
      <c r="I780" s="6"/>
      <c r="J780" s="6"/>
      <c r="K780" s="6"/>
      <c r="L780" s="117"/>
      <c r="M780" s="120"/>
      <c r="N780" s="120"/>
      <c r="O780" s="120"/>
    </row>
    <row r="781" spans="2:15" s="121" customFormat="1" x14ac:dyDescent="0.25">
      <c r="B781" s="36"/>
      <c r="C781" s="97"/>
      <c r="D781" s="36"/>
      <c r="E781" s="6"/>
      <c r="F781" s="6"/>
      <c r="G781" s="6"/>
      <c r="H781" s="6"/>
      <c r="I781" s="6"/>
      <c r="J781" s="6"/>
      <c r="K781" s="6"/>
      <c r="L781" s="117"/>
      <c r="M781" s="120"/>
      <c r="N781" s="120"/>
      <c r="O781" s="120"/>
    </row>
    <row r="782" spans="2:15" s="121" customFormat="1" x14ac:dyDescent="0.25">
      <c r="B782" s="36"/>
      <c r="C782" s="97"/>
      <c r="D782" s="36"/>
      <c r="E782" s="6"/>
      <c r="F782" s="6"/>
      <c r="G782" s="6"/>
      <c r="H782" s="6"/>
      <c r="I782" s="6"/>
      <c r="J782" s="6"/>
      <c r="K782" s="6"/>
      <c r="L782" s="117"/>
      <c r="M782" s="120"/>
      <c r="N782" s="120"/>
      <c r="O782" s="120"/>
    </row>
    <row r="783" spans="2:15" s="121" customFormat="1" x14ac:dyDescent="0.25">
      <c r="B783" s="36"/>
      <c r="C783" s="97"/>
      <c r="D783" s="36"/>
      <c r="E783" s="6"/>
      <c r="F783" s="6"/>
      <c r="G783" s="6"/>
      <c r="H783" s="6"/>
      <c r="I783" s="6"/>
      <c r="J783" s="6"/>
      <c r="K783" s="6"/>
      <c r="L783" s="117"/>
      <c r="M783" s="120"/>
      <c r="N783" s="120"/>
      <c r="O783" s="120"/>
    </row>
    <row r="784" spans="2:15" s="121" customFormat="1" x14ac:dyDescent="0.25">
      <c r="B784" s="36"/>
      <c r="C784" s="97"/>
      <c r="D784" s="36"/>
      <c r="E784" s="6"/>
      <c r="F784" s="6"/>
      <c r="G784" s="6"/>
      <c r="H784" s="6"/>
      <c r="I784" s="6"/>
      <c r="J784" s="6"/>
      <c r="K784" s="6"/>
      <c r="L784" s="117"/>
      <c r="M784" s="120"/>
      <c r="N784" s="120"/>
      <c r="O784" s="120"/>
    </row>
    <row r="785" spans="2:15" s="121" customFormat="1" x14ac:dyDescent="0.25">
      <c r="B785" s="36"/>
      <c r="C785" s="97"/>
      <c r="D785" s="36"/>
      <c r="E785" s="6"/>
      <c r="F785" s="6"/>
      <c r="G785" s="6"/>
      <c r="H785" s="6"/>
      <c r="I785" s="6"/>
      <c r="J785" s="6"/>
      <c r="K785" s="6"/>
      <c r="L785" s="117"/>
      <c r="M785" s="120"/>
      <c r="N785" s="120"/>
      <c r="O785" s="120"/>
    </row>
    <row r="786" spans="2:15" s="121" customFormat="1" x14ac:dyDescent="0.25">
      <c r="B786" s="36"/>
      <c r="C786" s="97"/>
      <c r="D786" s="36"/>
      <c r="E786" s="6"/>
      <c r="F786" s="6"/>
      <c r="G786" s="6"/>
      <c r="H786" s="6"/>
      <c r="I786" s="6"/>
      <c r="J786" s="6"/>
      <c r="K786" s="6"/>
      <c r="L786" s="117"/>
      <c r="M786" s="120"/>
      <c r="N786" s="120"/>
      <c r="O786" s="120"/>
    </row>
    <row r="787" spans="2:15" s="121" customFormat="1" x14ac:dyDescent="0.25">
      <c r="B787" s="36"/>
      <c r="C787" s="97"/>
      <c r="D787" s="36"/>
      <c r="E787" s="6"/>
      <c r="F787" s="6"/>
      <c r="G787" s="6"/>
      <c r="H787" s="6"/>
      <c r="I787" s="6"/>
      <c r="J787" s="6"/>
      <c r="K787" s="6"/>
      <c r="L787" s="117"/>
      <c r="M787" s="120"/>
      <c r="N787" s="120"/>
      <c r="O787" s="120"/>
    </row>
    <row r="788" spans="2:15" s="121" customFormat="1" x14ac:dyDescent="0.25">
      <c r="B788" s="36"/>
      <c r="C788" s="97"/>
      <c r="D788" s="36"/>
      <c r="E788" s="6"/>
      <c r="F788" s="6"/>
      <c r="G788" s="6"/>
      <c r="H788" s="6"/>
      <c r="I788" s="6"/>
      <c r="J788" s="6"/>
      <c r="K788" s="6"/>
      <c r="L788" s="117"/>
      <c r="M788" s="120"/>
      <c r="N788" s="120"/>
      <c r="O788" s="120"/>
    </row>
    <row r="789" spans="2:15" s="121" customFormat="1" x14ac:dyDescent="0.25">
      <c r="B789" s="36"/>
      <c r="C789" s="97"/>
      <c r="D789" s="36"/>
      <c r="E789" s="6"/>
      <c r="F789" s="6"/>
      <c r="G789" s="6"/>
      <c r="H789" s="6"/>
      <c r="I789" s="6"/>
      <c r="J789" s="6"/>
      <c r="K789" s="6"/>
      <c r="L789" s="117"/>
      <c r="M789" s="120"/>
      <c r="N789" s="120"/>
      <c r="O789" s="120"/>
    </row>
    <row r="790" spans="2:15" s="121" customFormat="1" x14ac:dyDescent="0.25">
      <c r="B790" s="36"/>
      <c r="C790" s="97"/>
      <c r="D790" s="36"/>
      <c r="E790" s="6"/>
      <c r="F790" s="6"/>
      <c r="G790" s="6"/>
      <c r="H790" s="6"/>
      <c r="I790" s="6"/>
      <c r="J790" s="6"/>
      <c r="K790" s="6"/>
      <c r="L790" s="117"/>
      <c r="M790" s="120"/>
      <c r="N790" s="120"/>
      <c r="O790" s="120"/>
    </row>
    <row r="791" spans="2:15" s="121" customFormat="1" x14ac:dyDescent="0.25">
      <c r="B791" s="36"/>
      <c r="C791" s="97"/>
      <c r="D791" s="36"/>
      <c r="E791" s="6"/>
      <c r="F791" s="6"/>
      <c r="G791" s="6"/>
      <c r="H791" s="6"/>
      <c r="I791" s="6"/>
      <c r="J791" s="6"/>
      <c r="K791" s="6"/>
      <c r="L791" s="117"/>
      <c r="M791" s="120"/>
      <c r="N791" s="120"/>
      <c r="O791" s="120"/>
    </row>
    <row r="792" spans="2:15" s="121" customFormat="1" x14ac:dyDescent="0.25">
      <c r="B792" s="36"/>
      <c r="C792" s="97"/>
      <c r="D792" s="36"/>
      <c r="E792" s="6"/>
      <c r="F792" s="6"/>
      <c r="G792" s="6"/>
      <c r="H792" s="6"/>
      <c r="I792" s="6"/>
      <c r="J792" s="6"/>
      <c r="K792" s="6"/>
      <c r="L792" s="117"/>
      <c r="M792" s="120"/>
      <c r="N792" s="120"/>
      <c r="O792" s="120"/>
    </row>
    <row r="793" spans="2:15" s="121" customFormat="1" x14ac:dyDescent="0.25">
      <c r="B793" s="36"/>
      <c r="C793" s="97"/>
      <c r="D793" s="36"/>
      <c r="E793" s="6"/>
      <c r="F793" s="6"/>
      <c r="G793" s="6"/>
      <c r="H793" s="6"/>
      <c r="I793" s="6"/>
      <c r="J793" s="6"/>
      <c r="K793" s="6"/>
      <c r="L793" s="117"/>
      <c r="M793" s="120"/>
      <c r="N793" s="120"/>
      <c r="O793" s="120"/>
    </row>
    <row r="794" spans="2:15" s="121" customFormat="1" x14ac:dyDescent="0.25">
      <c r="B794" s="36"/>
      <c r="C794" s="97"/>
      <c r="D794" s="36"/>
      <c r="E794" s="6"/>
      <c r="F794" s="6"/>
      <c r="G794" s="6"/>
      <c r="H794" s="6"/>
      <c r="I794" s="6"/>
      <c r="J794" s="6"/>
      <c r="K794" s="6"/>
      <c r="L794" s="117"/>
      <c r="M794" s="120"/>
      <c r="N794" s="120"/>
      <c r="O794" s="120"/>
    </row>
    <row r="795" spans="2:15" s="121" customFormat="1" x14ac:dyDescent="0.25">
      <c r="B795" s="36"/>
      <c r="C795" s="97"/>
      <c r="D795" s="36"/>
      <c r="E795" s="6"/>
      <c r="F795" s="6"/>
      <c r="G795" s="6"/>
      <c r="H795" s="6"/>
      <c r="I795" s="6"/>
      <c r="J795" s="6"/>
      <c r="K795" s="6"/>
      <c r="L795" s="117"/>
      <c r="M795" s="120"/>
      <c r="N795" s="120"/>
      <c r="O795" s="120"/>
    </row>
    <row r="796" spans="2:15" s="121" customFormat="1" x14ac:dyDescent="0.25">
      <c r="B796" s="36"/>
      <c r="C796" s="97"/>
      <c r="D796" s="36"/>
      <c r="E796" s="6"/>
      <c r="F796" s="6"/>
      <c r="G796" s="6"/>
      <c r="H796" s="6"/>
      <c r="I796" s="6"/>
      <c r="J796" s="6"/>
      <c r="K796" s="6"/>
      <c r="L796" s="117"/>
      <c r="M796" s="120"/>
      <c r="N796" s="120"/>
      <c r="O796" s="120"/>
    </row>
    <row r="797" spans="2:15" s="121" customFormat="1" x14ac:dyDescent="0.25">
      <c r="B797" s="36"/>
      <c r="C797" s="97"/>
      <c r="D797" s="36"/>
      <c r="E797" s="6"/>
      <c r="F797" s="6"/>
      <c r="G797" s="6"/>
      <c r="H797" s="6"/>
      <c r="I797" s="6"/>
      <c r="J797" s="6"/>
      <c r="K797" s="6"/>
      <c r="L797" s="117"/>
      <c r="M797" s="120"/>
      <c r="N797" s="120"/>
      <c r="O797" s="120"/>
    </row>
    <row r="798" spans="2:15" s="121" customFormat="1" x14ac:dyDescent="0.25">
      <c r="B798" s="36"/>
      <c r="C798" s="97"/>
      <c r="D798" s="36"/>
      <c r="E798" s="6"/>
      <c r="F798" s="6"/>
      <c r="G798" s="6"/>
      <c r="H798" s="6"/>
      <c r="I798" s="6"/>
      <c r="J798" s="6"/>
      <c r="K798" s="6"/>
      <c r="L798" s="117"/>
      <c r="M798" s="120"/>
      <c r="N798" s="120"/>
      <c r="O798" s="120"/>
    </row>
    <row r="799" spans="2:15" s="124" customFormat="1" x14ac:dyDescent="0.25">
      <c r="B799" s="36"/>
      <c r="C799" s="97"/>
      <c r="D799" s="36"/>
      <c r="E799" s="94"/>
      <c r="F799" s="94"/>
      <c r="G799" s="94"/>
      <c r="H799" s="94"/>
      <c r="I799" s="6"/>
      <c r="J799" s="6"/>
      <c r="K799" s="6"/>
      <c r="L799" s="34"/>
      <c r="M799" s="120"/>
      <c r="N799" s="120"/>
      <c r="O799" s="120"/>
    </row>
    <row r="800" spans="2:15" s="124" customFormat="1" x14ac:dyDescent="0.25">
      <c r="B800" s="36"/>
      <c r="C800" s="97"/>
      <c r="D800" s="36"/>
      <c r="E800" s="94"/>
      <c r="F800" s="94"/>
      <c r="G800" s="94"/>
      <c r="H800" s="94"/>
      <c r="I800" s="6"/>
      <c r="J800" s="6"/>
      <c r="K800" s="6"/>
      <c r="L800" s="34"/>
      <c r="M800" s="120"/>
      <c r="N800" s="120"/>
      <c r="O800" s="120"/>
    </row>
    <row r="801" spans="2:16" x14ac:dyDescent="0.25">
      <c r="B801" s="104"/>
      <c r="C801" s="97"/>
      <c r="D801" s="104"/>
      <c r="E801" s="6"/>
      <c r="F801" s="6"/>
      <c r="G801" s="6"/>
      <c r="H801" s="87"/>
      <c r="I801" s="6"/>
      <c r="J801" s="6"/>
      <c r="K801" s="6"/>
    </row>
    <row r="802" spans="2:16" s="124" customFormat="1" x14ac:dyDescent="0.25">
      <c r="B802" s="102"/>
      <c r="C802" s="97"/>
      <c r="D802" s="102"/>
      <c r="E802" s="102"/>
      <c r="F802" s="102"/>
      <c r="G802" s="102"/>
      <c r="H802" s="102"/>
      <c r="I802" s="34"/>
      <c r="J802" s="34"/>
      <c r="K802" s="34"/>
      <c r="L802" s="34"/>
      <c r="M802" s="99"/>
      <c r="N802" s="99"/>
      <c r="O802" s="99"/>
    </row>
    <row r="803" spans="2:16" s="98" customFormat="1" x14ac:dyDescent="0.25">
      <c r="B803" s="25"/>
      <c r="C803" s="69"/>
      <c r="D803" s="25"/>
      <c r="E803" s="7"/>
      <c r="F803" s="7"/>
      <c r="G803" s="7"/>
      <c r="H803" s="7"/>
      <c r="I803" s="7"/>
      <c r="J803" s="7"/>
      <c r="K803" s="7"/>
      <c r="M803" s="99"/>
      <c r="N803" s="99"/>
      <c r="O803" s="99"/>
      <c r="P803" s="100"/>
    </row>
    <row r="804" spans="2:16" s="124" customFormat="1" x14ac:dyDescent="0.25">
      <c r="B804" s="102"/>
      <c r="C804" s="97"/>
      <c r="D804" s="102"/>
      <c r="E804" s="102"/>
      <c r="F804" s="102"/>
      <c r="G804" s="102"/>
      <c r="H804" s="102"/>
      <c r="I804" s="34"/>
      <c r="J804" s="34"/>
      <c r="K804" s="34"/>
      <c r="L804" s="34"/>
      <c r="M804" s="99"/>
      <c r="N804" s="99"/>
      <c r="O804" s="99"/>
    </row>
    <row r="805" spans="2:16" x14ac:dyDescent="0.25">
      <c r="B805" s="96"/>
      <c r="C805" s="97"/>
      <c r="D805" s="96"/>
      <c r="E805" s="6"/>
      <c r="F805" s="6"/>
      <c r="G805" s="6"/>
      <c r="I805" s="6"/>
      <c r="J805" s="6"/>
      <c r="K805" s="6"/>
      <c r="M805" s="99"/>
      <c r="N805" s="99"/>
      <c r="O805" s="99"/>
    </row>
    <row r="806" spans="2:16" x14ac:dyDescent="0.25">
      <c r="B806" s="36"/>
      <c r="C806" s="97"/>
      <c r="D806" s="36"/>
      <c r="E806" s="6"/>
      <c r="F806" s="6"/>
      <c r="G806" s="6"/>
      <c r="I806" s="6"/>
      <c r="J806" s="6"/>
      <c r="K806" s="6"/>
    </row>
    <row r="807" spans="2:16" x14ac:dyDescent="0.25">
      <c r="B807" s="36"/>
      <c r="C807" s="97"/>
      <c r="D807" s="36"/>
      <c r="E807" s="6"/>
      <c r="F807" s="6"/>
      <c r="G807" s="6"/>
      <c r="I807" s="6"/>
      <c r="J807" s="6"/>
      <c r="K807" s="6"/>
    </row>
    <row r="808" spans="2:16" x14ac:dyDescent="0.25">
      <c r="B808" s="36"/>
      <c r="C808" s="97"/>
      <c r="D808" s="36"/>
      <c r="E808" s="6"/>
      <c r="F808" s="6"/>
      <c r="G808" s="6"/>
      <c r="I808" s="6"/>
      <c r="J808" s="6"/>
      <c r="K808" s="6"/>
    </row>
    <row r="809" spans="2:16" x14ac:dyDescent="0.25">
      <c r="B809" s="36"/>
      <c r="C809" s="97"/>
      <c r="D809" s="36"/>
      <c r="E809" s="6"/>
      <c r="F809" s="6"/>
      <c r="G809" s="6"/>
      <c r="I809" s="6"/>
      <c r="J809" s="6"/>
      <c r="K809" s="6"/>
    </row>
    <row r="810" spans="2:16" x14ac:dyDescent="0.25">
      <c r="B810" s="36"/>
      <c r="C810" s="97"/>
      <c r="D810" s="36"/>
      <c r="E810" s="6"/>
      <c r="F810" s="6"/>
      <c r="G810" s="6"/>
      <c r="I810" s="6"/>
      <c r="J810" s="6"/>
      <c r="K810" s="6"/>
    </row>
    <row r="811" spans="2:16" x14ac:dyDescent="0.25">
      <c r="B811" s="36"/>
      <c r="C811" s="97"/>
      <c r="D811" s="36"/>
      <c r="E811" s="6"/>
      <c r="F811" s="6"/>
      <c r="G811" s="6"/>
      <c r="I811" s="6"/>
      <c r="J811" s="6"/>
      <c r="K811" s="6"/>
    </row>
    <row r="812" spans="2:16" x14ac:dyDescent="0.25">
      <c r="B812" s="36"/>
      <c r="C812" s="97"/>
      <c r="D812" s="36"/>
      <c r="E812" s="6"/>
      <c r="F812" s="6"/>
      <c r="G812" s="6"/>
      <c r="I812" s="6"/>
      <c r="J812" s="6"/>
      <c r="K812" s="6"/>
    </row>
    <row r="813" spans="2:16" x14ac:dyDescent="0.25">
      <c r="B813" s="36"/>
      <c r="C813" s="97"/>
      <c r="D813" s="36"/>
      <c r="E813" s="6"/>
      <c r="F813" s="6"/>
      <c r="G813" s="6"/>
      <c r="I813" s="6"/>
      <c r="J813" s="6"/>
      <c r="K813" s="6"/>
    </row>
    <row r="814" spans="2:16" x14ac:dyDescent="0.25">
      <c r="B814" s="36"/>
      <c r="C814" s="97"/>
      <c r="D814" s="36"/>
      <c r="E814" s="6"/>
      <c r="F814" s="6"/>
      <c r="G814" s="6"/>
      <c r="I814" s="6"/>
      <c r="J814" s="6"/>
      <c r="K814" s="6"/>
    </row>
    <row r="815" spans="2:16" x14ac:dyDescent="0.25">
      <c r="B815" s="36"/>
      <c r="C815" s="97"/>
      <c r="D815" s="36"/>
      <c r="E815" s="6"/>
      <c r="F815" s="6"/>
      <c r="G815" s="6"/>
      <c r="I815" s="6"/>
      <c r="J815" s="6"/>
      <c r="K815" s="6"/>
    </row>
    <row r="816" spans="2:16" s="124" customFormat="1" x14ac:dyDescent="0.25">
      <c r="B816" s="36"/>
      <c r="C816" s="97"/>
      <c r="D816" s="36"/>
      <c r="E816" s="94"/>
      <c r="F816" s="94"/>
      <c r="G816" s="94"/>
      <c r="H816" s="94"/>
      <c r="I816" s="6"/>
      <c r="J816" s="6"/>
      <c r="K816" s="6"/>
      <c r="L816" s="34"/>
      <c r="M816" s="120"/>
      <c r="N816" s="120"/>
      <c r="O816" s="120"/>
    </row>
    <row r="817" spans="2:16" s="124" customFormat="1" x14ac:dyDescent="0.25">
      <c r="B817" s="36"/>
      <c r="C817" s="97"/>
      <c r="D817" s="36"/>
      <c r="E817" s="94"/>
      <c r="F817" s="94"/>
      <c r="G817" s="94"/>
      <c r="H817" s="94"/>
      <c r="I817" s="6"/>
      <c r="J817" s="6"/>
      <c r="K817" s="6"/>
      <c r="L817" s="34"/>
      <c r="M817" s="120"/>
      <c r="N817" s="120"/>
      <c r="O817" s="120"/>
    </row>
    <row r="818" spans="2:16" x14ac:dyDescent="0.25">
      <c r="B818" s="104"/>
      <c r="C818" s="97"/>
      <c r="D818" s="104"/>
      <c r="E818" s="6"/>
      <c r="F818" s="6"/>
      <c r="G818" s="6"/>
      <c r="H818" s="87"/>
      <c r="I818" s="6"/>
      <c r="J818" s="6"/>
      <c r="K818" s="6"/>
    </row>
    <row r="819" spans="2:16" s="124" customFormat="1" x14ac:dyDescent="0.25">
      <c r="B819" s="36"/>
      <c r="C819" s="97"/>
      <c r="D819" s="36"/>
      <c r="E819" s="102"/>
      <c r="F819" s="102"/>
      <c r="G819" s="102"/>
      <c r="H819" s="102"/>
      <c r="I819" s="34"/>
      <c r="J819" s="34"/>
      <c r="K819" s="34"/>
      <c r="L819" s="34"/>
      <c r="M819" s="99"/>
      <c r="N819" s="99"/>
      <c r="O819" s="99"/>
    </row>
    <row r="820" spans="2:16" s="98" customFormat="1" x14ac:dyDescent="0.25">
      <c r="B820" s="25"/>
      <c r="C820" s="69"/>
      <c r="D820" s="25"/>
      <c r="E820" s="7"/>
      <c r="F820" s="7"/>
      <c r="G820" s="7"/>
      <c r="H820" s="7"/>
      <c r="I820" s="7"/>
      <c r="J820" s="7"/>
      <c r="K820" s="7"/>
      <c r="M820" s="99"/>
      <c r="N820" s="99"/>
      <c r="O820" s="99"/>
      <c r="P820" s="100"/>
    </row>
    <row r="821" spans="2:16" s="124" customFormat="1" x14ac:dyDescent="0.25">
      <c r="B821" s="102"/>
      <c r="C821" s="97"/>
      <c r="D821" s="102"/>
      <c r="E821" s="102"/>
      <c r="F821" s="102"/>
      <c r="G821" s="102"/>
      <c r="H821" s="102"/>
      <c r="I821" s="34"/>
      <c r="J821" s="34"/>
      <c r="K821" s="34"/>
      <c r="L821" s="34"/>
      <c r="M821" s="99"/>
      <c r="N821" s="99"/>
      <c r="O821" s="99"/>
    </row>
    <row r="822" spans="2:16" x14ac:dyDescent="0.25">
      <c r="B822" s="96"/>
      <c r="C822" s="97"/>
      <c r="D822" s="96"/>
      <c r="E822" s="6"/>
      <c r="F822" s="6"/>
      <c r="G822" s="6"/>
      <c r="I822" s="6"/>
      <c r="J822" s="6"/>
      <c r="K822" s="6"/>
      <c r="M822" s="99"/>
      <c r="N822" s="99"/>
      <c r="O822" s="99"/>
    </row>
    <row r="823" spans="2:16" x14ac:dyDescent="0.25">
      <c r="B823" s="36"/>
      <c r="C823" s="97"/>
      <c r="D823" s="36"/>
      <c r="E823" s="6"/>
      <c r="F823" s="6"/>
      <c r="G823" s="6"/>
      <c r="I823" s="6"/>
      <c r="J823" s="6"/>
      <c r="K823" s="6"/>
    </row>
    <row r="824" spans="2:16" x14ac:dyDescent="0.25">
      <c r="B824" s="36"/>
      <c r="C824" s="97"/>
      <c r="D824" s="36"/>
      <c r="E824" s="6"/>
      <c r="F824" s="6"/>
      <c r="G824" s="6"/>
      <c r="I824" s="6"/>
      <c r="J824" s="6"/>
      <c r="K824" s="6"/>
    </row>
    <row r="825" spans="2:16" x14ac:dyDescent="0.25">
      <c r="B825" s="36"/>
      <c r="C825" s="97"/>
      <c r="D825" s="36"/>
      <c r="E825" s="6"/>
      <c r="F825" s="6"/>
      <c r="G825" s="6"/>
      <c r="I825" s="6"/>
      <c r="J825" s="6"/>
      <c r="K825" s="6"/>
    </row>
    <row r="826" spans="2:16" x14ac:dyDescent="0.25">
      <c r="B826" s="36"/>
      <c r="C826" s="97"/>
      <c r="D826" s="36"/>
      <c r="E826" s="6"/>
      <c r="F826" s="6"/>
      <c r="G826" s="6"/>
      <c r="I826" s="6"/>
      <c r="J826" s="6"/>
      <c r="K826" s="6"/>
    </row>
    <row r="827" spans="2:16" x14ac:dyDescent="0.25">
      <c r="B827" s="36"/>
      <c r="C827" s="97"/>
      <c r="D827" s="36"/>
      <c r="E827" s="6"/>
      <c r="F827" s="6"/>
      <c r="G827" s="6"/>
      <c r="I827" s="6"/>
      <c r="J827" s="6"/>
      <c r="K827" s="6"/>
    </row>
    <row r="828" spans="2:16" x14ac:dyDescent="0.25">
      <c r="B828" s="36"/>
      <c r="C828" s="97"/>
      <c r="D828" s="36"/>
      <c r="E828" s="6"/>
      <c r="F828" s="6"/>
      <c r="G828" s="6"/>
      <c r="I828" s="6"/>
      <c r="J828" s="6"/>
      <c r="K828" s="6"/>
    </row>
    <row r="829" spans="2:16" x14ac:dyDescent="0.25">
      <c r="B829" s="36"/>
      <c r="C829" s="97"/>
      <c r="D829" s="36"/>
      <c r="E829" s="6"/>
      <c r="F829" s="6"/>
      <c r="G829" s="6"/>
      <c r="I829" s="6"/>
      <c r="J829" s="6"/>
      <c r="K829" s="6"/>
    </row>
    <row r="830" spans="2:16" x14ac:dyDescent="0.25">
      <c r="B830" s="36"/>
      <c r="C830" s="97"/>
      <c r="D830" s="36"/>
      <c r="E830" s="6"/>
      <c r="F830" s="6"/>
      <c r="G830" s="6"/>
      <c r="I830" s="6"/>
      <c r="J830" s="6"/>
      <c r="K830" s="6"/>
    </row>
    <row r="831" spans="2:16" x14ac:dyDescent="0.25">
      <c r="B831" s="36"/>
      <c r="C831" s="97"/>
      <c r="D831" s="36"/>
      <c r="E831" s="6"/>
      <c r="F831" s="6"/>
      <c r="G831" s="6"/>
      <c r="I831" s="6"/>
      <c r="J831" s="6"/>
      <c r="K831" s="6"/>
    </row>
    <row r="832" spans="2:16" x14ac:dyDescent="0.25">
      <c r="B832" s="36"/>
      <c r="C832" s="97"/>
      <c r="D832" s="36"/>
      <c r="E832" s="6"/>
      <c r="F832" s="6"/>
      <c r="G832" s="6"/>
      <c r="I832" s="6"/>
      <c r="J832" s="6"/>
      <c r="K832" s="6"/>
    </row>
    <row r="833" spans="2:15" s="121" customFormat="1" x14ac:dyDescent="0.25">
      <c r="B833" s="36"/>
      <c r="C833" s="97"/>
      <c r="D833" s="36"/>
      <c r="E833" s="6"/>
      <c r="F833" s="6"/>
      <c r="G833" s="6"/>
      <c r="H833" s="6"/>
      <c r="I833" s="6"/>
      <c r="J833" s="6"/>
      <c r="K833" s="6"/>
      <c r="L833" s="117"/>
      <c r="M833" s="120"/>
      <c r="N833" s="120"/>
      <c r="O833" s="120"/>
    </row>
    <row r="834" spans="2:15" s="121" customFormat="1" x14ac:dyDescent="0.25">
      <c r="B834" s="36"/>
      <c r="C834" s="97"/>
      <c r="D834" s="36"/>
      <c r="E834" s="6"/>
      <c r="F834" s="6"/>
      <c r="G834" s="6"/>
      <c r="H834" s="6"/>
      <c r="I834" s="6"/>
      <c r="J834" s="6"/>
      <c r="K834" s="6"/>
      <c r="L834" s="117"/>
      <c r="M834" s="120"/>
      <c r="N834" s="120"/>
      <c r="O834" s="120"/>
    </row>
    <row r="835" spans="2:15" s="121" customFormat="1" x14ac:dyDescent="0.25">
      <c r="B835" s="36"/>
      <c r="C835" s="97"/>
      <c r="D835" s="36"/>
      <c r="E835" s="6"/>
      <c r="F835" s="6"/>
      <c r="G835" s="6"/>
      <c r="H835" s="6"/>
      <c r="I835" s="6"/>
      <c r="J835" s="6"/>
      <c r="K835" s="6"/>
      <c r="L835" s="117"/>
      <c r="M835" s="120"/>
      <c r="N835" s="120"/>
      <c r="O835" s="120"/>
    </row>
    <row r="836" spans="2:15" s="121" customFormat="1" x14ac:dyDescent="0.25">
      <c r="B836" s="36"/>
      <c r="C836" s="97"/>
      <c r="D836" s="36"/>
      <c r="E836" s="6"/>
      <c r="F836" s="6"/>
      <c r="G836" s="6"/>
      <c r="H836" s="6"/>
      <c r="I836" s="6"/>
      <c r="J836" s="6"/>
      <c r="K836" s="6"/>
      <c r="L836" s="117"/>
      <c r="M836" s="120"/>
      <c r="N836" s="120"/>
      <c r="O836" s="120"/>
    </row>
    <row r="837" spans="2:15" s="121" customFormat="1" x14ac:dyDescent="0.25">
      <c r="B837" s="36"/>
      <c r="C837" s="97"/>
      <c r="D837" s="36"/>
      <c r="E837" s="6"/>
      <c r="F837" s="6"/>
      <c r="G837" s="6"/>
      <c r="H837" s="6"/>
      <c r="I837" s="6"/>
      <c r="J837" s="6"/>
      <c r="K837" s="6"/>
      <c r="L837" s="117"/>
      <c r="M837" s="120"/>
      <c r="N837" s="120"/>
      <c r="O837" s="120"/>
    </row>
    <row r="838" spans="2:15" s="121" customFormat="1" x14ac:dyDescent="0.25">
      <c r="B838" s="36"/>
      <c r="C838" s="97"/>
      <c r="D838" s="36"/>
      <c r="E838" s="6"/>
      <c r="F838" s="6"/>
      <c r="G838" s="6"/>
      <c r="H838" s="6"/>
      <c r="I838" s="6"/>
      <c r="J838" s="6"/>
      <c r="K838" s="6"/>
      <c r="L838" s="117"/>
      <c r="M838" s="120"/>
      <c r="N838" s="120"/>
      <c r="O838" s="120"/>
    </row>
    <row r="839" spans="2:15" s="121" customFormat="1" x14ac:dyDescent="0.25">
      <c r="B839" s="36"/>
      <c r="C839" s="97"/>
      <c r="D839" s="36"/>
      <c r="E839" s="6"/>
      <c r="F839" s="6"/>
      <c r="G839" s="6"/>
      <c r="H839" s="6"/>
      <c r="I839" s="6"/>
      <c r="J839" s="6"/>
      <c r="K839" s="6"/>
      <c r="L839" s="117"/>
      <c r="M839" s="120"/>
      <c r="N839" s="120"/>
      <c r="O839" s="120"/>
    </row>
    <row r="840" spans="2:15" s="121" customFormat="1" x14ac:dyDescent="0.25">
      <c r="B840" s="36"/>
      <c r="C840" s="97"/>
      <c r="D840" s="36"/>
      <c r="E840" s="6"/>
      <c r="F840" s="6"/>
      <c r="G840" s="6"/>
      <c r="H840" s="6"/>
      <c r="I840" s="6"/>
      <c r="J840" s="6"/>
      <c r="K840" s="6"/>
      <c r="L840" s="117"/>
      <c r="M840" s="120"/>
      <c r="N840" s="120"/>
      <c r="O840" s="120"/>
    </row>
    <row r="841" spans="2:15" s="121" customFormat="1" x14ac:dyDescent="0.25">
      <c r="B841" s="36"/>
      <c r="C841" s="97"/>
      <c r="D841" s="36"/>
      <c r="E841" s="6"/>
      <c r="F841" s="6"/>
      <c r="G841" s="6"/>
      <c r="H841" s="6"/>
      <c r="I841" s="6"/>
      <c r="J841" s="6"/>
      <c r="K841" s="6"/>
      <c r="L841" s="117"/>
      <c r="M841" s="120"/>
      <c r="N841" s="120"/>
      <c r="O841" s="120"/>
    </row>
    <row r="842" spans="2:15" s="121" customFormat="1" x14ac:dyDescent="0.25">
      <c r="B842" s="36"/>
      <c r="C842" s="97"/>
      <c r="D842" s="36"/>
      <c r="E842" s="6"/>
      <c r="F842" s="6"/>
      <c r="G842" s="6"/>
      <c r="H842" s="6"/>
      <c r="I842" s="6"/>
      <c r="J842" s="6"/>
      <c r="K842" s="6"/>
      <c r="L842" s="117"/>
      <c r="M842" s="120"/>
      <c r="N842" s="120"/>
      <c r="O842" s="120"/>
    </row>
    <row r="843" spans="2:15" s="121" customFormat="1" x14ac:dyDescent="0.25">
      <c r="B843" s="36"/>
      <c r="C843" s="97"/>
      <c r="D843" s="36"/>
      <c r="E843" s="6"/>
      <c r="F843" s="6"/>
      <c r="G843" s="6"/>
      <c r="H843" s="6"/>
      <c r="I843" s="6"/>
      <c r="J843" s="6"/>
      <c r="K843" s="6"/>
      <c r="L843" s="117"/>
      <c r="M843" s="120"/>
      <c r="N843" s="120"/>
      <c r="O843" s="120"/>
    </row>
    <row r="844" spans="2:15" s="121" customFormat="1" x14ac:dyDescent="0.25">
      <c r="B844" s="36"/>
      <c r="C844" s="97"/>
      <c r="D844" s="36"/>
      <c r="E844" s="6"/>
      <c r="F844" s="6"/>
      <c r="G844" s="6"/>
      <c r="H844" s="6"/>
      <c r="I844" s="6"/>
      <c r="J844" s="6"/>
      <c r="K844" s="6"/>
      <c r="L844" s="117"/>
      <c r="M844" s="120"/>
      <c r="N844" s="120"/>
      <c r="O844" s="120"/>
    </row>
    <row r="845" spans="2:15" s="121" customFormat="1" x14ac:dyDescent="0.25">
      <c r="B845" s="36"/>
      <c r="C845" s="97"/>
      <c r="D845" s="36"/>
      <c r="E845" s="6"/>
      <c r="F845" s="6"/>
      <c r="G845" s="6"/>
      <c r="H845" s="6"/>
      <c r="I845" s="6"/>
      <c r="J845" s="6"/>
      <c r="K845" s="6"/>
      <c r="L845" s="117"/>
      <c r="M845" s="120"/>
      <c r="N845" s="120"/>
      <c r="O845" s="120"/>
    </row>
    <row r="846" spans="2:15" s="121" customFormat="1" x14ac:dyDescent="0.25">
      <c r="B846" s="36"/>
      <c r="C846" s="97"/>
      <c r="D846" s="36"/>
      <c r="E846" s="6"/>
      <c r="F846" s="6"/>
      <c r="G846" s="6"/>
      <c r="H846" s="6"/>
      <c r="I846" s="6"/>
      <c r="J846" s="6"/>
      <c r="K846" s="6"/>
      <c r="L846" s="117"/>
      <c r="M846" s="120"/>
      <c r="N846" s="120"/>
      <c r="O846" s="120"/>
    </row>
    <row r="847" spans="2:15" s="121" customFormat="1" x14ac:dyDescent="0.25">
      <c r="B847" s="36"/>
      <c r="C847" s="97"/>
      <c r="D847" s="36"/>
      <c r="E847" s="6"/>
      <c r="F847" s="6"/>
      <c r="G847" s="6"/>
      <c r="H847" s="6"/>
      <c r="I847" s="6"/>
      <c r="J847" s="6"/>
      <c r="K847" s="6"/>
      <c r="L847" s="117"/>
      <c r="M847" s="120"/>
      <c r="N847" s="120"/>
      <c r="O847" s="120"/>
    </row>
    <row r="848" spans="2:15" s="121" customFormat="1" x14ac:dyDescent="0.25">
      <c r="B848" s="36"/>
      <c r="C848" s="97"/>
      <c r="D848" s="36"/>
      <c r="E848" s="6"/>
      <c r="F848" s="6"/>
      <c r="G848" s="6"/>
      <c r="H848" s="6"/>
      <c r="I848" s="6"/>
      <c r="J848" s="6"/>
      <c r="K848" s="6"/>
      <c r="L848" s="117"/>
      <c r="M848" s="120"/>
      <c r="N848" s="120"/>
      <c r="O848" s="120"/>
    </row>
    <row r="849" spans="2:16" x14ac:dyDescent="0.25">
      <c r="B849" s="36"/>
      <c r="C849" s="97"/>
      <c r="D849" s="36"/>
      <c r="E849" s="6"/>
      <c r="F849" s="6"/>
      <c r="G849" s="6"/>
      <c r="I849" s="6"/>
      <c r="J849" s="6"/>
      <c r="K849" s="6"/>
    </row>
    <row r="850" spans="2:16" x14ac:dyDescent="0.25">
      <c r="B850" s="36"/>
      <c r="C850" s="97"/>
      <c r="D850" s="36"/>
      <c r="E850" s="6"/>
      <c r="F850" s="6"/>
      <c r="G850" s="6"/>
      <c r="I850" s="6"/>
      <c r="J850" s="6"/>
      <c r="K850" s="6"/>
    </row>
    <row r="851" spans="2:16" x14ac:dyDescent="0.25">
      <c r="B851" s="36"/>
      <c r="C851" s="97"/>
      <c r="D851" s="36"/>
      <c r="E851" s="6"/>
      <c r="F851" s="6"/>
      <c r="G851" s="6"/>
      <c r="I851" s="6"/>
      <c r="J851" s="6"/>
      <c r="K851" s="6"/>
    </row>
    <row r="852" spans="2:16" x14ac:dyDescent="0.25">
      <c r="B852" s="104"/>
      <c r="C852" s="97"/>
      <c r="D852" s="104"/>
      <c r="E852" s="6"/>
      <c r="F852" s="6"/>
      <c r="G852" s="6"/>
      <c r="H852" s="87"/>
      <c r="I852" s="6"/>
      <c r="J852" s="6"/>
      <c r="K852" s="6"/>
    </row>
    <row r="853" spans="2:16" s="124" customFormat="1" x14ac:dyDescent="0.25">
      <c r="B853" s="36"/>
      <c r="C853" s="108"/>
      <c r="D853" s="36"/>
      <c r="E853" s="109"/>
      <c r="F853" s="109"/>
      <c r="G853" s="109"/>
      <c r="H853" s="109"/>
      <c r="I853" s="34"/>
      <c r="J853" s="34"/>
      <c r="K853" s="34"/>
      <c r="L853" s="34"/>
      <c r="M853" s="99"/>
      <c r="N853" s="99"/>
      <c r="O853" s="99"/>
    </row>
    <row r="854" spans="2:16" s="98" customFormat="1" x14ac:dyDescent="0.25">
      <c r="B854" s="25"/>
      <c r="C854" s="69"/>
      <c r="D854" s="25"/>
      <c r="E854" s="7"/>
      <c r="F854" s="7"/>
      <c r="G854" s="7"/>
      <c r="H854" s="7"/>
      <c r="I854" s="7"/>
      <c r="J854" s="7"/>
      <c r="K854" s="7"/>
      <c r="M854" s="99"/>
      <c r="N854" s="99"/>
      <c r="O854" s="99"/>
      <c r="P854" s="100"/>
    </row>
    <row r="855" spans="2:16" s="124" customFormat="1" x14ac:dyDescent="0.25">
      <c r="B855" s="36"/>
      <c r="C855" s="108"/>
      <c r="D855" s="36"/>
      <c r="E855" s="109"/>
      <c r="F855" s="109"/>
      <c r="G855" s="109"/>
      <c r="H855" s="109"/>
      <c r="I855" s="34"/>
      <c r="J855" s="34"/>
      <c r="K855" s="34"/>
      <c r="L855" s="34"/>
      <c r="M855" s="99"/>
      <c r="N855" s="99"/>
      <c r="O855" s="99"/>
    </row>
    <row r="856" spans="2:16" x14ac:dyDescent="0.25">
      <c r="B856" s="96"/>
      <c r="C856" s="97"/>
      <c r="D856" s="96"/>
      <c r="E856" s="6"/>
      <c r="F856" s="6"/>
      <c r="G856" s="6"/>
      <c r="I856" s="6"/>
      <c r="J856" s="6"/>
      <c r="K856" s="6"/>
      <c r="M856" s="99"/>
      <c r="N856" s="99"/>
      <c r="O856" s="99"/>
    </row>
    <row r="857" spans="2:16" s="124" customFormat="1" x14ac:dyDescent="0.25">
      <c r="B857" s="36"/>
      <c r="C857" s="97"/>
      <c r="D857" s="36"/>
      <c r="E857" s="94"/>
      <c r="F857" s="94"/>
      <c r="G857" s="94"/>
      <c r="H857" s="94"/>
      <c r="I857" s="6"/>
      <c r="J857" s="6"/>
      <c r="K857" s="6"/>
      <c r="L857" s="34"/>
      <c r="M857" s="120"/>
      <c r="N857" s="120"/>
      <c r="O857" s="120"/>
    </row>
    <row r="858" spans="2:16" s="124" customFormat="1" x14ac:dyDescent="0.25">
      <c r="B858" s="36"/>
      <c r="C858" s="97"/>
      <c r="D858" s="36"/>
      <c r="E858" s="94"/>
      <c r="F858" s="94"/>
      <c r="G858" s="94"/>
      <c r="H858" s="94"/>
      <c r="I858" s="6"/>
      <c r="J858" s="6"/>
      <c r="K858" s="6"/>
      <c r="L858" s="34"/>
      <c r="M858" s="120"/>
      <c r="N858" s="120"/>
      <c r="O858" s="120"/>
    </row>
    <row r="859" spans="2:16" x14ac:dyDescent="0.25">
      <c r="B859" s="104"/>
      <c r="C859" s="97"/>
      <c r="D859" s="104"/>
      <c r="E859" s="6"/>
      <c r="F859" s="6"/>
      <c r="G859" s="6"/>
      <c r="H859" s="87"/>
      <c r="I859" s="6"/>
      <c r="J859" s="6"/>
      <c r="K859" s="6"/>
    </row>
    <row r="860" spans="2:16" s="124" customFormat="1" x14ac:dyDescent="0.25">
      <c r="B860" s="36"/>
      <c r="C860" s="108"/>
      <c r="D860" s="36"/>
      <c r="E860" s="109"/>
      <c r="F860" s="109"/>
      <c r="G860" s="109"/>
      <c r="H860" s="109"/>
      <c r="I860" s="34"/>
      <c r="J860" s="34"/>
      <c r="K860" s="34"/>
      <c r="L860" s="34"/>
      <c r="M860" s="99"/>
      <c r="N860" s="99"/>
      <c r="O860" s="99"/>
    </row>
    <row r="861" spans="2:16" s="98" customFormat="1" x14ac:dyDescent="0.25">
      <c r="B861" s="25"/>
      <c r="C861" s="69"/>
      <c r="D861" s="25"/>
      <c r="E861" s="7"/>
      <c r="F861" s="7"/>
      <c r="G861" s="7"/>
      <c r="H861" s="7"/>
      <c r="I861" s="7"/>
      <c r="J861" s="7"/>
      <c r="K861" s="7"/>
      <c r="M861" s="99"/>
      <c r="N861" s="99"/>
      <c r="O861" s="99"/>
      <c r="P861" s="100"/>
    </row>
    <row r="862" spans="2:16" s="124" customFormat="1" x14ac:dyDescent="0.25">
      <c r="B862" s="36"/>
      <c r="C862" s="108"/>
      <c r="D862" s="36"/>
      <c r="E862" s="109"/>
      <c r="F862" s="109"/>
      <c r="G862" s="109"/>
      <c r="H862" s="109"/>
      <c r="I862" s="34"/>
      <c r="J862" s="34"/>
      <c r="K862" s="34"/>
      <c r="L862" s="34"/>
      <c r="M862" s="99"/>
      <c r="N862" s="99"/>
      <c r="O862" s="99"/>
    </row>
    <row r="863" spans="2:16" x14ac:dyDescent="0.25">
      <c r="B863" s="96"/>
      <c r="C863" s="97"/>
      <c r="D863" s="96"/>
      <c r="E863" s="6"/>
      <c r="F863" s="6"/>
      <c r="G863" s="6"/>
      <c r="I863" s="6"/>
      <c r="J863" s="6"/>
      <c r="K863" s="6"/>
      <c r="M863" s="99"/>
      <c r="N863" s="99"/>
      <c r="O863" s="99"/>
    </row>
    <row r="864" spans="2:16" s="124" customFormat="1" x14ac:dyDescent="0.25">
      <c r="B864" s="36"/>
      <c r="C864" s="97"/>
      <c r="D864" s="36"/>
      <c r="E864" s="94"/>
      <c r="F864" s="94"/>
      <c r="G864" s="94"/>
      <c r="H864" s="94"/>
      <c r="I864" s="6"/>
      <c r="J864" s="6"/>
      <c r="K864" s="6"/>
      <c r="L864" s="34"/>
      <c r="M864" s="120"/>
      <c r="N864" s="120"/>
      <c r="O864" s="120"/>
    </row>
    <row r="865" spans="2:16" s="124" customFormat="1" x14ac:dyDescent="0.25">
      <c r="B865" s="36"/>
      <c r="C865" s="97"/>
      <c r="D865" s="36"/>
      <c r="E865" s="94"/>
      <c r="F865" s="94"/>
      <c r="G865" s="94"/>
      <c r="H865" s="94"/>
      <c r="I865" s="6"/>
      <c r="J865" s="6"/>
      <c r="K865" s="6"/>
      <c r="L865" s="34"/>
      <c r="M865" s="120"/>
      <c r="N865" s="120"/>
      <c r="O865" s="120"/>
    </row>
    <row r="866" spans="2:16" x14ac:dyDescent="0.25">
      <c r="B866" s="104"/>
      <c r="C866" s="97"/>
      <c r="D866" s="104"/>
      <c r="E866" s="6"/>
      <c r="F866" s="6"/>
      <c r="G866" s="6"/>
      <c r="H866" s="87"/>
      <c r="I866" s="6"/>
      <c r="J866" s="6"/>
      <c r="K866" s="6"/>
    </row>
    <row r="867" spans="2:16" x14ac:dyDescent="0.25">
      <c r="B867" s="104"/>
      <c r="C867" s="97"/>
      <c r="D867" s="104"/>
      <c r="E867" s="6"/>
      <c r="F867" s="6"/>
      <c r="G867" s="6"/>
      <c r="I867" s="6"/>
      <c r="J867" s="6"/>
      <c r="K867" s="6"/>
    </row>
    <row r="868" spans="2:16" x14ac:dyDescent="0.25">
      <c r="B868" s="104"/>
      <c r="C868" s="97"/>
      <c r="D868" s="104"/>
      <c r="E868" s="6"/>
      <c r="F868" s="6"/>
      <c r="G868" s="6"/>
      <c r="H868" s="87"/>
      <c r="I868" s="6"/>
      <c r="J868" s="6"/>
      <c r="K868" s="6"/>
    </row>
    <row r="869" spans="2:16" x14ac:dyDescent="0.25">
      <c r="B869" s="104"/>
      <c r="C869" s="97"/>
      <c r="D869" s="104"/>
      <c r="E869" s="6"/>
      <c r="F869" s="6"/>
      <c r="G869" s="6"/>
      <c r="I869" s="6"/>
      <c r="J869" s="6"/>
      <c r="K869" s="6"/>
    </row>
    <row r="870" spans="2:16" s="102" customFormat="1" x14ac:dyDescent="0.25">
      <c r="B870" s="36"/>
      <c r="C870" s="97"/>
      <c r="D870" s="36"/>
      <c r="I870" s="34"/>
      <c r="J870" s="34"/>
      <c r="K870" s="34"/>
      <c r="L870" s="34"/>
      <c r="M870" s="99"/>
      <c r="N870" s="99"/>
      <c r="O870" s="99"/>
    </row>
    <row r="871" spans="2:16" s="98" customFormat="1" x14ac:dyDescent="0.25">
      <c r="B871" s="25"/>
      <c r="C871" s="69"/>
      <c r="D871" s="25"/>
      <c r="E871" s="7"/>
      <c r="F871" s="7"/>
      <c r="G871" s="7"/>
      <c r="H871" s="7"/>
      <c r="I871" s="7"/>
      <c r="J871" s="7"/>
      <c r="K871" s="7"/>
      <c r="M871" s="99"/>
      <c r="N871" s="99"/>
      <c r="O871" s="99"/>
      <c r="P871" s="100"/>
    </row>
    <row r="872" spans="2:16" s="124" customFormat="1" x14ac:dyDescent="0.25">
      <c r="B872" s="107"/>
      <c r="C872" s="97"/>
      <c r="D872" s="107"/>
      <c r="E872" s="102"/>
      <c r="F872" s="102"/>
      <c r="G872" s="102"/>
      <c r="H872" s="102"/>
      <c r="I872" s="93"/>
      <c r="J872" s="93"/>
      <c r="K872" s="93"/>
      <c r="L872" s="93"/>
      <c r="M872" s="99"/>
      <c r="N872" s="99"/>
      <c r="O872" s="99"/>
    </row>
    <row r="873" spans="2:16" s="98" customFormat="1" x14ac:dyDescent="0.25">
      <c r="B873" s="25"/>
      <c r="C873" s="69"/>
      <c r="D873" s="25"/>
      <c r="E873" s="7"/>
      <c r="F873" s="7"/>
      <c r="G873" s="7"/>
      <c r="H873" s="7"/>
      <c r="I873" s="7"/>
      <c r="J873" s="7"/>
      <c r="K873" s="7"/>
      <c r="M873" s="99"/>
      <c r="N873" s="99"/>
      <c r="O873" s="99"/>
      <c r="P873" s="100"/>
    </row>
    <row r="874" spans="2:16" s="102" customFormat="1" x14ac:dyDescent="0.25">
      <c r="C874" s="97"/>
      <c r="I874" s="34"/>
      <c r="J874" s="34"/>
      <c r="K874" s="34"/>
      <c r="L874" s="34"/>
      <c r="M874" s="99"/>
      <c r="N874" s="99"/>
      <c r="O874" s="99"/>
    </row>
    <row r="875" spans="2:16" x14ac:dyDescent="0.25">
      <c r="B875" s="96"/>
      <c r="C875" s="97"/>
      <c r="D875" s="96"/>
      <c r="E875" s="6"/>
      <c r="F875" s="6"/>
      <c r="G875" s="6"/>
      <c r="I875" s="6"/>
      <c r="J875" s="6"/>
      <c r="K875" s="6"/>
      <c r="M875" s="99"/>
      <c r="N875" s="99"/>
      <c r="O875" s="99"/>
    </row>
    <row r="876" spans="2:16" s="124" customFormat="1" x14ac:dyDescent="0.25">
      <c r="B876" s="36"/>
      <c r="C876" s="97"/>
      <c r="D876" s="36"/>
      <c r="E876" s="94"/>
      <c r="F876" s="94"/>
      <c r="G876" s="94"/>
      <c r="H876" s="94"/>
      <c r="I876" s="6"/>
      <c r="J876" s="6"/>
      <c r="K876" s="6"/>
      <c r="L876" s="34"/>
      <c r="M876" s="120"/>
      <c r="N876" s="120"/>
      <c r="O876" s="120"/>
    </row>
    <row r="877" spans="2:16" s="124" customFormat="1" x14ac:dyDescent="0.25">
      <c r="B877" s="36"/>
      <c r="C877" s="97"/>
      <c r="D877" s="36"/>
      <c r="E877" s="94"/>
      <c r="F877" s="94"/>
      <c r="G877" s="94"/>
      <c r="H877" s="94"/>
      <c r="I877" s="6"/>
      <c r="J877" s="6"/>
      <c r="K877" s="6"/>
      <c r="L877" s="34"/>
      <c r="M877" s="120"/>
      <c r="N877" s="120"/>
      <c r="O877" s="120"/>
    </row>
    <row r="878" spans="2:16" x14ac:dyDescent="0.25">
      <c r="B878" s="104"/>
      <c r="C878" s="97"/>
      <c r="D878" s="104"/>
      <c r="E878" s="6"/>
      <c r="F878" s="6"/>
      <c r="G878" s="6"/>
      <c r="H878" s="87"/>
      <c r="I878" s="6"/>
      <c r="J878" s="6"/>
      <c r="K878" s="6"/>
    </row>
    <row r="879" spans="2:16" s="124" customFormat="1" x14ac:dyDescent="0.25">
      <c r="B879" s="107"/>
      <c r="C879" s="97"/>
      <c r="D879" s="107"/>
      <c r="E879" s="102"/>
      <c r="F879" s="102"/>
      <c r="G879" s="102"/>
      <c r="H879" s="102"/>
      <c r="I879" s="93"/>
      <c r="J879" s="93"/>
      <c r="K879" s="93"/>
      <c r="L879" s="93"/>
      <c r="M879" s="99"/>
      <c r="N879" s="99"/>
      <c r="O879" s="99"/>
    </row>
    <row r="880" spans="2:16" s="98" customFormat="1" x14ac:dyDescent="0.25">
      <c r="B880" s="25"/>
      <c r="C880" s="69"/>
      <c r="D880" s="25"/>
      <c r="E880" s="7"/>
      <c r="F880" s="7"/>
      <c r="G880" s="7"/>
      <c r="H880" s="7"/>
      <c r="I880" s="7"/>
      <c r="J880" s="7"/>
      <c r="K880" s="7"/>
      <c r="M880" s="99"/>
      <c r="N880" s="99"/>
      <c r="O880" s="99"/>
      <c r="P880" s="100"/>
    </row>
    <row r="881" spans="2:16" s="102" customFormat="1" x14ac:dyDescent="0.25">
      <c r="C881" s="97"/>
      <c r="I881" s="34"/>
      <c r="J881" s="34"/>
      <c r="K881" s="34"/>
      <c r="L881" s="34"/>
      <c r="M881" s="99"/>
      <c r="N881" s="99"/>
      <c r="O881" s="99"/>
    </row>
    <row r="882" spans="2:16" x14ac:dyDescent="0.25">
      <c r="B882" s="96"/>
      <c r="C882" s="97"/>
      <c r="D882" s="96"/>
      <c r="E882" s="6"/>
      <c r="F882" s="6"/>
      <c r="G882" s="6"/>
      <c r="I882" s="6"/>
      <c r="J882" s="6"/>
      <c r="K882" s="6"/>
      <c r="M882" s="99"/>
      <c r="N882" s="99"/>
      <c r="O882" s="99"/>
    </row>
    <row r="883" spans="2:16" s="124" customFormat="1" x14ac:dyDescent="0.25">
      <c r="B883" s="36"/>
      <c r="C883" s="97"/>
      <c r="D883" s="36"/>
      <c r="E883" s="94"/>
      <c r="F883" s="94"/>
      <c r="G883" s="94"/>
      <c r="H883" s="94"/>
      <c r="I883" s="6"/>
      <c r="J883" s="6"/>
      <c r="K883" s="6"/>
      <c r="L883" s="34"/>
      <c r="M883" s="120"/>
      <c r="N883" s="120"/>
      <c r="O883" s="120"/>
    </row>
    <row r="884" spans="2:16" s="124" customFormat="1" x14ac:dyDescent="0.25">
      <c r="B884" s="36"/>
      <c r="C884" s="97"/>
      <c r="D884" s="36"/>
      <c r="E884" s="94"/>
      <c r="F884" s="94"/>
      <c r="G884" s="94"/>
      <c r="H884" s="94"/>
      <c r="I884" s="6"/>
      <c r="J884" s="6"/>
      <c r="K884" s="6"/>
      <c r="L884" s="34"/>
      <c r="M884" s="120"/>
      <c r="N884" s="120"/>
      <c r="O884" s="120"/>
    </row>
    <row r="885" spans="2:16" s="124" customFormat="1" x14ac:dyDescent="0.25">
      <c r="B885" s="36"/>
      <c r="C885" s="97"/>
      <c r="D885" s="36"/>
      <c r="E885" s="94"/>
      <c r="F885" s="94"/>
      <c r="G885" s="94"/>
      <c r="H885" s="94"/>
      <c r="I885" s="6"/>
      <c r="J885" s="6"/>
      <c r="K885" s="6"/>
      <c r="L885" s="34"/>
      <c r="M885" s="120"/>
      <c r="N885" s="120"/>
      <c r="O885" s="120"/>
    </row>
    <row r="886" spans="2:16" s="124" customFormat="1" x14ac:dyDescent="0.25">
      <c r="B886" s="36"/>
      <c r="C886" s="97"/>
      <c r="D886" s="36"/>
      <c r="E886" s="94"/>
      <c r="F886" s="94"/>
      <c r="G886" s="94"/>
      <c r="H886" s="94"/>
      <c r="I886" s="6"/>
      <c r="J886" s="6"/>
      <c r="K886" s="6"/>
      <c r="L886" s="34"/>
      <c r="M886" s="120"/>
      <c r="N886" s="120"/>
      <c r="O886" s="120"/>
    </row>
    <row r="887" spans="2:16" s="124" customFormat="1" x14ac:dyDescent="0.25">
      <c r="B887" s="36"/>
      <c r="C887" s="97"/>
      <c r="D887" s="36"/>
      <c r="E887" s="94"/>
      <c r="F887" s="94"/>
      <c r="G887" s="94"/>
      <c r="H887" s="94"/>
      <c r="I887" s="6"/>
      <c r="J887" s="6"/>
      <c r="K887" s="6"/>
      <c r="L887" s="34"/>
      <c r="M887" s="120"/>
      <c r="N887" s="120"/>
      <c r="O887" s="120"/>
    </row>
    <row r="888" spans="2:16" s="124" customFormat="1" x14ac:dyDescent="0.25">
      <c r="B888" s="36"/>
      <c r="C888" s="97"/>
      <c r="D888" s="36"/>
      <c r="E888" s="94"/>
      <c r="F888" s="94"/>
      <c r="G888" s="94"/>
      <c r="H888" s="94"/>
      <c r="I888" s="6"/>
      <c r="J888" s="6"/>
      <c r="K888" s="6"/>
      <c r="L888" s="34"/>
      <c r="M888" s="120"/>
      <c r="N888" s="120"/>
      <c r="O888" s="120"/>
    </row>
    <row r="889" spans="2:16" x14ac:dyDescent="0.25">
      <c r="B889" s="104"/>
      <c r="C889" s="97"/>
      <c r="D889" s="104"/>
      <c r="E889" s="6"/>
      <c r="F889" s="6"/>
      <c r="G889" s="6"/>
      <c r="H889" s="87"/>
      <c r="I889" s="6"/>
      <c r="J889" s="6"/>
      <c r="K889" s="6"/>
    </row>
    <row r="890" spans="2:16" s="124" customFormat="1" x14ac:dyDescent="0.25">
      <c r="B890" s="107"/>
      <c r="C890" s="97"/>
      <c r="D890" s="107"/>
      <c r="E890" s="102"/>
      <c r="F890" s="102"/>
      <c r="G890" s="102"/>
      <c r="H890" s="102"/>
      <c r="I890" s="93"/>
      <c r="J890" s="93"/>
      <c r="K890" s="93"/>
      <c r="L890" s="93"/>
      <c r="M890" s="99"/>
      <c r="N890" s="99"/>
      <c r="O890" s="99"/>
    </row>
    <row r="891" spans="2:16" s="98" customFormat="1" x14ac:dyDescent="0.25">
      <c r="B891" s="25"/>
      <c r="C891" s="69"/>
      <c r="D891" s="25"/>
      <c r="E891" s="7"/>
      <c r="F891" s="7"/>
      <c r="G891" s="7"/>
      <c r="H891" s="7"/>
      <c r="I891" s="7"/>
      <c r="J891" s="7"/>
      <c r="K891" s="7"/>
      <c r="M891" s="99"/>
      <c r="N891" s="99"/>
      <c r="O891" s="99"/>
      <c r="P891" s="100"/>
    </row>
    <row r="892" spans="2:16" s="102" customFormat="1" x14ac:dyDescent="0.25">
      <c r="C892" s="97"/>
      <c r="I892" s="34"/>
      <c r="J892" s="34"/>
      <c r="K892" s="34"/>
      <c r="L892" s="34"/>
      <c r="M892" s="99"/>
      <c r="N892" s="99"/>
      <c r="O892" s="99"/>
    </row>
    <row r="893" spans="2:16" x14ac:dyDescent="0.25">
      <c r="B893" s="96"/>
      <c r="C893" s="97"/>
      <c r="D893" s="96"/>
      <c r="E893" s="6"/>
      <c r="F893" s="6"/>
      <c r="G893" s="6"/>
      <c r="I893" s="6"/>
      <c r="J893" s="6"/>
      <c r="K893" s="6"/>
      <c r="M893" s="99"/>
      <c r="N893" s="99"/>
      <c r="O893" s="99"/>
    </row>
    <row r="894" spans="2:16" s="124" customFormat="1" x14ac:dyDescent="0.25">
      <c r="B894" s="36"/>
      <c r="C894" s="97"/>
      <c r="D894" s="36"/>
      <c r="E894" s="94"/>
      <c r="F894" s="94"/>
      <c r="G894" s="94"/>
      <c r="H894" s="94"/>
      <c r="I894" s="6"/>
      <c r="J894" s="6"/>
      <c r="K894" s="6"/>
      <c r="L894" s="34"/>
      <c r="M894" s="120"/>
      <c r="N894" s="120"/>
      <c r="O894" s="120"/>
    </row>
    <row r="895" spans="2:16" s="124" customFormat="1" x14ac:dyDescent="0.25">
      <c r="B895" s="36"/>
      <c r="C895" s="97"/>
      <c r="D895" s="36"/>
      <c r="E895" s="94"/>
      <c r="F895" s="94"/>
      <c r="G895" s="94"/>
      <c r="H895" s="94"/>
      <c r="I895" s="6"/>
      <c r="J895" s="6"/>
      <c r="K895" s="6"/>
      <c r="L895" s="34"/>
      <c r="M895" s="120"/>
      <c r="N895" s="120"/>
      <c r="O895" s="120"/>
    </row>
    <row r="896" spans="2:16" x14ac:dyDescent="0.25">
      <c r="B896" s="104"/>
      <c r="C896" s="97"/>
      <c r="D896" s="104"/>
      <c r="E896" s="6"/>
      <c r="F896" s="6"/>
      <c r="G896" s="6"/>
      <c r="H896" s="87"/>
      <c r="I896" s="6"/>
      <c r="J896" s="6"/>
      <c r="K896" s="6"/>
    </row>
    <row r="897" spans="2:16" s="124" customFormat="1" x14ac:dyDescent="0.25">
      <c r="B897" s="107"/>
      <c r="C897" s="97"/>
      <c r="D897" s="107"/>
      <c r="E897" s="102"/>
      <c r="F897" s="102"/>
      <c r="G897" s="102"/>
      <c r="H897" s="102"/>
      <c r="I897" s="93"/>
      <c r="J897" s="93"/>
      <c r="K897" s="93"/>
      <c r="L897" s="93"/>
      <c r="M897" s="99"/>
      <c r="N897" s="99"/>
      <c r="O897" s="99"/>
    </row>
    <row r="898" spans="2:16" s="98" customFormat="1" x14ac:dyDescent="0.25">
      <c r="B898" s="25"/>
      <c r="C898" s="69"/>
      <c r="D898" s="25"/>
      <c r="E898" s="7"/>
      <c r="F898" s="7"/>
      <c r="G898" s="7"/>
      <c r="H898" s="7"/>
      <c r="I898" s="7"/>
      <c r="J898" s="7"/>
      <c r="K898" s="7"/>
      <c r="M898" s="99"/>
      <c r="N898" s="99"/>
      <c r="O898" s="99"/>
      <c r="P898" s="100"/>
    </row>
    <row r="899" spans="2:16" s="102" customFormat="1" x14ac:dyDescent="0.25">
      <c r="C899" s="97"/>
      <c r="I899" s="34"/>
      <c r="J899" s="34"/>
      <c r="K899" s="34"/>
      <c r="L899" s="34"/>
      <c r="M899" s="99"/>
      <c r="N899" s="99"/>
      <c r="O899" s="99"/>
    </row>
    <row r="900" spans="2:16" x14ac:dyDescent="0.25">
      <c r="B900" s="96"/>
      <c r="C900" s="97"/>
      <c r="D900" s="96"/>
      <c r="E900" s="6"/>
      <c r="F900" s="6"/>
      <c r="G900" s="6"/>
      <c r="I900" s="6"/>
      <c r="J900" s="6"/>
      <c r="K900" s="6"/>
      <c r="M900" s="99"/>
      <c r="N900" s="99"/>
      <c r="O900" s="99"/>
    </row>
    <row r="901" spans="2:16" s="124" customFormat="1" x14ac:dyDescent="0.25">
      <c r="B901" s="36"/>
      <c r="C901" s="97"/>
      <c r="D901" s="36"/>
      <c r="E901" s="94"/>
      <c r="F901" s="94"/>
      <c r="G901" s="94"/>
      <c r="H901" s="94"/>
      <c r="I901" s="6"/>
      <c r="J901" s="6"/>
      <c r="K901" s="6"/>
      <c r="L901" s="34"/>
      <c r="M901" s="120"/>
      <c r="N901" s="120"/>
      <c r="O901" s="120"/>
    </row>
    <row r="902" spans="2:16" s="124" customFormat="1" x14ac:dyDescent="0.25">
      <c r="B902" s="36"/>
      <c r="C902" s="97"/>
      <c r="D902" s="36"/>
      <c r="E902" s="94"/>
      <c r="F902" s="94"/>
      <c r="G902" s="94"/>
      <c r="H902" s="94"/>
      <c r="I902" s="6"/>
      <c r="J902" s="6"/>
      <c r="K902" s="6"/>
      <c r="L902" s="34"/>
      <c r="M902" s="120"/>
      <c r="N902" s="120"/>
      <c r="O902" s="120"/>
    </row>
    <row r="903" spans="2:16" x14ac:dyDescent="0.25">
      <c r="B903" s="104"/>
      <c r="C903" s="97"/>
      <c r="D903" s="104"/>
      <c r="E903" s="6"/>
      <c r="F903" s="6"/>
      <c r="G903" s="6"/>
      <c r="H903" s="87"/>
      <c r="I903" s="6"/>
      <c r="J903" s="6"/>
      <c r="K903" s="6"/>
    </row>
    <row r="904" spans="2:16" s="102" customFormat="1" x14ac:dyDescent="0.25">
      <c r="B904" s="36"/>
      <c r="C904" s="97"/>
      <c r="D904" s="36"/>
      <c r="I904" s="34"/>
      <c r="J904" s="34"/>
      <c r="K904" s="34"/>
      <c r="L904" s="34"/>
      <c r="M904" s="99"/>
      <c r="N904" s="99"/>
      <c r="O904" s="99"/>
    </row>
    <row r="905" spans="2:16" s="98" customFormat="1" x14ac:dyDescent="0.25">
      <c r="B905" s="25"/>
      <c r="C905" s="69"/>
      <c r="D905" s="25"/>
      <c r="E905" s="7"/>
      <c r="F905" s="7"/>
      <c r="G905" s="7"/>
      <c r="H905" s="7"/>
      <c r="I905" s="7"/>
      <c r="J905" s="7"/>
      <c r="K905" s="7"/>
      <c r="M905" s="99"/>
      <c r="N905" s="99"/>
      <c r="O905" s="99"/>
      <c r="P905" s="100"/>
    </row>
    <row r="906" spans="2:16" s="124" customFormat="1" x14ac:dyDescent="0.25">
      <c r="B906" s="102"/>
      <c r="C906" s="97"/>
      <c r="D906" s="102"/>
      <c r="E906" s="102"/>
      <c r="F906" s="102"/>
      <c r="G906" s="102"/>
      <c r="H906" s="102"/>
      <c r="I906" s="34"/>
      <c r="J906" s="34"/>
      <c r="K906" s="34"/>
      <c r="L906" s="34"/>
      <c r="M906" s="99"/>
      <c r="N906" s="99"/>
      <c r="O906" s="99"/>
    </row>
    <row r="907" spans="2:16" x14ac:dyDescent="0.25">
      <c r="B907" s="96"/>
      <c r="C907" s="97"/>
      <c r="D907" s="96"/>
      <c r="E907" s="6"/>
      <c r="F907" s="6"/>
      <c r="G907" s="6"/>
      <c r="I907" s="6"/>
      <c r="J907" s="6"/>
      <c r="K907" s="6"/>
      <c r="M907" s="99"/>
      <c r="N907" s="99"/>
      <c r="O907" s="99"/>
    </row>
    <row r="908" spans="2:16" s="124" customFormat="1" x14ac:dyDescent="0.25">
      <c r="B908" s="36"/>
      <c r="C908" s="97"/>
      <c r="D908" s="36"/>
      <c r="E908" s="94"/>
      <c r="F908" s="94"/>
      <c r="G908" s="94"/>
      <c r="H908" s="94"/>
      <c r="I908" s="6"/>
      <c r="J908" s="6"/>
      <c r="K908" s="6"/>
      <c r="L908" s="34"/>
      <c r="M908" s="120"/>
      <c r="N908" s="120"/>
      <c r="O908" s="120"/>
    </row>
    <row r="909" spans="2:16" s="124" customFormat="1" x14ac:dyDescent="0.25">
      <c r="B909" s="36"/>
      <c r="C909" s="97"/>
      <c r="D909" s="36"/>
      <c r="E909" s="94"/>
      <c r="F909" s="94"/>
      <c r="G909" s="94"/>
      <c r="H909" s="94"/>
      <c r="I909" s="6"/>
      <c r="J909" s="6"/>
      <c r="K909" s="6"/>
      <c r="L909" s="34"/>
      <c r="M909" s="120"/>
      <c r="N909" s="120"/>
      <c r="O909" s="120"/>
    </row>
    <row r="910" spans="2:16" s="124" customFormat="1" x14ac:dyDescent="0.25">
      <c r="B910" s="36"/>
      <c r="C910" s="97"/>
      <c r="D910" s="36"/>
      <c r="E910" s="94"/>
      <c r="F910" s="94"/>
      <c r="G910" s="94"/>
      <c r="H910" s="94"/>
      <c r="I910" s="6"/>
      <c r="J910" s="6"/>
      <c r="K910" s="6"/>
      <c r="L910" s="34"/>
      <c r="M910" s="120"/>
      <c r="N910" s="120"/>
      <c r="O910" s="120"/>
    </row>
    <row r="911" spans="2:16" s="124" customFormat="1" x14ac:dyDescent="0.25">
      <c r="B911" s="36"/>
      <c r="C911" s="97"/>
      <c r="D911" s="36"/>
      <c r="E911" s="94"/>
      <c r="F911" s="94"/>
      <c r="G911" s="94"/>
      <c r="H911" s="94"/>
      <c r="I911" s="6"/>
      <c r="J911" s="6"/>
      <c r="K911" s="6"/>
      <c r="L911" s="34"/>
      <c r="M911" s="120"/>
      <c r="N911" s="120"/>
      <c r="O911" s="120"/>
    </row>
    <row r="912" spans="2:16" s="124" customFormat="1" x14ac:dyDescent="0.25">
      <c r="B912" s="36"/>
      <c r="C912" s="97"/>
      <c r="D912" s="36"/>
      <c r="E912" s="94"/>
      <c r="F912" s="94"/>
      <c r="G912" s="94"/>
      <c r="H912" s="94"/>
      <c r="I912" s="6"/>
      <c r="J912" s="6"/>
      <c r="K912" s="6"/>
      <c r="L912" s="34"/>
      <c r="M912" s="120"/>
      <c r="N912" s="120"/>
      <c r="O912" s="120"/>
    </row>
    <row r="913" spans="2:16" s="124" customFormat="1" x14ac:dyDescent="0.25">
      <c r="B913" s="36"/>
      <c r="C913" s="97"/>
      <c r="D913" s="36"/>
      <c r="E913" s="94"/>
      <c r="F913" s="94"/>
      <c r="G913" s="94"/>
      <c r="H913" s="94"/>
      <c r="I913" s="6"/>
      <c r="J913" s="6"/>
      <c r="K913" s="6"/>
      <c r="L913" s="34"/>
      <c r="M913" s="120"/>
      <c r="N913" s="120"/>
      <c r="O913" s="120"/>
    </row>
    <row r="914" spans="2:16" s="124" customFormat="1" x14ac:dyDescent="0.25">
      <c r="B914" s="36"/>
      <c r="C914" s="97"/>
      <c r="D914" s="36"/>
      <c r="E914" s="94"/>
      <c r="F914" s="94"/>
      <c r="G914" s="94"/>
      <c r="H914" s="94"/>
      <c r="I914" s="6"/>
      <c r="J914" s="6"/>
      <c r="K914" s="6"/>
      <c r="L914" s="34"/>
      <c r="M914" s="120"/>
      <c r="N914" s="120"/>
      <c r="O914" s="120"/>
    </row>
    <row r="915" spans="2:16" x14ac:dyDescent="0.25">
      <c r="B915" s="104"/>
      <c r="C915" s="97"/>
      <c r="D915" s="104"/>
      <c r="E915" s="6"/>
      <c r="F915" s="6"/>
      <c r="G915" s="6"/>
      <c r="H915" s="87"/>
      <c r="I915" s="6"/>
      <c r="J915" s="6"/>
      <c r="K915" s="6"/>
    </row>
    <row r="916" spans="2:16" s="124" customFormat="1" x14ac:dyDescent="0.25">
      <c r="B916" s="107"/>
      <c r="C916" s="97"/>
      <c r="D916" s="107"/>
      <c r="E916" s="102"/>
      <c r="F916" s="102"/>
      <c r="G916" s="102"/>
      <c r="H916" s="102"/>
      <c r="I916" s="93"/>
      <c r="J916" s="93"/>
      <c r="K916" s="93"/>
      <c r="L916" s="93"/>
      <c r="M916" s="99"/>
      <c r="N916" s="99"/>
      <c r="O916" s="99"/>
    </row>
    <row r="917" spans="2:16" s="98" customFormat="1" x14ac:dyDescent="0.25">
      <c r="B917" s="25"/>
      <c r="C917" s="69"/>
      <c r="D917" s="25"/>
      <c r="E917" s="7"/>
      <c r="F917" s="7"/>
      <c r="G917" s="7"/>
      <c r="H917" s="7"/>
      <c r="I917" s="7"/>
      <c r="J917" s="7"/>
      <c r="K917" s="7"/>
      <c r="M917" s="99"/>
      <c r="N917" s="99"/>
      <c r="O917" s="99"/>
      <c r="P917" s="100"/>
    </row>
    <row r="918" spans="2:16" s="102" customFormat="1" x14ac:dyDescent="0.25">
      <c r="C918" s="97"/>
      <c r="I918" s="34"/>
      <c r="J918" s="34"/>
      <c r="K918" s="34"/>
      <c r="L918" s="34"/>
      <c r="M918" s="99"/>
      <c r="N918" s="99"/>
      <c r="O918" s="99"/>
    </row>
    <row r="919" spans="2:16" x14ac:dyDescent="0.25">
      <c r="B919" s="96"/>
      <c r="C919" s="97"/>
      <c r="D919" s="96"/>
      <c r="E919" s="6"/>
      <c r="F919" s="6"/>
      <c r="G919" s="6"/>
      <c r="I919" s="6"/>
      <c r="J919" s="6"/>
      <c r="K919" s="6"/>
      <c r="M919" s="99"/>
      <c r="N919" s="99"/>
      <c r="O919" s="99"/>
    </row>
    <row r="920" spans="2:16" s="124" customFormat="1" x14ac:dyDescent="0.25">
      <c r="B920" s="36"/>
      <c r="C920" s="97"/>
      <c r="D920" s="36"/>
      <c r="E920" s="94"/>
      <c r="F920" s="94"/>
      <c r="G920" s="94"/>
      <c r="H920" s="94"/>
      <c r="I920" s="6"/>
      <c r="J920" s="6"/>
      <c r="K920" s="6"/>
      <c r="L920" s="34"/>
      <c r="M920" s="120"/>
      <c r="N920" s="120"/>
      <c r="O920" s="120"/>
    </row>
    <row r="921" spans="2:16" s="124" customFormat="1" x14ac:dyDescent="0.25">
      <c r="B921" s="36"/>
      <c r="C921" s="97"/>
      <c r="D921" s="36"/>
      <c r="E921" s="94"/>
      <c r="F921" s="94"/>
      <c r="G921" s="94"/>
      <c r="H921" s="94"/>
      <c r="I921" s="6"/>
      <c r="J921" s="6"/>
      <c r="K921" s="6"/>
      <c r="L921" s="34"/>
      <c r="M921" s="120"/>
      <c r="N921" s="120"/>
      <c r="O921" s="120"/>
    </row>
    <row r="922" spans="2:16" x14ac:dyDescent="0.25">
      <c r="B922" s="104"/>
      <c r="C922" s="97"/>
      <c r="D922" s="104"/>
      <c r="E922" s="6"/>
      <c r="F922" s="6"/>
      <c r="G922" s="6"/>
      <c r="H922" s="87"/>
      <c r="I922" s="6"/>
      <c r="J922" s="6"/>
      <c r="K922" s="6"/>
    </row>
    <row r="923" spans="2:16" s="124" customFormat="1" x14ac:dyDescent="0.25">
      <c r="B923" s="107"/>
      <c r="C923" s="97"/>
      <c r="D923" s="107"/>
      <c r="E923" s="102"/>
      <c r="F923" s="102"/>
      <c r="G923" s="102"/>
      <c r="H923" s="102"/>
      <c r="I923" s="93"/>
      <c r="J923" s="93"/>
      <c r="K923" s="93"/>
      <c r="L923" s="93"/>
      <c r="M923" s="99"/>
      <c r="N923" s="99"/>
      <c r="O923" s="99"/>
    </row>
    <row r="924" spans="2:16" s="98" customFormat="1" x14ac:dyDescent="0.25">
      <c r="B924" s="25"/>
      <c r="C924" s="69"/>
      <c r="D924" s="25"/>
      <c r="E924" s="7"/>
      <c r="F924" s="7"/>
      <c r="G924" s="7"/>
      <c r="H924" s="7"/>
      <c r="I924" s="7"/>
      <c r="J924" s="7"/>
      <c r="K924" s="7"/>
      <c r="M924" s="99"/>
      <c r="N924" s="99"/>
      <c r="O924" s="99"/>
      <c r="P924" s="100"/>
    </row>
    <row r="925" spans="2:16" s="102" customFormat="1" x14ac:dyDescent="0.25">
      <c r="C925" s="97"/>
      <c r="I925" s="34"/>
      <c r="J925" s="34"/>
      <c r="K925" s="34"/>
      <c r="L925" s="34"/>
      <c r="M925" s="99"/>
      <c r="N925" s="99"/>
      <c r="O925" s="99"/>
    </row>
    <row r="926" spans="2:16" x14ac:dyDescent="0.25">
      <c r="B926" s="96"/>
      <c r="C926" s="97"/>
      <c r="D926" s="96"/>
      <c r="E926" s="6"/>
      <c r="F926" s="6"/>
      <c r="G926" s="6"/>
      <c r="I926" s="6"/>
      <c r="J926" s="6"/>
      <c r="K926" s="6"/>
      <c r="M926" s="99"/>
      <c r="N926" s="99"/>
      <c r="O926" s="99"/>
    </row>
    <row r="927" spans="2:16" s="124" customFormat="1" x14ac:dyDescent="0.25">
      <c r="B927" s="36"/>
      <c r="C927" s="97"/>
      <c r="D927" s="36"/>
      <c r="E927" s="94"/>
      <c r="F927" s="94"/>
      <c r="G927" s="94"/>
      <c r="H927" s="94"/>
      <c r="I927" s="6"/>
      <c r="J927" s="6"/>
      <c r="K927" s="6"/>
      <c r="L927" s="34"/>
      <c r="M927" s="120"/>
      <c r="N927" s="120"/>
      <c r="O927" s="120"/>
    </row>
    <row r="928" spans="2:16" s="124" customFormat="1" x14ac:dyDescent="0.25">
      <c r="B928" s="36"/>
      <c r="C928" s="97"/>
      <c r="D928" s="36"/>
      <c r="E928" s="94"/>
      <c r="F928" s="94"/>
      <c r="G928" s="94"/>
      <c r="H928" s="94"/>
      <c r="I928" s="6"/>
      <c r="J928" s="6"/>
      <c r="K928" s="6"/>
      <c r="L928" s="34"/>
      <c r="M928" s="120"/>
      <c r="N928" s="120"/>
      <c r="O928" s="120"/>
    </row>
    <row r="929" spans="2:16" x14ac:dyDescent="0.25">
      <c r="B929" s="104"/>
      <c r="C929" s="97"/>
      <c r="D929" s="104"/>
      <c r="E929" s="6"/>
      <c r="F929" s="6"/>
      <c r="G929" s="6"/>
      <c r="H929" s="87"/>
      <c r="I929" s="6"/>
      <c r="J929" s="6"/>
      <c r="K929" s="6"/>
    </row>
    <row r="930" spans="2:16" s="124" customFormat="1" x14ac:dyDescent="0.25">
      <c r="B930" s="102"/>
      <c r="C930" s="97"/>
      <c r="D930" s="102"/>
      <c r="E930" s="102"/>
      <c r="F930" s="102"/>
      <c r="G930" s="102"/>
      <c r="H930" s="102"/>
      <c r="I930" s="34"/>
      <c r="J930" s="34"/>
      <c r="K930" s="34"/>
      <c r="L930" s="34"/>
      <c r="M930" s="99"/>
      <c r="N930" s="99"/>
      <c r="O930" s="99"/>
    </row>
    <row r="931" spans="2:16" s="98" customFormat="1" x14ac:dyDescent="0.25">
      <c r="B931" s="25"/>
      <c r="C931" s="69"/>
      <c r="D931" s="25"/>
      <c r="E931" s="7"/>
      <c r="F931" s="7"/>
      <c r="G931" s="7"/>
      <c r="H931" s="7"/>
      <c r="I931" s="7"/>
      <c r="J931" s="7"/>
      <c r="K931" s="7"/>
      <c r="M931" s="99"/>
      <c r="N931" s="99"/>
      <c r="O931" s="99"/>
      <c r="P931" s="100"/>
    </row>
    <row r="932" spans="2:16" s="124" customFormat="1" x14ac:dyDescent="0.25">
      <c r="B932" s="102"/>
      <c r="C932" s="97"/>
      <c r="D932" s="102"/>
      <c r="E932" s="102"/>
      <c r="F932" s="102"/>
      <c r="G932" s="102"/>
      <c r="H932" s="102"/>
      <c r="I932" s="34"/>
      <c r="J932" s="34"/>
      <c r="K932" s="34"/>
      <c r="L932" s="34"/>
      <c r="M932" s="99"/>
      <c r="N932" s="99"/>
      <c r="O932" s="99"/>
    </row>
    <row r="933" spans="2:16" x14ac:dyDescent="0.25">
      <c r="B933" s="96"/>
      <c r="C933" s="97"/>
      <c r="D933" s="96"/>
      <c r="E933" s="6"/>
      <c r="F933" s="6"/>
      <c r="G933" s="6"/>
      <c r="I933" s="6"/>
      <c r="J933" s="6"/>
      <c r="K933" s="6"/>
      <c r="M933" s="99"/>
      <c r="N933" s="99"/>
      <c r="O933" s="99"/>
    </row>
    <row r="934" spans="2:16" s="124" customFormat="1" x14ac:dyDescent="0.25">
      <c r="B934" s="36"/>
      <c r="C934" s="97"/>
      <c r="D934" s="36"/>
      <c r="E934" s="94"/>
      <c r="F934" s="94"/>
      <c r="G934" s="94"/>
      <c r="H934" s="94"/>
      <c r="I934" s="6"/>
      <c r="J934" s="6"/>
      <c r="K934" s="6"/>
      <c r="L934" s="34"/>
      <c r="M934" s="120"/>
      <c r="N934" s="120"/>
      <c r="O934" s="120"/>
    </row>
    <row r="935" spans="2:16" s="124" customFormat="1" x14ac:dyDescent="0.25">
      <c r="B935" s="36"/>
      <c r="C935" s="97"/>
      <c r="D935" s="36"/>
      <c r="E935" s="94"/>
      <c r="F935" s="94"/>
      <c r="G935" s="94"/>
      <c r="H935" s="94"/>
      <c r="I935" s="6"/>
      <c r="J935" s="6"/>
      <c r="K935" s="6"/>
      <c r="L935" s="34"/>
      <c r="M935" s="120"/>
      <c r="N935" s="120"/>
      <c r="O935" s="120"/>
    </row>
    <row r="936" spans="2:16" s="124" customFormat="1" x14ac:dyDescent="0.25">
      <c r="B936" s="36"/>
      <c r="C936" s="97"/>
      <c r="D936" s="36"/>
      <c r="E936" s="94"/>
      <c r="F936" s="94"/>
      <c r="G936" s="94"/>
      <c r="H936" s="94"/>
      <c r="I936" s="6"/>
      <c r="J936" s="6"/>
      <c r="K936" s="6"/>
      <c r="L936" s="34"/>
      <c r="M936" s="120"/>
      <c r="N936" s="120"/>
      <c r="O936" s="120"/>
    </row>
    <row r="937" spans="2:16" s="124" customFormat="1" x14ac:dyDescent="0.25">
      <c r="B937" s="36"/>
      <c r="C937" s="97"/>
      <c r="D937" s="36"/>
      <c r="E937" s="94"/>
      <c r="F937" s="94"/>
      <c r="G937" s="94"/>
      <c r="H937" s="94"/>
      <c r="I937" s="6"/>
      <c r="J937" s="6"/>
      <c r="K937" s="6"/>
      <c r="L937" s="34"/>
      <c r="M937" s="120"/>
      <c r="N937" s="120"/>
      <c r="O937" s="120"/>
    </row>
    <row r="938" spans="2:16" s="124" customFormat="1" x14ac:dyDescent="0.25">
      <c r="B938" s="36"/>
      <c r="C938" s="97"/>
      <c r="D938" s="36"/>
      <c r="E938" s="94"/>
      <c r="F938" s="94"/>
      <c r="G938" s="94"/>
      <c r="H938" s="94"/>
      <c r="I938" s="6"/>
      <c r="J938" s="6"/>
      <c r="K938" s="6"/>
      <c r="L938" s="34"/>
      <c r="M938" s="120"/>
      <c r="N938" s="120"/>
      <c r="O938" s="120"/>
    </row>
    <row r="939" spans="2:16" s="124" customFormat="1" x14ac:dyDescent="0.25">
      <c r="B939" s="36"/>
      <c r="C939" s="97"/>
      <c r="D939" s="36"/>
      <c r="E939" s="94"/>
      <c r="F939" s="94"/>
      <c r="G939" s="94"/>
      <c r="H939" s="94"/>
      <c r="I939" s="6"/>
      <c r="J939" s="6"/>
      <c r="K939" s="6"/>
      <c r="L939" s="34"/>
      <c r="M939" s="120"/>
      <c r="N939" s="120"/>
      <c r="O939" s="120"/>
    </row>
    <row r="940" spans="2:16" s="124" customFormat="1" x14ac:dyDescent="0.25">
      <c r="B940" s="36"/>
      <c r="C940" s="97"/>
      <c r="D940" s="36"/>
      <c r="E940" s="94"/>
      <c r="F940" s="94"/>
      <c r="G940" s="94"/>
      <c r="H940" s="94"/>
      <c r="I940" s="6"/>
      <c r="J940" s="6"/>
      <c r="K940" s="6"/>
      <c r="L940" s="34"/>
      <c r="M940" s="120"/>
      <c r="N940" s="120"/>
      <c r="O940" s="120"/>
    </row>
    <row r="941" spans="2:16" s="124" customFormat="1" x14ac:dyDescent="0.25">
      <c r="B941" s="36"/>
      <c r="C941" s="97"/>
      <c r="D941" s="36"/>
      <c r="E941" s="94"/>
      <c r="F941" s="94"/>
      <c r="G941" s="94"/>
      <c r="H941" s="94"/>
      <c r="I941" s="6"/>
      <c r="J941" s="6"/>
      <c r="K941" s="6"/>
      <c r="L941" s="34"/>
      <c r="M941" s="120"/>
      <c r="N941" s="120"/>
      <c r="O941" s="120"/>
    </row>
    <row r="942" spans="2:16" s="124" customFormat="1" x14ac:dyDescent="0.25">
      <c r="B942" s="36"/>
      <c r="C942" s="97"/>
      <c r="D942" s="36"/>
      <c r="E942" s="94"/>
      <c r="F942" s="94"/>
      <c r="G942" s="94"/>
      <c r="H942" s="94"/>
      <c r="I942" s="6"/>
      <c r="J942" s="6"/>
      <c r="K942" s="6"/>
      <c r="L942" s="34"/>
      <c r="M942" s="120"/>
      <c r="N942" s="120"/>
      <c r="O942" s="120"/>
    </row>
    <row r="943" spans="2:16" s="124" customFormat="1" x14ac:dyDescent="0.25">
      <c r="B943" s="36"/>
      <c r="C943" s="97"/>
      <c r="D943" s="36"/>
      <c r="E943" s="94"/>
      <c r="F943" s="94"/>
      <c r="G943" s="94"/>
      <c r="H943" s="94"/>
      <c r="I943" s="6"/>
      <c r="J943" s="6"/>
      <c r="K943" s="6"/>
      <c r="L943" s="34"/>
      <c r="M943" s="120"/>
      <c r="N943" s="120"/>
      <c r="O943" s="120"/>
    </row>
    <row r="944" spans="2:16" s="124" customFormat="1" x14ac:dyDescent="0.25">
      <c r="B944" s="36"/>
      <c r="C944" s="97"/>
      <c r="D944" s="36"/>
      <c r="E944" s="94"/>
      <c r="F944" s="94"/>
      <c r="G944" s="94"/>
      <c r="H944" s="94"/>
      <c r="I944" s="6"/>
      <c r="J944" s="6"/>
      <c r="K944" s="6"/>
      <c r="L944" s="34"/>
      <c r="M944" s="120"/>
      <c r="N944" s="120"/>
      <c r="O944" s="120"/>
    </row>
    <row r="945" spans="2:16" s="124" customFormat="1" x14ac:dyDescent="0.25">
      <c r="B945" s="36"/>
      <c r="C945" s="97"/>
      <c r="D945" s="36"/>
      <c r="E945" s="94"/>
      <c r="F945" s="94"/>
      <c r="G945" s="94"/>
      <c r="H945" s="94"/>
      <c r="I945" s="6"/>
      <c r="J945" s="6"/>
      <c r="K945" s="6"/>
      <c r="L945" s="34"/>
      <c r="M945" s="120"/>
      <c r="N945" s="120"/>
      <c r="O945" s="120"/>
    </row>
    <row r="946" spans="2:16" s="124" customFormat="1" x14ac:dyDescent="0.25">
      <c r="B946" s="36"/>
      <c r="C946" s="97"/>
      <c r="D946" s="36"/>
      <c r="E946" s="94"/>
      <c r="F946" s="94"/>
      <c r="G946" s="94"/>
      <c r="H946" s="94"/>
      <c r="I946" s="6"/>
      <c r="J946" s="6"/>
      <c r="K946" s="6"/>
      <c r="L946" s="34"/>
      <c r="M946" s="120"/>
      <c r="N946" s="120"/>
      <c r="O946" s="120"/>
    </row>
    <row r="947" spans="2:16" s="124" customFormat="1" x14ac:dyDescent="0.25">
      <c r="B947" s="36"/>
      <c r="C947" s="97"/>
      <c r="D947" s="36"/>
      <c r="E947" s="94"/>
      <c r="F947" s="94"/>
      <c r="G947" s="94"/>
      <c r="H947" s="94"/>
      <c r="I947" s="6"/>
      <c r="J947" s="6"/>
      <c r="K947" s="6"/>
      <c r="L947" s="34"/>
      <c r="M947" s="120"/>
      <c r="N947" s="120"/>
      <c r="O947" s="120"/>
    </row>
    <row r="948" spans="2:16" x14ac:dyDescent="0.25">
      <c r="B948" s="104"/>
      <c r="C948" s="97"/>
      <c r="D948" s="104"/>
      <c r="E948" s="6"/>
      <c r="F948" s="6"/>
      <c r="G948" s="6"/>
      <c r="H948" s="87"/>
      <c r="I948" s="6"/>
      <c r="J948" s="6"/>
      <c r="K948" s="6"/>
    </row>
    <row r="949" spans="2:16" x14ac:dyDescent="0.25">
      <c r="B949" s="104"/>
      <c r="C949" s="97"/>
      <c r="D949" s="104"/>
      <c r="E949" s="6"/>
      <c r="F949" s="6"/>
      <c r="G949" s="6"/>
      <c r="I949" s="6"/>
      <c r="J949" s="6"/>
      <c r="K949" s="6"/>
    </row>
    <row r="950" spans="2:16" x14ac:dyDescent="0.25">
      <c r="B950" s="104"/>
      <c r="C950" s="97"/>
      <c r="D950" s="104"/>
      <c r="E950" s="6"/>
      <c r="F950" s="6"/>
      <c r="G950" s="6"/>
      <c r="H950" s="87"/>
      <c r="I950" s="6"/>
      <c r="J950" s="6"/>
      <c r="K950" s="6"/>
    </row>
    <row r="951" spans="2:16" x14ac:dyDescent="0.25">
      <c r="B951" s="104"/>
      <c r="C951" s="97"/>
      <c r="D951" s="104"/>
      <c r="E951" s="6"/>
      <c r="F951" s="6"/>
      <c r="G951" s="6"/>
      <c r="I951" s="6"/>
      <c r="J951" s="6"/>
      <c r="K951" s="6"/>
    </row>
    <row r="952" spans="2:16" s="124" customFormat="1" x14ac:dyDescent="0.25">
      <c r="B952" s="102"/>
      <c r="C952" s="97"/>
      <c r="D952" s="102"/>
      <c r="E952" s="102"/>
      <c r="F952" s="102"/>
      <c r="G952" s="102"/>
      <c r="H952" s="102"/>
      <c r="I952" s="34"/>
      <c r="J952" s="34"/>
      <c r="K952" s="34"/>
      <c r="L952" s="34"/>
      <c r="M952" s="99"/>
      <c r="N952" s="99"/>
      <c r="O952" s="99"/>
    </row>
    <row r="953" spans="2:16" s="98" customFormat="1" x14ac:dyDescent="0.25">
      <c r="B953" s="25"/>
      <c r="C953" s="69"/>
      <c r="D953" s="25"/>
      <c r="E953" s="7"/>
      <c r="F953" s="7"/>
      <c r="G953" s="7"/>
      <c r="H953" s="7"/>
      <c r="I953" s="7"/>
      <c r="J953" s="7"/>
      <c r="K953" s="7"/>
      <c r="M953" s="99"/>
      <c r="N953" s="99"/>
      <c r="O953" s="99"/>
      <c r="P953" s="100"/>
    </row>
    <row r="954" spans="2:16" s="124" customFormat="1" x14ac:dyDescent="0.25">
      <c r="B954" s="102"/>
      <c r="C954" s="97"/>
      <c r="D954" s="102"/>
      <c r="E954" s="102"/>
      <c r="F954" s="102"/>
      <c r="G954" s="102"/>
      <c r="H954" s="102"/>
      <c r="I954" s="34"/>
      <c r="J954" s="34"/>
      <c r="K954" s="34"/>
      <c r="L954" s="34"/>
      <c r="M954" s="99"/>
      <c r="N954" s="99"/>
      <c r="O954" s="99"/>
    </row>
    <row r="955" spans="2:16" x14ac:dyDescent="0.25">
      <c r="B955" s="96"/>
      <c r="C955" s="97"/>
      <c r="D955" s="96"/>
      <c r="E955" s="6"/>
      <c r="F955" s="6"/>
      <c r="G955" s="6"/>
      <c r="I955" s="6"/>
      <c r="J955" s="6"/>
      <c r="K955" s="6"/>
      <c r="M955" s="99"/>
      <c r="N955" s="99"/>
      <c r="O955" s="99"/>
    </row>
    <row r="956" spans="2:16" s="124" customFormat="1" x14ac:dyDescent="0.25">
      <c r="B956" s="36"/>
      <c r="C956" s="97"/>
      <c r="D956" s="36"/>
      <c r="E956" s="94"/>
      <c r="F956" s="94"/>
      <c r="G956" s="94"/>
      <c r="H956" s="94"/>
      <c r="I956" s="94"/>
      <c r="J956" s="94"/>
      <c r="K956" s="94"/>
      <c r="L956" s="34"/>
      <c r="M956" s="120"/>
      <c r="N956" s="120"/>
      <c r="O956" s="120"/>
    </row>
    <row r="957" spans="2:16" x14ac:dyDescent="0.25">
      <c r="B957" s="104"/>
      <c r="C957" s="97"/>
      <c r="D957" s="104"/>
      <c r="E957" s="6"/>
      <c r="F957" s="6"/>
      <c r="G957" s="6"/>
      <c r="I957" s="6"/>
      <c r="J957" s="6"/>
      <c r="K957" s="6"/>
    </row>
    <row r="958" spans="2:16" x14ac:dyDescent="0.25">
      <c r="B958" s="104"/>
      <c r="C958" s="97"/>
      <c r="D958" s="104"/>
      <c r="E958" s="6"/>
      <c r="F958" s="6"/>
      <c r="G958" s="6"/>
      <c r="H958" s="87"/>
      <c r="I958" s="6"/>
      <c r="J958" s="6"/>
      <c r="K958" s="6"/>
    </row>
    <row r="959" spans="2:16" x14ac:dyDescent="0.25">
      <c r="B959" s="104"/>
      <c r="C959" s="97"/>
      <c r="D959" s="104"/>
      <c r="E959" s="6"/>
      <c r="F959" s="6"/>
      <c r="G959" s="6"/>
      <c r="I959" s="6"/>
      <c r="J959" s="6"/>
      <c r="K959" s="6"/>
    </row>
    <row r="960" spans="2:16" x14ac:dyDescent="0.25">
      <c r="B960" s="104"/>
      <c r="C960" s="97"/>
      <c r="D960" s="104"/>
      <c r="E960" s="6"/>
      <c r="F960" s="6"/>
      <c r="G960" s="6"/>
      <c r="I960" s="6"/>
      <c r="J960" s="6"/>
      <c r="K960" s="6"/>
    </row>
    <row r="961" spans="2:16" x14ac:dyDescent="0.25">
      <c r="B961" s="104"/>
      <c r="C961" s="97"/>
      <c r="D961" s="104"/>
      <c r="E961" s="6"/>
      <c r="F961" s="6"/>
      <c r="G961" s="6"/>
      <c r="I961" s="6"/>
      <c r="J961" s="6"/>
      <c r="K961" s="6"/>
    </row>
    <row r="964" spans="2:16" s="98" customFormat="1" x14ac:dyDescent="0.25">
      <c r="B964" s="25"/>
      <c r="C964" s="69"/>
      <c r="D964" s="25"/>
      <c r="E964" s="7"/>
      <c r="F964" s="7"/>
      <c r="G964" s="7"/>
      <c r="H964" s="7"/>
      <c r="I964" s="110"/>
      <c r="J964" s="110"/>
      <c r="K964" s="110"/>
      <c r="M964" s="99"/>
      <c r="N964" s="99"/>
      <c r="O964" s="99"/>
      <c r="P964" s="100"/>
    </row>
    <row r="965" spans="2:16" s="98" customFormat="1" x14ac:dyDescent="0.25">
      <c r="B965" s="25"/>
      <c r="C965" s="69"/>
      <c r="D965" s="25"/>
      <c r="E965" s="7"/>
      <c r="F965" s="7"/>
      <c r="G965" s="7"/>
      <c r="H965" s="7"/>
      <c r="I965" s="110"/>
      <c r="J965" s="110"/>
      <c r="K965" s="110"/>
      <c r="M965" s="99"/>
      <c r="N965" s="99"/>
      <c r="O965" s="99"/>
      <c r="P965" s="100"/>
    </row>
    <row r="966" spans="2:16" s="98" customFormat="1" x14ac:dyDescent="0.25">
      <c r="B966" s="25"/>
      <c r="C966" s="69"/>
      <c r="D966" s="25"/>
      <c r="E966" s="7"/>
      <c r="F966" s="7"/>
      <c r="G966" s="7"/>
      <c r="H966" s="7"/>
      <c r="I966" s="110"/>
      <c r="J966" s="110"/>
      <c r="K966" s="110"/>
      <c r="M966" s="99"/>
      <c r="N966" s="99"/>
      <c r="O966" s="99"/>
      <c r="P966" s="100"/>
    </row>
    <row r="967" spans="2:16" s="98" customFormat="1" x14ac:dyDescent="0.25">
      <c r="B967" s="25"/>
      <c r="C967" s="69"/>
      <c r="D967" s="25"/>
      <c r="E967" s="7"/>
      <c r="F967" s="7"/>
      <c r="G967" s="7"/>
      <c r="H967" s="7"/>
      <c r="I967" s="110"/>
      <c r="J967" s="110"/>
      <c r="K967" s="110"/>
      <c r="M967" s="99"/>
      <c r="N967" s="99"/>
      <c r="O967" s="99"/>
      <c r="P967" s="100"/>
    </row>
    <row r="968" spans="2:16" s="98" customFormat="1" x14ac:dyDescent="0.25">
      <c r="B968" s="25"/>
      <c r="C968" s="69"/>
      <c r="D968" s="25"/>
      <c r="E968" s="7"/>
      <c r="F968" s="7"/>
      <c r="G968" s="7"/>
      <c r="H968" s="7"/>
      <c r="I968" s="110"/>
      <c r="J968" s="110"/>
      <c r="K968" s="110"/>
      <c r="M968" s="99"/>
      <c r="N968" s="99"/>
      <c r="O968" s="99"/>
      <c r="P968" s="100"/>
    </row>
    <row r="969" spans="2:16" s="98" customFormat="1" x14ac:dyDescent="0.25">
      <c r="B969" s="25"/>
      <c r="C969" s="69"/>
      <c r="D969" s="25"/>
      <c r="E969" s="7"/>
      <c r="F969" s="7"/>
      <c r="G969" s="7"/>
      <c r="H969" s="7"/>
      <c r="I969" s="110"/>
      <c r="J969" s="110"/>
      <c r="K969" s="110"/>
      <c r="M969" s="99"/>
      <c r="N969" s="99"/>
      <c r="O969" s="99"/>
      <c r="P969" s="100"/>
    </row>
    <row r="970" spans="2:16" s="98" customFormat="1" x14ac:dyDescent="0.25">
      <c r="B970" s="25"/>
      <c r="C970" s="69"/>
      <c r="D970" s="25"/>
      <c r="E970" s="7"/>
      <c r="F970" s="7"/>
      <c r="G970" s="7"/>
      <c r="H970" s="7"/>
      <c r="I970" s="110"/>
      <c r="J970" s="110"/>
      <c r="K970" s="110"/>
      <c r="M970" s="99"/>
      <c r="N970" s="99"/>
      <c r="O970" s="99"/>
      <c r="P970" s="100"/>
    </row>
    <row r="971" spans="2:16" s="98" customFormat="1" x14ac:dyDescent="0.25">
      <c r="B971" s="25"/>
      <c r="C971" s="69"/>
      <c r="D971" s="25"/>
      <c r="E971" s="7"/>
      <c r="F971" s="7"/>
      <c r="G971" s="7"/>
      <c r="H971" s="7"/>
      <c r="I971" s="110"/>
      <c r="J971" s="110"/>
      <c r="K971" s="110"/>
      <c r="M971" s="99"/>
      <c r="N971" s="99"/>
      <c r="O971" s="99"/>
      <c r="P971" s="100"/>
    </row>
    <row r="972" spans="2:16" s="98" customFormat="1" x14ac:dyDescent="0.25">
      <c r="B972" s="25"/>
      <c r="C972" s="69"/>
      <c r="D972" s="25"/>
      <c r="E972" s="7"/>
      <c r="F972" s="7"/>
      <c r="G972" s="7"/>
      <c r="H972" s="7"/>
      <c r="I972" s="111"/>
      <c r="J972" s="111"/>
      <c r="K972" s="111"/>
      <c r="M972" s="99"/>
      <c r="N972" s="99"/>
      <c r="O972" s="99"/>
      <c r="P972" s="100"/>
    </row>
    <row r="973" spans="2:16" x14ac:dyDescent="0.25">
      <c r="C973" s="69"/>
      <c r="D973" s="69"/>
      <c r="E973" s="69"/>
      <c r="F973" s="69"/>
      <c r="G973" s="69"/>
      <c r="H973" s="69"/>
      <c r="I973" s="110"/>
      <c r="J973" s="110"/>
      <c r="K973" s="110"/>
    </row>
    <row r="974" spans="2:16" x14ac:dyDescent="0.25">
      <c r="C974" s="69"/>
      <c r="D974" s="69"/>
      <c r="E974" s="69"/>
      <c r="F974" s="69"/>
      <c r="G974" s="69"/>
      <c r="H974" s="69"/>
      <c r="I974" s="110"/>
      <c r="J974" s="110"/>
      <c r="K974" s="110"/>
    </row>
    <row r="975" spans="2:16" x14ac:dyDescent="0.25">
      <c r="C975" s="69"/>
      <c r="D975" s="69"/>
      <c r="E975" s="69"/>
      <c r="F975" s="69"/>
      <c r="G975" s="69"/>
      <c r="H975" s="69"/>
      <c r="I975" s="110"/>
      <c r="J975" s="110"/>
      <c r="K975" s="110"/>
    </row>
  </sheetData>
  <pageMargins left="0.7" right="0.7" top="1.1770833333333333" bottom="0.79166666666666663" header="0.40625" footer="0.3"/>
  <pageSetup paperSize="9" orientation="portrait" r:id="rId1"/>
  <headerFooter>
    <oddHeader>&amp;L&amp;"Arial Narrow,Navadno"&amp;12            3/1.4.2.3&amp;C&amp;"Arial Narrow,Navadno"&amp;12PROJEKTANTSKI POPIS DEL S PREDIZMERAMI
- faza 3 -</oddHeader>
    <oddFooter>&amp;R&amp;"Arial Narrow,Navadno"&amp;10stran 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975"/>
  <sheetViews>
    <sheetView view="pageLayout" topLeftCell="A209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127" customWidth="1"/>
    <col min="2" max="2" width="6.7109375" style="128" customWidth="1"/>
    <col min="3" max="3" width="35.7109375" style="129" customWidth="1"/>
    <col min="4" max="4" width="6.7109375" style="128" customWidth="1"/>
    <col min="5" max="5" width="8.7109375" style="130" customWidth="1"/>
    <col min="6" max="6" width="8.7109375" style="6" customWidth="1"/>
    <col min="7" max="7" width="10.7109375" style="130" customWidth="1"/>
    <col min="8" max="8" width="2.7109375" style="131" customWidth="1"/>
    <col min="9" max="11" width="10.7109375" style="95" customWidth="1"/>
    <col min="12" max="12" width="9.140625" style="117" customWidth="1"/>
    <col min="13" max="15" width="2.7109375" style="120" customWidth="1"/>
    <col min="16" max="16" width="9.140625" style="121" customWidth="1"/>
    <col min="17" max="16384" width="9.140625" style="117"/>
  </cols>
  <sheetData>
    <row r="1" spans="1:16" x14ac:dyDescent="0.25">
      <c r="A1" s="95"/>
      <c r="B1" s="95"/>
      <c r="C1" s="95"/>
      <c r="D1" s="117"/>
      <c r="E1" s="120"/>
      <c r="F1" s="120"/>
      <c r="G1" s="120"/>
      <c r="H1" s="121"/>
      <c r="I1" s="117"/>
      <c r="J1" s="117"/>
      <c r="K1" s="117"/>
      <c r="M1" s="117"/>
      <c r="N1" s="117"/>
      <c r="O1" s="117"/>
      <c r="P1" s="117"/>
    </row>
    <row r="2" spans="1:16" x14ac:dyDescent="0.25">
      <c r="A2" s="95"/>
      <c r="B2" s="95"/>
      <c r="C2" s="95"/>
      <c r="D2" s="117"/>
      <c r="E2" s="120"/>
      <c r="F2" s="120"/>
      <c r="G2" s="120"/>
      <c r="H2" s="121"/>
      <c r="I2" s="117"/>
      <c r="J2" s="117"/>
      <c r="K2" s="117"/>
      <c r="M2" s="117"/>
      <c r="N2" s="117"/>
      <c r="O2" s="117"/>
      <c r="P2" s="117"/>
    </row>
    <row r="3" spans="1:16" s="98" customFormat="1" x14ac:dyDescent="0.25">
      <c r="A3" s="7"/>
      <c r="B3" s="7"/>
      <c r="C3" s="7"/>
      <c r="E3" s="99"/>
      <c r="F3" s="99"/>
      <c r="G3" s="99"/>
      <c r="H3" s="100"/>
    </row>
    <row r="4" spans="1:16" x14ac:dyDescent="0.25">
      <c r="A4" s="6"/>
      <c r="B4" s="6"/>
      <c r="C4" s="6"/>
      <c r="D4" s="117"/>
      <c r="E4" s="120"/>
      <c r="F4" s="120"/>
      <c r="G4" s="120"/>
      <c r="H4" s="121"/>
      <c r="I4" s="117"/>
      <c r="J4" s="117"/>
      <c r="K4" s="117"/>
      <c r="M4" s="117"/>
      <c r="N4" s="117"/>
      <c r="O4" s="117"/>
      <c r="P4" s="117"/>
    </row>
    <row r="5" spans="1:16" s="98" customFormat="1" x14ac:dyDescent="0.25">
      <c r="A5" s="7"/>
      <c r="B5" s="7"/>
      <c r="C5" s="7"/>
      <c r="E5" s="99"/>
      <c r="F5" s="99"/>
      <c r="G5" s="99"/>
      <c r="H5" s="100"/>
    </row>
    <row r="6" spans="1:16" x14ac:dyDescent="0.25">
      <c r="A6" s="6"/>
      <c r="B6" s="6"/>
      <c r="C6" s="6"/>
      <c r="D6" s="117"/>
      <c r="E6" s="120"/>
      <c r="F6" s="120"/>
      <c r="G6" s="120"/>
      <c r="H6" s="121"/>
      <c r="I6" s="117"/>
      <c r="J6" s="117"/>
      <c r="K6" s="117"/>
      <c r="M6" s="117"/>
      <c r="N6" s="117"/>
      <c r="O6" s="117"/>
      <c r="P6" s="117"/>
    </row>
    <row r="7" spans="1:16" x14ac:dyDescent="0.25">
      <c r="A7" s="6"/>
      <c r="B7" s="6"/>
      <c r="C7" s="6"/>
      <c r="D7" s="117"/>
      <c r="E7" s="120"/>
      <c r="F7" s="120"/>
      <c r="G7" s="120"/>
      <c r="H7" s="121"/>
      <c r="I7" s="117"/>
      <c r="J7" s="117"/>
      <c r="K7" s="117"/>
      <c r="M7" s="117"/>
      <c r="N7" s="117"/>
      <c r="O7" s="117"/>
      <c r="P7" s="117"/>
    </row>
    <row r="8" spans="1:16" x14ac:dyDescent="0.25">
      <c r="A8" s="6"/>
      <c r="B8" s="6"/>
      <c r="C8" s="6"/>
      <c r="D8" s="117"/>
      <c r="E8" s="120"/>
      <c r="F8" s="120"/>
      <c r="G8" s="120"/>
      <c r="H8" s="121"/>
      <c r="I8" s="117"/>
      <c r="J8" s="117"/>
      <c r="K8" s="117"/>
      <c r="M8" s="117"/>
      <c r="N8" s="117"/>
      <c r="O8" s="117"/>
      <c r="P8" s="117"/>
    </row>
    <row r="9" spans="1:16" x14ac:dyDescent="0.25">
      <c r="A9" s="6"/>
      <c r="B9" s="6"/>
      <c r="C9" s="6"/>
      <c r="D9" s="117"/>
      <c r="E9" s="120"/>
      <c r="F9" s="120"/>
      <c r="G9" s="120"/>
      <c r="H9" s="121"/>
      <c r="I9" s="117"/>
      <c r="J9" s="117"/>
      <c r="K9" s="117"/>
      <c r="M9" s="117"/>
      <c r="N9" s="117"/>
      <c r="O9" s="117"/>
      <c r="P9" s="117"/>
    </row>
    <row r="10" spans="1:16" x14ac:dyDescent="0.25">
      <c r="A10" s="6"/>
      <c r="B10" s="6"/>
      <c r="C10" s="6"/>
      <c r="D10" s="117"/>
      <c r="E10" s="120"/>
      <c r="F10" s="120"/>
      <c r="G10" s="120"/>
      <c r="H10" s="121"/>
      <c r="I10" s="117"/>
      <c r="J10" s="117"/>
      <c r="K10" s="117"/>
      <c r="M10" s="117"/>
      <c r="N10" s="117"/>
      <c r="O10" s="117"/>
      <c r="P10" s="117"/>
    </row>
    <row r="11" spans="1:16" x14ac:dyDescent="0.25">
      <c r="A11" s="6"/>
      <c r="B11" s="6"/>
      <c r="C11" s="6"/>
      <c r="D11" s="117"/>
      <c r="E11" s="120"/>
      <c r="F11" s="120"/>
      <c r="G11" s="120"/>
      <c r="H11" s="121"/>
      <c r="I11" s="117"/>
      <c r="J11" s="117"/>
      <c r="K11" s="117"/>
      <c r="M11" s="117"/>
      <c r="N11" s="117"/>
      <c r="O11" s="117"/>
      <c r="P11" s="117"/>
    </row>
    <row r="12" spans="1:16" x14ac:dyDescent="0.25">
      <c r="A12" s="6"/>
      <c r="B12" s="6"/>
      <c r="C12" s="6"/>
      <c r="D12" s="117"/>
      <c r="E12" s="120"/>
      <c r="F12" s="120"/>
      <c r="G12" s="120"/>
      <c r="H12" s="121"/>
      <c r="I12" s="117"/>
      <c r="J12" s="117"/>
      <c r="K12" s="117"/>
      <c r="M12" s="117"/>
      <c r="N12" s="117"/>
      <c r="O12" s="117"/>
      <c r="P12" s="117"/>
    </row>
    <row r="13" spans="1:16" x14ac:dyDescent="0.25">
      <c r="A13" s="6"/>
      <c r="B13" s="6"/>
      <c r="C13" s="6"/>
      <c r="D13" s="117"/>
      <c r="E13" s="120"/>
      <c r="F13" s="120"/>
      <c r="G13" s="120"/>
      <c r="H13" s="121"/>
      <c r="I13" s="117"/>
      <c r="J13" s="117"/>
      <c r="K13" s="117"/>
      <c r="M13" s="117"/>
      <c r="N13" s="117"/>
      <c r="O13" s="117"/>
      <c r="P13" s="117"/>
    </row>
    <row r="14" spans="1:16" s="124" customFormat="1" x14ac:dyDescent="0.25">
      <c r="A14" s="6"/>
      <c r="B14" s="6"/>
      <c r="C14" s="6"/>
      <c r="D14" s="34"/>
      <c r="E14" s="120"/>
      <c r="F14" s="120"/>
      <c r="G14" s="120"/>
    </row>
    <row r="15" spans="1:16" s="102" customFormat="1" x14ac:dyDescent="0.25">
      <c r="A15" s="6"/>
      <c r="B15" s="6"/>
      <c r="C15" s="6"/>
      <c r="D15" s="34"/>
      <c r="E15" s="120"/>
      <c r="F15" s="120"/>
      <c r="G15" s="120"/>
    </row>
    <row r="16" spans="1:16" s="102" customFormat="1" x14ac:dyDescent="0.25">
      <c r="A16" s="6"/>
      <c r="B16" s="6"/>
      <c r="C16" s="6"/>
      <c r="D16" s="34"/>
      <c r="E16" s="120"/>
      <c r="F16" s="120"/>
      <c r="G16" s="120"/>
    </row>
    <row r="17" spans="1:16" s="124" customFormat="1" x14ac:dyDescent="0.25">
      <c r="A17" s="6"/>
      <c r="B17" s="6"/>
      <c r="C17" s="6"/>
      <c r="D17" s="34"/>
      <c r="E17" s="120"/>
      <c r="F17" s="120"/>
      <c r="G17" s="120"/>
    </row>
    <row r="18" spans="1:16" s="124" customFormat="1" x14ac:dyDescent="0.25">
      <c r="A18" s="6"/>
      <c r="B18" s="6"/>
      <c r="C18" s="6"/>
      <c r="D18" s="34"/>
      <c r="E18" s="120"/>
      <c r="F18" s="120"/>
      <c r="G18" s="120"/>
    </row>
    <row r="19" spans="1:16" x14ac:dyDescent="0.25">
      <c r="A19" s="6"/>
      <c r="B19" s="6"/>
      <c r="C19" s="6"/>
      <c r="D19" s="117"/>
      <c r="E19" s="120"/>
      <c r="F19" s="120"/>
      <c r="G19" s="120"/>
      <c r="H19" s="121"/>
      <c r="I19" s="117"/>
      <c r="J19" s="117"/>
      <c r="K19" s="117"/>
      <c r="M19" s="117"/>
      <c r="N19" s="117"/>
      <c r="O19" s="117"/>
      <c r="P19" s="117"/>
    </row>
    <row r="20" spans="1:16" x14ac:dyDescent="0.25">
      <c r="A20" s="6"/>
      <c r="B20" s="6"/>
      <c r="C20" s="6"/>
      <c r="D20" s="117"/>
      <c r="E20" s="120"/>
      <c r="F20" s="120"/>
      <c r="G20" s="120"/>
      <c r="H20" s="121"/>
      <c r="I20" s="117"/>
      <c r="J20" s="117"/>
      <c r="K20" s="117"/>
      <c r="M20" s="117"/>
      <c r="N20" s="117"/>
      <c r="O20" s="117"/>
      <c r="P20" s="117"/>
    </row>
    <row r="21" spans="1:16" x14ac:dyDescent="0.25">
      <c r="A21" s="6"/>
      <c r="B21" s="6"/>
      <c r="C21" s="6"/>
      <c r="D21" s="117"/>
      <c r="E21" s="120"/>
      <c r="F21" s="120"/>
      <c r="G21" s="120"/>
      <c r="H21" s="121"/>
      <c r="I21" s="117"/>
      <c r="J21" s="117"/>
      <c r="K21" s="117"/>
      <c r="M21" s="117"/>
      <c r="N21" s="117"/>
      <c r="O21" s="117"/>
      <c r="P21" s="117"/>
    </row>
    <row r="22" spans="1:16" x14ac:dyDescent="0.25">
      <c r="A22" s="6"/>
      <c r="B22" s="6"/>
      <c r="C22" s="6"/>
      <c r="D22" s="117"/>
      <c r="E22" s="120"/>
      <c r="F22" s="120"/>
      <c r="G22" s="120"/>
      <c r="H22" s="121"/>
      <c r="I22" s="117"/>
      <c r="J22" s="117"/>
      <c r="K22" s="117"/>
      <c r="M22" s="117"/>
      <c r="N22" s="117"/>
      <c r="O22" s="117"/>
      <c r="P22" s="117"/>
    </row>
    <row r="23" spans="1:16" s="98" customFormat="1" x14ac:dyDescent="0.25">
      <c r="A23" s="7"/>
      <c r="B23" s="7"/>
      <c r="C23" s="7"/>
      <c r="E23" s="99"/>
      <c r="F23" s="99"/>
      <c r="G23" s="99"/>
      <c r="H23" s="100"/>
    </row>
    <row r="24" spans="1:16" x14ac:dyDescent="0.25">
      <c r="A24" s="6"/>
      <c r="B24" s="6"/>
      <c r="C24" s="6"/>
      <c r="D24" s="117"/>
      <c r="E24" s="120"/>
      <c r="F24" s="120"/>
      <c r="G24" s="120"/>
      <c r="H24" s="121"/>
      <c r="I24" s="117"/>
      <c r="J24" s="117"/>
      <c r="K24" s="117"/>
      <c r="M24" s="117"/>
      <c r="N24" s="117"/>
      <c r="O24" s="117"/>
      <c r="P24" s="117"/>
    </row>
    <row r="25" spans="1:16" x14ac:dyDescent="0.25">
      <c r="A25" s="6"/>
      <c r="B25" s="6"/>
      <c r="C25" s="6"/>
      <c r="D25" s="117"/>
      <c r="E25" s="120"/>
      <c r="F25" s="120"/>
      <c r="G25" s="120"/>
      <c r="H25" s="121"/>
      <c r="I25" s="117"/>
      <c r="J25" s="117"/>
      <c r="K25" s="117"/>
      <c r="M25" s="117"/>
      <c r="N25" s="117"/>
      <c r="O25" s="117"/>
      <c r="P25" s="117"/>
    </row>
    <row r="26" spans="1:16" s="102" customFormat="1" x14ac:dyDescent="0.25">
      <c r="A26" s="6"/>
      <c r="B26" s="6"/>
      <c r="C26" s="6"/>
      <c r="D26" s="34"/>
      <c r="E26" s="120"/>
      <c r="F26" s="120"/>
      <c r="G26" s="120"/>
    </row>
    <row r="27" spans="1:16" s="102" customFormat="1" x14ac:dyDescent="0.25">
      <c r="A27" s="6"/>
      <c r="B27" s="6"/>
      <c r="C27" s="6"/>
      <c r="D27" s="34"/>
      <c r="E27" s="120"/>
      <c r="F27" s="120"/>
      <c r="G27" s="120"/>
    </row>
    <row r="28" spans="1:16" s="102" customFormat="1" x14ac:dyDescent="0.25">
      <c r="A28" s="6"/>
      <c r="B28" s="6"/>
      <c r="C28" s="6"/>
      <c r="D28" s="34"/>
      <c r="E28" s="120"/>
      <c r="F28" s="120"/>
      <c r="G28" s="120"/>
    </row>
    <row r="29" spans="1:16" s="102" customFormat="1" x14ac:dyDescent="0.25">
      <c r="A29" s="6"/>
      <c r="B29" s="6"/>
      <c r="C29" s="6"/>
      <c r="D29" s="34"/>
      <c r="E29" s="120"/>
      <c r="F29" s="120"/>
      <c r="G29" s="120"/>
    </row>
    <row r="30" spans="1:16" s="102" customFormat="1" x14ac:dyDescent="0.25">
      <c r="A30" s="6"/>
      <c r="B30" s="6"/>
      <c r="C30" s="6"/>
      <c r="D30" s="34"/>
      <c r="E30" s="120"/>
      <c r="F30" s="120"/>
      <c r="G30" s="120"/>
    </row>
    <row r="31" spans="1:16" s="102" customFormat="1" x14ac:dyDescent="0.25">
      <c r="A31" s="6"/>
      <c r="B31" s="6"/>
      <c r="C31" s="6"/>
      <c r="D31" s="34"/>
      <c r="E31" s="120"/>
      <c r="F31" s="120"/>
      <c r="G31" s="120"/>
    </row>
    <row r="32" spans="1:16" s="102" customFormat="1" x14ac:dyDescent="0.25">
      <c r="A32" s="6"/>
      <c r="B32" s="6"/>
      <c r="C32" s="6"/>
      <c r="D32" s="34"/>
      <c r="E32" s="120"/>
      <c r="F32" s="120"/>
      <c r="G32" s="120"/>
    </row>
    <row r="33" spans="1:7" s="102" customFormat="1" x14ac:dyDescent="0.25">
      <c r="A33" s="6"/>
      <c r="B33" s="6"/>
      <c r="C33" s="6"/>
      <c r="D33" s="34"/>
      <c r="E33" s="120"/>
      <c r="F33" s="120"/>
      <c r="G33" s="120"/>
    </row>
    <row r="34" spans="1:7" s="102" customFormat="1" x14ac:dyDescent="0.25">
      <c r="A34" s="6"/>
      <c r="B34" s="6"/>
      <c r="C34" s="6"/>
      <c r="D34" s="34"/>
      <c r="E34" s="120"/>
      <c r="F34" s="120"/>
      <c r="G34" s="120"/>
    </row>
    <row r="35" spans="1:7" s="102" customFormat="1" x14ac:dyDescent="0.25">
      <c r="A35" s="6"/>
      <c r="B35" s="6"/>
      <c r="C35" s="6"/>
      <c r="D35" s="34"/>
      <c r="E35" s="120"/>
      <c r="F35" s="120"/>
      <c r="G35" s="120"/>
    </row>
    <row r="36" spans="1:7" s="102" customFormat="1" x14ac:dyDescent="0.25">
      <c r="A36" s="6"/>
      <c r="B36" s="6"/>
      <c r="C36" s="6"/>
      <c r="D36" s="34"/>
      <c r="E36" s="120"/>
      <c r="F36" s="120"/>
      <c r="G36" s="120"/>
    </row>
    <row r="37" spans="1:7" s="102" customFormat="1" x14ac:dyDescent="0.25">
      <c r="A37" s="6"/>
      <c r="B37" s="6"/>
      <c r="C37" s="6"/>
      <c r="D37" s="34"/>
      <c r="E37" s="120"/>
      <c r="F37" s="120"/>
      <c r="G37" s="120"/>
    </row>
    <row r="38" spans="1:7" s="102" customFormat="1" x14ac:dyDescent="0.25">
      <c r="A38" s="6"/>
      <c r="B38" s="6"/>
      <c r="C38" s="6"/>
      <c r="D38" s="34"/>
      <c r="E38" s="120"/>
      <c r="F38" s="120"/>
      <c r="G38" s="120"/>
    </row>
    <row r="39" spans="1:7" s="102" customFormat="1" x14ac:dyDescent="0.25">
      <c r="A39" s="6"/>
      <c r="B39" s="6"/>
      <c r="C39" s="6"/>
      <c r="D39" s="34"/>
      <c r="E39" s="120"/>
      <c r="F39" s="120"/>
      <c r="G39" s="120"/>
    </row>
    <row r="40" spans="1:7" s="102" customFormat="1" x14ac:dyDescent="0.25">
      <c r="A40" s="6"/>
      <c r="B40" s="6"/>
      <c r="C40" s="6"/>
      <c r="D40" s="34"/>
      <c r="E40" s="120"/>
      <c r="F40" s="120"/>
      <c r="G40" s="120"/>
    </row>
    <row r="41" spans="1:7" s="102" customFormat="1" x14ac:dyDescent="0.25">
      <c r="A41" s="6"/>
      <c r="B41" s="6"/>
      <c r="C41" s="6"/>
      <c r="D41" s="34"/>
      <c r="E41" s="120"/>
      <c r="F41" s="120"/>
      <c r="G41" s="120"/>
    </row>
    <row r="42" spans="1:7" s="102" customFormat="1" x14ac:dyDescent="0.25">
      <c r="A42" s="6"/>
      <c r="B42" s="6"/>
      <c r="C42" s="6"/>
      <c r="D42" s="34"/>
      <c r="E42" s="120"/>
      <c r="F42" s="120"/>
      <c r="G42" s="120"/>
    </row>
    <row r="43" spans="1:7" s="102" customFormat="1" x14ac:dyDescent="0.25">
      <c r="A43" s="6"/>
      <c r="B43" s="6"/>
      <c r="C43" s="6"/>
      <c r="D43" s="34"/>
      <c r="E43" s="120"/>
      <c r="F43" s="120"/>
      <c r="G43" s="120"/>
    </row>
    <row r="44" spans="1:7" s="102" customFormat="1" x14ac:dyDescent="0.25">
      <c r="A44" s="6"/>
      <c r="B44" s="6"/>
      <c r="C44" s="6"/>
      <c r="D44" s="34"/>
      <c r="E44" s="120"/>
      <c r="F44" s="120"/>
      <c r="G44" s="120"/>
    </row>
    <row r="45" spans="1:7" s="102" customFormat="1" x14ac:dyDescent="0.25">
      <c r="A45" s="6"/>
      <c r="B45" s="6"/>
      <c r="C45" s="6"/>
      <c r="D45" s="34"/>
      <c r="E45" s="120"/>
      <c r="F45" s="120"/>
      <c r="G45" s="120"/>
    </row>
    <row r="46" spans="1:7" s="102" customFormat="1" x14ac:dyDescent="0.25">
      <c r="A46" s="6"/>
      <c r="B46" s="6"/>
      <c r="C46" s="6"/>
      <c r="D46" s="34"/>
      <c r="E46" s="120"/>
      <c r="F46" s="120"/>
      <c r="G46" s="120"/>
    </row>
    <row r="47" spans="1:7" s="102" customFormat="1" x14ac:dyDescent="0.25">
      <c r="A47" s="6"/>
      <c r="B47" s="6"/>
      <c r="C47" s="6"/>
      <c r="D47" s="34"/>
      <c r="E47" s="120"/>
      <c r="F47" s="120"/>
      <c r="G47" s="120"/>
    </row>
    <row r="48" spans="1:7" s="124" customFormat="1" x14ac:dyDescent="0.25">
      <c r="A48" s="6"/>
      <c r="B48" s="6"/>
      <c r="C48" s="6"/>
      <c r="D48" s="34"/>
      <c r="E48" s="120"/>
      <c r="F48" s="120"/>
      <c r="G48" s="120"/>
    </row>
    <row r="49" spans="1:7" s="124" customFormat="1" x14ac:dyDescent="0.25">
      <c r="A49" s="6"/>
      <c r="B49" s="6"/>
      <c r="C49" s="6"/>
      <c r="D49" s="34"/>
      <c r="E49" s="120"/>
      <c r="F49" s="120"/>
      <c r="G49" s="120"/>
    </row>
    <row r="50" spans="1:7" s="124" customFormat="1" x14ac:dyDescent="0.25">
      <c r="A50" s="6"/>
      <c r="B50" s="6"/>
      <c r="C50" s="6"/>
      <c r="D50" s="34"/>
      <c r="E50" s="120"/>
      <c r="F50" s="120"/>
      <c r="G50" s="120"/>
    </row>
    <row r="51" spans="1:7" s="102" customFormat="1" x14ac:dyDescent="0.25">
      <c r="A51" s="6"/>
      <c r="B51" s="6"/>
      <c r="C51" s="6"/>
      <c r="D51" s="34"/>
      <c r="E51" s="120"/>
      <c r="F51" s="120"/>
      <c r="G51" s="120"/>
    </row>
    <row r="52" spans="1:7" s="102" customFormat="1" x14ac:dyDescent="0.25">
      <c r="A52" s="6"/>
      <c r="B52" s="6"/>
      <c r="C52" s="6"/>
      <c r="D52" s="34"/>
      <c r="E52" s="120"/>
      <c r="F52" s="120"/>
      <c r="G52" s="120"/>
    </row>
    <row r="53" spans="1:7" s="124" customFormat="1" x14ac:dyDescent="0.25">
      <c r="A53" s="6"/>
      <c r="B53" s="6"/>
      <c r="C53" s="6"/>
      <c r="D53" s="34"/>
      <c r="E53" s="120"/>
      <c r="F53" s="120"/>
      <c r="G53" s="120"/>
    </row>
    <row r="54" spans="1:7" s="124" customFormat="1" x14ac:dyDescent="0.25">
      <c r="A54" s="6"/>
      <c r="B54" s="6"/>
      <c r="C54" s="6"/>
      <c r="D54" s="34"/>
      <c r="E54" s="120"/>
      <c r="F54" s="120"/>
      <c r="G54" s="120"/>
    </row>
    <row r="55" spans="1:7" s="124" customFormat="1" x14ac:dyDescent="0.25">
      <c r="A55" s="6"/>
      <c r="B55" s="6"/>
      <c r="C55" s="6"/>
      <c r="D55" s="34"/>
      <c r="E55" s="120"/>
      <c r="F55" s="120"/>
      <c r="G55" s="120"/>
    </row>
    <row r="56" spans="1:7" s="124" customFormat="1" x14ac:dyDescent="0.25">
      <c r="A56" s="6"/>
      <c r="B56" s="6"/>
      <c r="C56" s="6"/>
      <c r="D56" s="34"/>
      <c r="E56" s="120"/>
      <c r="F56" s="120"/>
      <c r="G56" s="120"/>
    </row>
    <row r="57" spans="1:7" s="124" customFormat="1" x14ac:dyDescent="0.25">
      <c r="A57" s="6"/>
      <c r="B57" s="6"/>
      <c r="C57" s="6"/>
      <c r="D57" s="34"/>
      <c r="E57" s="120"/>
      <c r="F57" s="120"/>
      <c r="G57" s="120"/>
    </row>
    <row r="58" spans="1:7" s="124" customFormat="1" x14ac:dyDescent="0.25">
      <c r="A58" s="6"/>
      <c r="B58" s="6"/>
      <c r="C58" s="6"/>
      <c r="D58" s="34"/>
      <c r="E58" s="120"/>
      <c r="F58" s="120"/>
      <c r="G58" s="120"/>
    </row>
    <row r="59" spans="1:7" s="124" customFormat="1" x14ac:dyDescent="0.25">
      <c r="A59" s="6"/>
      <c r="B59" s="6"/>
      <c r="C59" s="6"/>
      <c r="D59" s="34"/>
      <c r="E59" s="120"/>
      <c r="F59" s="120"/>
      <c r="G59" s="120"/>
    </row>
    <row r="60" spans="1:7" s="124" customFormat="1" x14ac:dyDescent="0.25">
      <c r="A60" s="6"/>
      <c r="B60" s="6"/>
      <c r="C60" s="6"/>
      <c r="D60" s="34"/>
      <c r="E60" s="120"/>
      <c r="F60" s="120"/>
      <c r="G60" s="120"/>
    </row>
    <row r="61" spans="1:7" s="124" customFormat="1" x14ac:dyDescent="0.25">
      <c r="A61" s="6"/>
      <c r="B61" s="6"/>
      <c r="C61" s="6"/>
      <c r="D61" s="34"/>
      <c r="E61" s="120"/>
      <c r="F61" s="120"/>
      <c r="G61" s="120"/>
    </row>
    <row r="62" spans="1:7" s="124" customFormat="1" x14ac:dyDescent="0.25">
      <c r="A62" s="6"/>
      <c r="B62" s="6"/>
      <c r="C62" s="6"/>
      <c r="D62" s="34"/>
      <c r="E62" s="120"/>
      <c r="F62" s="120"/>
      <c r="G62" s="120"/>
    </row>
    <row r="63" spans="1:7" s="124" customFormat="1" x14ac:dyDescent="0.25">
      <c r="A63" s="6"/>
      <c r="B63" s="6"/>
      <c r="C63" s="6"/>
      <c r="D63" s="34"/>
      <c r="E63" s="120"/>
      <c r="F63" s="120"/>
      <c r="G63" s="120"/>
    </row>
    <row r="64" spans="1:7" s="124" customFormat="1" x14ac:dyDescent="0.25">
      <c r="A64" s="6"/>
      <c r="B64" s="6"/>
      <c r="C64" s="6"/>
      <c r="D64" s="34"/>
      <c r="E64" s="120"/>
      <c r="F64" s="120"/>
      <c r="G64" s="120"/>
    </row>
    <row r="65" spans="1:7" s="124" customFormat="1" x14ac:dyDescent="0.25">
      <c r="A65" s="6"/>
      <c r="B65" s="6"/>
      <c r="C65" s="6"/>
      <c r="D65" s="34"/>
      <c r="E65" s="120"/>
      <c r="F65" s="120"/>
      <c r="G65" s="120"/>
    </row>
    <row r="66" spans="1:7" s="124" customFormat="1" x14ac:dyDescent="0.25">
      <c r="A66" s="6"/>
      <c r="B66" s="6"/>
      <c r="C66" s="6"/>
      <c r="D66" s="34"/>
      <c r="E66" s="120"/>
      <c r="F66" s="120"/>
      <c r="G66" s="120"/>
    </row>
    <row r="67" spans="1:7" s="102" customFormat="1" x14ac:dyDescent="0.25">
      <c r="A67" s="6"/>
      <c r="B67" s="6"/>
      <c r="C67" s="6"/>
      <c r="D67" s="34"/>
      <c r="E67" s="120"/>
      <c r="F67" s="120"/>
      <c r="G67" s="120"/>
    </row>
    <row r="68" spans="1:7" s="102" customFormat="1" x14ac:dyDescent="0.25">
      <c r="A68" s="6"/>
      <c r="B68" s="6"/>
      <c r="C68" s="6"/>
      <c r="D68" s="34"/>
      <c r="E68" s="120"/>
      <c r="F68" s="120"/>
      <c r="G68" s="120"/>
    </row>
    <row r="69" spans="1:7" s="102" customFormat="1" x14ac:dyDescent="0.25">
      <c r="A69" s="6"/>
      <c r="B69" s="6"/>
      <c r="C69" s="6"/>
      <c r="D69" s="34"/>
      <c r="E69" s="120"/>
      <c r="F69" s="120"/>
      <c r="G69" s="120"/>
    </row>
    <row r="70" spans="1:7" s="102" customFormat="1" x14ac:dyDescent="0.25">
      <c r="A70" s="6"/>
      <c r="B70" s="6"/>
      <c r="C70" s="6"/>
      <c r="D70" s="34"/>
      <c r="E70" s="120"/>
      <c r="F70" s="120"/>
      <c r="G70" s="120"/>
    </row>
    <row r="71" spans="1:7" s="124" customFormat="1" x14ac:dyDescent="0.25">
      <c r="A71" s="6"/>
      <c r="B71" s="6"/>
      <c r="C71" s="6"/>
      <c r="D71" s="34"/>
      <c r="E71" s="120"/>
      <c r="F71" s="120"/>
      <c r="G71" s="120"/>
    </row>
    <row r="72" spans="1:7" s="124" customFormat="1" x14ac:dyDescent="0.25">
      <c r="A72" s="6"/>
      <c r="B72" s="6"/>
      <c r="C72" s="6"/>
      <c r="D72" s="34"/>
      <c r="E72" s="120"/>
      <c r="F72" s="120"/>
      <c r="G72" s="120"/>
    </row>
    <row r="73" spans="1:7" s="102" customFormat="1" x14ac:dyDescent="0.25">
      <c r="A73" s="6"/>
      <c r="B73" s="6"/>
      <c r="C73" s="6"/>
      <c r="D73" s="34"/>
      <c r="E73" s="120"/>
      <c r="F73" s="120"/>
      <c r="G73" s="120"/>
    </row>
    <row r="74" spans="1:7" s="102" customFormat="1" x14ac:dyDescent="0.25">
      <c r="A74" s="6"/>
      <c r="B74" s="6"/>
      <c r="C74" s="6"/>
      <c r="D74" s="34"/>
      <c r="E74" s="120"/>
      <c r="F74" s="120"/>
      <c r="G74" s="120"/>
    </row>
    <row r="75" spans="1:7" s="102" customFormat="1" x14ac:dyDescent="0.25">
      <c r="A75" s="6"/>
      <c r="B75" s="6"/>
      <c r="C75" s="6"/>
      <c r="D75" s="34"/>
      <c r="E75" s="120"/>
      <c r="F75" s="120"/>
      <c r="G75" s="120"/>
    </row>
    <row r="76" spans="1:7" s="102" customFormat="1" x14ac:dyDescent="0.25">
      <c r="A76" s="6"/>
      <c r="B76" s="6"/>
      <c r="C76" s="6"/>
      <c r="D76" s="34"/>
      <c r="E76" s="120"/>
      <c r="F76" s="120"/>
      <c r="G76" s="120"/>
    </row>
    <row r="77" spans="1:7" s="102" customFormat="1" x14ac:dyDescent="0.25">
      <c r="A77" s="6"/>
      <c r="B77" s="6"/>
      <c r="C77" s="6"/>
      <c r="D77" s="34"/>
      <c r="E77" s="120"/>
      <c r="F77" s="120"/>
      <c r="G77" s="120"/>
    </row>
    <row r="78" spans="1:7" s="102" customFormat="1" x14ac:dyDescent="0.25">
      <c r="A78" s="6"/>
      <c r="B78" s="6"/>
      <c r="C78" s="6"/>
      <c r="D78" s="34"/>
      <c r="E78" s="120"/>
      <c r="F78" s="120"/>
      <c r="G78" s="120"/>
    </row>
    <row r="79" spans="1:7" s="102" customFormat="1" x14ac:dyDescent="0.25">
      <c r="A79" s="6"/>
      <c r="B79" s="6"/>
      <c r="C79" s="6"/>
      <c r="D79" s="34"/>
      <c r="E79" s="120"/>
      <c r="F79" s="120"/>
      <c r="G79" s="120"/>
    </row>
    <row r="80" spans="1:7" s="102" customFormat="1" x14ac:dyDescent="0.25">
      <c r="A80" s="6"/>
      <c r="B80" s="6"/>
      <c r="C80" s="6"/>
      <c r="D80" s="34"/>
      <c r="E80" s="120"/>
      <c r="F80" s="120"/>
      <c r="G80" s="120"/>
    </row>
    <row r="81" spans="1:7" s="102" customFormat="1" x14ac:dyDescent="0.25">
      <c r="A81" s="6"/>
      <c r="B81" s="6"/>
      <c r="C81" s="6"/>
      <c r="D81" s="34"/>
      <c r="E81" s="120"/>
      <c r="F81" s="120"/>
      <c r="G81" s="120"/>
    </row>
    <row r="82" spans="1:7" s="102" customFormat="1" x14ac:dyDescent="0.25">
      <c r="A82" s="6"/>
      <c r="B82" s="6"/>
      <c r="C82" s="6"/>
      <c r="D82" s="34"/>
      <c r="E82" s="120"/>
      <c r="F82" s="120"/>
      <c r="G82" s="120"/>
    </row>
    <row r="83" spans="1:7" s="102" customFormat="1" x14ac:dyDescent="0.25">
      <c r="A83" s="6"/>
      <c r="B83" s="6"/>
      <c r="C83" s="6"/>
      <c r="D83" s="34"/>
      <c r="E83" s="120"/>
      <c r="F83" s="120"/>
      <c r="G83" s="120"/>
    </row>
    <row r="84" spans="1:7" s="102" customFormat="1" x14ac:dyDescent="0.25">
      <c r="A84" s="6"/>
      <c r="B84" s="6"/>
      <c r="C84" s="6"/>
      <c r="D84" s="34"/>
      <c r="E84" s="120"/>
      <c r="F84" s="120"/>
      <c r="G84" s="120"/>
    </row>
    <row r="85" spans="1:7" s="102" customFormat="1" x14ac:dyDescent="0.25">
      <c r="A85" s="6"/>
      <c r="B85" s="6"/>
      <c r="C85" s="6"/>
      <c r="D85" s="34"/>
      <c r="E85" s="120"/>
      <c r="F85" s="120"/>
      <c r="G85" s="120"/>
    </row>
    <row r="86" spans="1:7" s="102" customFormat="1" x14ac:dyDescent="0.25">
      <c r="A86" s="6"/>
      <c r="B86" s="6"/>
      <c r="C86" s="6"/>
      <c r="D86" s="34"/>
      <c r="E86" s="120"/>
      <c r="F86" s="120"/>
      <c r="G86" s="120"/>
    </row>
    <row r="87" spans="1:7" s="102" customFormat="1" x14ac:dyDescent="0.25">
      <c r="A87" s="6"/>
      <c r="B87" s="6"/>
      <c r="C87" s="6"/>
      <c r="D87" s="34"/>
      <c r="E87" s="120"/>
      <c r="F87" s="120"/>
      <c r="G87" s="120"/>
    </row>
    <row r="88" spans="1:7" s="102" customFormat="1" x14ac:dyDescent="0.25">
      <c r="A88" s="6"/>
      <c r="B88" s="6"/>
      <c r="C88" s="6"/>
      <c r="D88" s="34"/>
      <c r="E88" s="120"/>
      <c r="F88" s="120"/>
      <c r="G88" s="120"/>
    </row>
    <row r="89" spans="1:7" s="124" customFormat="1" x14ac:dyDescent="0.25">
      <c r="A89" s="6"/>
      <c r="B89" s="6"/>
      <c r="C89" s="6"/>
      <c r="D89" s="34"/>
      <c r="E89" s="120"/>
      <c r="F89" s="120"/>
      <c r="G89" s="120"/>
    </row>
    <row r="90" spans="1:7" s="124" customFormat="1" x14ac:dyDescent="0.25">
      <c r="A90" s="6"/>
      <c r="B90" s="6"/>
      <c r="C90" s="6"/>
      <c r="D90" s="34"/>
      <c r="E90" s="120"/>
      <c r="F90" s="120"/>
      <c r="G90" s="120"/>
    </row>
    <row r="91" spans="1:7" s="124" customFormat="1" x14ac:dyDescent="0.25">
      <c r="A91" s="6"/>
      <c r="B91" s="6"/>
      <c r="C91" s="6"/>
      <c r="D91" s="34"/>
      <c r="E91" s="120"/>
      <c r="F91" s="120"/>
      <c r="G91" s="120"/>
    </row>
    <row r="92" spans="1:7" s="124" customFormat="1" x14ac:dyDescent="0.25">
      <c r="A92" s="6"/>
      <c r="B92" s="6"/>
      <c r="C92" s="6"/>
      <c r="D92" s="34"/>
      <c r="E92" s="120"/>
      <c r="F92" s="120"/>
      <c r="G92" s="120"/>
    </row>
    <row r="93" spans="1:7" s="124" customFormat="1" x14ac:dyDescent="0.25">
      <c r="A93" s="6"/>
      <c r="B93" s="6"/>
      <c r="C93" s="6"/>
      <c r="D93" s="34"/>
      <c r="E93" s="120"/>
      <c r="F93" s="120"/>
      <c r="G93" s="120"/>
    </row>
    <row r="94" spans="1:7" s="124" customFormat="1" x14ac:dyDescent="0.25">
      <c r="A94" s="6"/>
      <c r="B94" s="6"/>
      <c r="C94" s="6"/>
      <c r="D94" s="34"/>
      <c r="E94" s="120"/>
      <c r="F94" s="120"/>
      <c r="G94" s="120"/>
    </row>
    <row r="95" spans="1:7" s="124" customFormat="1" x14ac:dyDescent="0.25">
      <c r="A95" s="6"/>
      <c r="B95" s="6"/>
      <c r="C95" s="6"/>
      <c r="D95" s="34"/>
      <c r="E95" s="120"/>
      <c r="F95" s="120"/>
      <c r="G95" s="120"/>
    </row>
    <row r="96" spans="1:7" s="124" customFormat="1" x14ac:dyDescent="0.25">
      <c r="A96" s="6"/>
      <c r="B96" s="6"/>
      <c r="C96" s="6"/>
      <c r="D96" s="34"/>
      <c r="E96" s="120"/>
      <c r="F96" s="120"/>
      <c r="G96" s="120"/>
    </row>
    <row r="97" spans="1:7" s="124" customFormat="1" x14ac:dyDescent="0.25">
      <c r="A97" s="6"/>
      <c r="B97" s="6"/>
      <c r="C97" s="6"/>
      <c r="D97" s="34"/>
      <c r="E97" s="120"/>
      <c r="F97" s="120"/>
      <c r="G97" s="120"/>
    </row>
    <row r="98" spans="1:7" s="124" customFormat="1" x14ac:dyDescent="0.25">
      <c r="A98" s="6"/>
      <c r="B98" s="6"/>
      <c r="C98" s="6"/>
      <c r="D98" s="34"/>
      <c r="E98" s="120"/>
      <c r="F98" s="120"/>
      <c r="G98" s="120"/>
    </row>
    <row r="99" spans="1:7" s="124" customFormat="1" x14ac:dyDescent="0.25">
      <c r="A99" s="6"/>
      <c r="B99" s="6"/>
      <c r="C99" s="6"/>
      <c r="D99" s="34"/>
      <c r="E99" s="120"/>
      <c r="F99" s="120"/>
      <c r="G99" s="120"/>
    </row>
    <row r="100" spans="1:7" s="124" customFormat="1" x14ac:dyDescent="0.25">
      <c r="A100" s="6"/>
      <c r="B100" s="6"/>
      <c r="C100" s="6"/>
      <c r="D100" s="34"/>
      <c r="E100" s="120"/>
      <c r="F100" s="120"/>
      <c r="G100" s="120"/>
    </row>
    <row r="101" spans="1:7" s="124" customFormat="1" x14ac:dyDescent="0.25">
      <c r="A101" s="6"/>
      <c r="B101" s="6"/>
      <c r="C101" s="6"/>
      <c r="D101" s="34"/>
      <c r="E101" s="120"/>
      <c r="F101" s="120"/>
      <c r="G101" s="120"/>
    </row>
    <row r="102" spans="1:7" s="124" customFormat="1" x14ac:dyDescent="0.25">
      <c r="A102" s="6"/>
      <c r="B102" s="6"/>
      <c r="C102" s="6"/>
      <c r="D102" s="34"/>
      <c r="E102" s="120"/>
      <c r="F102" s="120"/>
      <c r="G102" s="120"/>
    </row>
    <row r="103" spans="1:7" s="124" customFormat="1" x14ac:dyDescent="0.25">
      <c r="A103" s="6"/>
      <c r="B103" s="6"/>
      <c r="C103" s="6"/>
      <c r="D103" s="34"/>
      <c r="E103" s="120"/>
      <c r="F103" s="120"/>
      <c r="G103" s="120"/>
    </row>
    <row r="104" spans="1:7" s="124" customFormat="1" x14ac:dyDescent="0.25">
      <c r="A104" s="6"/>
      <c r="B104" s="6"/>
      <c r="C104" s="6"/>
      <c r="D104" s="34"/>
      <c r="E104" s="120"/>
      <c r="F104" s="120"/>
      <c r="G104" s="120"/>
    </row>
    <row r="105" spans="1:7" s="102" customFormat="1" x14ac:dyDescent="0.25">
      <c r="A105" s="6"/>
      <c r="B105" s="6"/>
      <c r="C105" s="6"/>
      <c r="D105" s="34"/>
      <c r="E105" s="120"/>
      <c r="F105" s="120"/>
      <c r="G105" s="120"/>
    </row>
    <row r="106" spans="1:7" s="102" customFormat="1" x14ac:dyDescent="0.25">
      <c r="A106" s="6"/>
      <c r="B106" s="6"/>
      <c r="C106" s="6"/>
      <c r="D106" s="34"/>
      <c r="E106" s="120"/>
      <c r="F106" s="120"/>
      <c r="G106" s="120"/>
    </row>
    <row r="107" spans="1:7" s="102" customFormat="1" x14ac:dyDescent="0.25">
      <c r="A107" s="6"/>
      <c r="B107" s="6"/>
      <c r="C107" s="6"/>
      <c r="D107" s="34"/>
      <c r="E107" s="120"/>
      <c r="F107" s="120"/>
      <c r="G107" s="120"/>
    </row>
    <row r="108" spans="1:7" s="102" customFormat="1" x14ac:dyDescent="0.25">
      <c r="A108" s="6"/>
      <c r="B108" s="6"/>
      <c r="C108" s="6"/>
      <c r="D108" s="34"/>
      <c r="E108" s="120"/>
      <c r="F108" s="120"/>
      <c r="G108" s="120"/>
    </row>
    <row r="109" spans="1:7" s="121" customFormat="1" x14ac:dyDescent="0.25">
      <c r="A109" s="6"/>
      <c r="B109" s="6"/>
      <c r="C109" s="6"/>
      <c r="D109" s="117"/>
      <c r="E109" s="120"/>
      <c r="F109" s="120"/>
      <c r="G109" s="120"/>
    </row>
    <row r="110" spans="1:7" s="121" customFormat="1" x14ac:dyDescent="0.25">
      <c r="A110" s="6"/>
      <c r="B110" s="6"/>
      <c r="C110" s="6"/>
      <c r="D110" s="117"/>
      <c r="E110" s="120"/>
      <c r="F110" s="120"/>
      <c r="G110" s="120"/>
    </row>
    <row r="111" spans="1:7" s="121" customFormat="1" x14ac:dyDescent="0.25">
      <c r="A111" s="6"/>
      <c r="B111" s="6"/>
      <c r="C111" s="6"/>
      <c r="D111" s="117"/>
      <c r="E111" s="120"/>
      <c r="F111" s="120"/>
      <c r="G111" s="120"/>
    </row>
    <row r="112" spans="1:7" s="121" customFormat="1" x14ac:dyDescent="0.25">
      <c r="A112" s="6"/>
      <c r="B112" s="6"/>
      <c r="C112" s="6"/>
      <c r="D112" s="117"/>
      <c r="E112" s="120"/>
      <c r="F112" s="120"/>
      <c r="G112" s="120"/>
    </row>
    <row r="113" spans="1:16" s="98" customFormat="1" x14ac:dyDescent="0.25">
      <c r="A113" s="7"/>
      <c r="B113" s="7"/>
      <c r="C113" s="7"/>
      <c r="E113" s="99"/>
      <c r="F113" s="99"/>
      <c r="G113" s="99"/>
      <c r="H113" s="100"/>
    </row>
    <row r="114" spans="1:16" x14ac:dyDescent="0.25">
      <c r="A114" s="6"/>
      <c r="B114" s="6"/>
      <c r="C114" s="6"/>
      <c r="D114" s="117"/>
      <c r="E114" s="120"/>
      <c r="F114" s="120"/>
      <c r="G114" s="120"/>
      <c r="H114" s="121"/>
      <c r="I114" s="117"/>
      <c r="J114" s="117"/>
      <c r="K114" s="117"/>
      <c r="M114" s="117"/>
      <c r="N114" s="117"/>
      <c r="O114" s="117"/>
      <c r="P114" s="117"/>
    </row>
    <row r="115" spans="1:16" x14ac:dyDescent="0.25">
      <c r="A115" s="6"/>
      <c r="B115" s="6"/>
      <c r="C115" s="6"/>
      <c r="D115" s="117"/>
      <c r="E115" s="120"/>
      <c r="F115" s="120"/>
      <c r="G115" s="120"/>
      <c r="H115" s="121"/>
      <c r="I115" s="117"/>
      <c r="J115" s="117"/>
      <c r="K115" s="117"/>
      <c r="M115" s="117"/>
      <c r="N115" s="117"/>
      <c r="O115" s="117"/>
      <c r="P115" s="117"/>
    </row>
    <row r="116" spans="1:16" x14ac:dyDescent="0.25">
      <c r="A116" s="90"/>
      <c r="B116" s="90"/>
      <c r="C116" s="90"/>
      <c r="D116" s="117"/>
      <c r="E116" s="120"/>
      <c r="F116" s="120"/>
      <c r="G116" s="120"/>
      <c r="H116" s="121"/>
      <c r="I116" s="117"/>
      <c r="J116" s="117"/>
      <c r="K116" s="117"/>
      <c r="M116" s="117"/>
      <c r="N116" s="117"/>
      <c r="O116" s="117"/>
      <c r="P116" s="117"/>
    </row>
    <row r="117" spans="1:16" x14ac:dyDescent="0.25">
      <c r="A117" s="90"/>
      <c r="B117" s="90"/>
      <c r="C117" s="90"/>
      <c r="D117" s="117"/>
      <c r="E117" s="120"/>
      <c r="F117" s="120"/>
      <c r="G117" s="120"/>
      <c r="H117" s="121"/>
      <c r="I117" s="117"/>
      <c r="J117" s="117"/>
      <c r="K117" s="117"/>
      <c r="M117" s="117"/>
      <c r="N117" s="117"/>
      <c r="O117" s="117"/>
      <c r="P117" s="117"/>
    </row>
    <row r="118" spans="1:16" x14ac:dyDescent="0.25">
      <c r="A118" s="90"/>
      <c r="B118" s="90"/>
      <c r="C118" s="90"/>
      <c r="D118" s="117"/>
      <c r="E118" s="120"/>
      <c r="F118" s="120"/>
      <c r="G118" s="120"/>
      <c r="H118" s="121"/>
      <c r="I118" s="117"/>
      <c r="J118" s="117"/>
      <c r="K118" s="117"/>
      <c r="M118" s="117"/>
      <c r="N118" s="117"/>
      <c r="O118" s="117"/>
      <c r="P118" s="117"/>
    </row>
    <row r="119" spans="1:16" x14ac:dyDescent="0.25">
      <c r="A119" s="90"/>
      <c r="B119" s="90"/>
      <c r="C119" s="90"/>
      <c r="D119" s="117"/>
      <c r="E119" s="120"/>
      <c r="F119" s="120"/>
      <c r="G119" s="120"/>
      <c r="H119" s="121"/>
      <c r="I119" s="117"/>
      <c r="J119" s="117"/>
      <c r="K119" s="117"/>
      <c r="M119" s="117"/>
      <c r="N119" s="117"/>
      <c r="O119" s="117"/>
      <c r="P119" s="117"/>
    </row>
    <row r="120" spans="1:16" x14ac:dyDescent="0.25">
      <c r="A120" s="90"/>
      <c r="B120" s="90"/>
      <c r="C120" s="90"/>
      <c r="D120" s="117"/>
      <c r="E120" s="120"/>
      <c r="F120" s="120"/>
      <c r="G120" s="120"/>
      <c r="H120" s="121"/>
      <c r="I120" s="117"/>
      <c r="J120" s="117"/>
      <c r="K120" s="117"/>
      <c r="M120" s="117"/>
      <c r="N120" s="117"/>
      <c r="O120" s="117"/>
      <c r="P120" s="117"/>
    </row>
    <row r="121" spans="1:16" x14ac:dyDescent="0.25">
      <c r="A121" s="90"/>
      <c r="B121" s="90"/>
      <c r="C121" s="90"/>
      <c r="D121" s="117"/>
      <c r="E121" s="120"/>
      <c r="F121" s="120"/>
      <c r="G121" s="120"/>
      <c r="H121" s="121"/>
      <c r="I121" s="117"/>
      <c r="J121" s="117"/>
      <c r="K121" s="117"/>
      <c r="M121" s="117"/>
      <c r="N121" s="117"/>
      <c r="O121" s="117"/>
      <c r="P121" s="117"/>
    </row>
    <row r="122" spans="1:16" x14ac:dyDescent="0.25">
      <c r="A122" s="90"/>
      <c r="B122" s="90"/>
      <c r="C122" s="90"/>
      <c r="D122" s="117"/>
      <c r="E122" s="120"/>
      <c r="F122" s="120"/>
      <c r="G122" s="120"/>
      <c r="H122" s="121"/>
      <c r="I122" s="117"/>
      <c r="J122" s="117"/>
      <c r="K122" s="117"/>
      <c r="M122" s="117"/>
      <c r="N122" s="117"/>
      <c r="O122" s="117"/>
      <c r="P122" s="117"/>
    </row>
    <row r="123" spans="1:16" x14ac:dyDescent="0.25">
      <c r="A123" s="90"/>
      <c r="B123" s="90"/>
      <c r="C123" s="90"/>
      <c r="D123" s="117"/>
      <c r="E123" s="120"/>
      <c r="F123" s="120"/>
      <c r="G123" s="120"/>
      <c r="H123" s="121"/>
      <c r="I123" s="117"/>
      <c r="J123" s="117"/>
      <c r="K123" s="117"/>
      <c r="M123" s="117"/>
      <c r="N123" s="117"/>
      <c r="O123" s="117"/>
      <c r="P123" s="117"/>
    </row>
    <row r="124" spans="1:16" x14ac:dyDescent="0.25">
      <c r="A124" s="90"/>
      <c r="B124" s="90"/>
      <c r="C124" s="90"/>
      <c r="D124" s="117"/>
      <c r="E124" s="120"/>
      <c r="F124" s="120"/>
      <c r="G124" s="120"/>
      <c r="H124" s="121"/>
      <c r="I124" s="117"/>
      <c r="J124" s="117"/>
      <c r="K124" s="117"/>
      <c r="M124" s="117"/>
      <c r="N124" s="117"/>
      <c r="O124" s="117"/>
      <c r="P124" s="117"/>
    </row>
    <row r="125" spans="1:16" x14ac:dyDescent="0.25">
      <c r="A125" s="90"/>
      <c r="B125" s="90"/>
      <c r="C125" s="90"/>
      <c r="D125" s="117"/>
      <c r="E125" s="120"/>
      <c r="F125" s="120"/>
      <c r="G125" s="120"/>
      <c r="H125" s="121"/>
      <c r="I125" s="117"/>
      <c r="J125" s="117"/>
      <c r="K125" s="117"/>
      <c r="M125" s="117"/>
      <c r="N125" s="117"/>
      <c r="O125" s="117"/>
      <c r="P125" s="117"/>
    </row>
    <row r="126" spans="1:16" x14ac:dyDescent="0.25">
      <c r="A126" s="90"/>
      <c r="B126" s="90"/>
      <c r="C126" s="90"/>
      <c r="D126" s="117"/>
      <c r="E126" s="120"/>
      <c r="F126" s="120"/>
      <c r="G126" s="120"/>
      <c r="H126" s="121"/>
      <c r="I126" s="117"/>
      <c r="J126" s="117"/>
      <c r="K126" s="117"/>
      <c r="M126" s="117"/>
      <c r="N126" s="117"/>
      <c r="O126" s="117"/>
      <c r="P126" s="117"/>
    </row>
    <row r="127" spans="1:16" x14ac:dyDescent="0.25">
      <c r="A127" s="90"/>
      <c r="B127" s="90"/>
      <c r="C127" s="90"/>
      <c r="D127" s="117"/>
      <c r="E127" s="120"/>
      <c r="F127" s="120"/>
      <c r="G127" s="120"/>
      <c r="H127" s="121"/>
      <c r="I127" s="117"/>
      <c r="J127" s="117"/>
      <c r="K127" s="117"/>
      <c r="M127" s="117"/>
      <c r="N127" s="117"/>
      <c r="O127" s="117"/>
      <c r="P127" s="117"/>
    </row>
    <row r="128" spans="1:16" x14ac:dyDescent="0.25">
      <c r="A128" s="90"/>
      <c r="B128" s="90"/>
      <c r="C128" s="90"/>
      <c r="D128" s="117"/>
      <c r="E128" s="120"/>
      <c r="F128" s="120"/>
      <c r="G128" s="120"/>
      <c r="H128" s="121"/>
      <c r="I128" s="117"/>
      <c r="J128" s="117"/>
      <c r="K128" s="117"/>
      <c r="M128" s="117"/>
      <c r="N128" s="117"/>
      <c r="O128" s="117"/>
      <c r="P128" s="117"/>
    </row>
    <row r="129" spans="1:16" x14ac:dyDescent="0.25">
      <c r="A129" s="90"/>
      <c r="B129" s="90"/>
      <c r="C129" s="90"/>
      <c r="D129" s="117"/>
      <c r="E129" s="120"/>
      <c r="F129" s="120"/>
      <c r="G129" s="120"/>
      <c r="H129" s="121"/>
      <c r="I129" s="117"/>
      <c r="J129" s="117"/>
      <c r="K129" s="117"/>
      <c r="M129" s="117"/>
      <c r="N129" s="117"/>
      <c r="O129" s="117"/>
      <c r="P129" s="117"/>
    </row>
    <row r="130" spans="1:16" x14ac:dyDescent="0.25">
      <c r="A130" s="6"/>
      <c r="B130" s="6"/>
      <c r="C130" s="6"/>
      <c r="D130" s="117"/>
      <c r="E130" s="120"/>
      <c r="F130" s="120"/>
      <c r="G130" s="120"/>
      <c r="H130" s="121"/>
      <c r="I130" s="117"/>
      <c r="J130" s="117"/>
      <c r="K130" s="117"/>
      <c r="M130" s="117"/>
      <c r="N130" s="117"/>
      <c r="O130" s="117"/>
      <c r="P130" s="117"/>
    </row>
    <row r="131" spans="1:16" x14ac:dyDescent="0.25">
      <c r="A131" s="6"/>
      <c r="B131" s="6"/>
      <c r="C131" s="6"/>
      <c r="D131" s="117"/>
      <c r="E131" s="120"/>
      <c r="F131" s="120"/>
      <c r="G131" s="120"/>
      <c r="H131" s="121"/>
      <c r="I131" s="117"/>
      <c r="J131" s="117"/>
      <c r="K131" s="117"/>
      <c r="M131" s="117"/>
      <c r="N131" s="117"/>
      <c r="O131" s="117"/>
      <c r="P131" s="117"/>
    </row>
    <row r="132" spans="1:16" x14ac:dyDescent="0.25">
      <c r="A132" s="6"/>
      <c r="B132" s="6"/>
      <c r="C132" s="6"/>
      <c r="D132" s="117"/>
      <c r="E132" s="120"/>
      <c r="F132" s="120"/>
      <c r="G132" s="120"/>
      <c r="H132" s="121"/>
      <c r="I132" s="117"/>
      <c r="J132" s="117"/>
      <c r="K132" s="117"/>
      <c r="M132" s="117"/>
      <c r="N132" s="117"/>
      <c r="O132" s="117"/>
      <c r="P132" s="117"/>
    </row>
    <row r="133" spans="1:16" x14ac:dyDescent="0.25">
      <c r="A133" s="6"/>
      <c r="B133" s="6"/>
      <c r="C133" s="6"/>
      <c r="D133" s="117"/>
      <c r="E133" s="120"/>
      <c r="F133" s="120"/>
      <c r="G133" s="120"/>
      <c r="H133" s="121"/>
      <c r="I133" s="117"/>
      <c r="J133" s="117"/>
      <c r="K133" s="117"/>
      <c r="M133" s="117"/>
      <c r="N133" s="117"/>
      <c r="O133" s="117"/>
      <c r="P133" s="117"/>
    </row>
    <row r="134" spans="1:16" x14ac:dyDescent="0.25">
      <c r="A134" s="6"/>
      <c r="B134" s="6"/>
      <c r="C134" s="6"/>
      <c r="D134" s="117"/>
      <c r="E134" s="120"/>
      <c r="F134" s="120"/>
      <c r="G134" s="120"/>
      <c r="H134" s="121"/>
      <c r="I134" s="117"/>
      <c r="J134" s="117"/>
      <c r="K134" s="117"/>
      <c r="M134" s="117"/>
      <c r="N134" s="117"/>
      <c r="O134" s="117"/>
      <c r="P134" s="117"/>
    </row>
    <row r="135" spans="1:16" s="98" customFormat="1" x14ac:dyDescent="0.25">
      <c r="A135" s="7"/>
      <c r="B135" s="7"/>
      <c r="C135" s="7"/>
      <c r="E135" s="120"/>
      <c r="F135" s="120"/>
      <c r="G135" s="120"/>
      <c r="H135" s="100"/>
    </row>
    <row r="136" spans="1:16" x14ac:dyDescent="0.25">
      <c r="A136" s="6"/>
      <c r="B136" s="6"/>
      <c r="C136" s="6"/>
      <c r="D136" s="117"/>
      <c r="E136" s="99"/>
      <c r="F136" s="99"/>
      <c r="G136" s="99"/>
      <c r="H136" s="121"/>
      <c r="I136" s="117"/>
      <c r="J136" s="117"/>
      <c r="K136" s="117"/>
      <c r="M136" s="117"/>
      <c r="N136" s="117"/>
      <c r="O136" s="117"/>
      <c r="P136" s="117"/>
    </row>
    <row r="137" spans="1:16" s="98" customFormat="1" x14ac:dyDescent="0.25">
      <c r="A137" s="7"/>
      <c r="B137" s="7"/>
      <c r="C137" s="7"/>
      <c r="E137" s="99"/>
      <c r="F137" s="99"/>
      <c r="G137" s="99"/>
      <c r="H137" s="100"/>
    </row>
    <row r="138" spans="1:16" x14ac:dyDescent="0.25">
      <c r="A138" s="6"/>
      <c r="B138" s="6"/>
      <c r="C138" s="6"/>
      <c r="D138" s="117"/>
      <c r="E138" s="120"/>
      <c r="F138" s="120"/>
      <c r="G138" s="120"/>
      <c r="H138" s="121"/>
      <c r="I138" s="117"/>
      <c r="J138" s="117"/>
      <c r="K138" s="117"/>
      <c r="M138" s="117"/>
      <c r="N138" s="117"/>
      <c r="O138" s="117"/>
      <c r="P138" s="117"/>
    </row>
    <row r="139" spans="1:16" x14ac:dyDescent="0.25">
      <c r="A139" s="6"/>
      <c r="B139" s="6"/>
      <c r="C139" s="6"/>
      <c r="D139" s="117"/>
      <c r="E139" s="120"/>
      <c r="F139" s="120"/>
      <c r="G139" s="120"/>
      <c r="H139" s="121"/>
      <c r="I139" s="117"/>
      <c r="J139" s="117"/>
      <c r="K139" s="117"/>
      <c r="M139" s="117"/>
      <c r="N139" s="117"/>
      <c r="O139" s="117"/>
      <c r="P139" s="117"/>
    </row>
    <row r="140" spans="1:16" s="124" customFormat="1" x14ac:dyDescent="0.25">
      <c r="A140" s="6"/>
      <c r="B140" s="6"/>
      <c r="C140" s="6"/>
      <c r="D140" s="34"/>
      <c r="E140" s="120"/>
      <c r="F140" s="120"/>
      <c r="G140" s="120"/>
    </row>
    <row r="141" spans="1:16" s="124" customFormat="1" x14ac:dyDescent="0.25">
      <c r="A141" s="6"/>
      <c r="B141" s="6"/>
      <c r="C141" s="6"/>
      <c r="D141" s="34"/>
      <c r="E141" s="120"/>
      <c r="F141" s="120"/>
      <c r="G141" s="120"/>
    </row>
    <row r="142" spans="1:16" s="124" customFormat="1" x14ac:dyDescent="0.25">
      <c r="A142" s="6"/>
      <c r="B142" s="6"/>
      <c r="C142" s="6"/>
      <c r="D142" s="34"/>
      <c r="E142" s="120"/>
      <c r="F142" s="120"/>
      <c r="G142" s="120"/>
    </row>
    <row r="143" spans="1:16" s="124" customFormat="1" x14ac:dyDescent="0.25">
      <c r="A143" s="6"/>
      <c r="B143" s="6"/>
      <c r="C143" s="6"/>
      <c r="D143" s="34"/>
      <c r="E143" s="120"/>
      <c r="F143" s="120"/>
      <c r="G143" s="120"/>
    </row>
    <row r="144" spans="1:16" s="124" customFormat="1" x14ac:dyDescent="0.25">
      <c r="A144" s="6"/>
      <c r="B144" s="6"/>
      <c r="C144" s="6"/>
      <c r="D144" s="34"/>
      <c r="E144" s="120"/>
      <c r="F144" s="120"/>
      <c r="G144" s="120"/>
    </row>
    <row r="145" spans="1:7" s="124" customFormat="1" x14ac:dyDescent="0.25">
      <c r="A145" s="6"/>
      <c r="B145" s="6"/>
      <c r="C145" s="6"/>
      <c r="D145" s="34"/>
      <c r="E145" s="120"/>
      <c r="F145" s="120"/>
      <c r="G145" s="120"/>
    </row>
    <row r="146" spans="1:7" s="102" customFormat="1" x14ac:dyDescent="0.25">
      <c r="A146" s="6"/>
      <c r="B146" s="6"/>
      <c r="C146" s="6"/>
      <c r="D146" s="34"/>
      <c r="E146" s="120"/>
      <c r="F146" s="120"/>
      <c r="G146" s="120"/>
    </row>
    <row r="147" spans="1:7" s="102" customFormat="1" x14ac:dyDescent="0.25">
      <c r="A147" s="6"/>
      <c r="B147" s="6"/>
      <c r="C147" s="6"/>
      <c r="D147" s="34"/>
      <c r="E147" s="120"/>
      <c r="F147" s="120"/>
      <c r="G147" s="120"/>
    </row>
    <row r="148" spans="1:7" s="102" customFormat="1" x14ac:dyDescent="0.25">
      <c r="A148" s="6"/>
      <c r="B148" s="6"/>
      <c r="C148" s="6"/>
      <c r="D148" s="34"/>
      <c r="E148" s="120"/>
      <c r="F148" s="120"/>
      <c r="G148" s="120"/>
    </row>
    <row r="149" spans="1:7" s="102" customFormat="1" x14ac:dyDescent="0.25">
      <c r="A149" s="6"/>
      <c r="B149" s="6"/>
      <c r="C149" s="6"/>
      <c r="D149" s="34"/>
      <c r="E149" s="120"/>
      <c r="F149" s="120"/>
      <c r="G149" s="120"/>
    </row>
    <row r="150" spans="1:7" s="102" customFormat="1" x14ac:dyDescent="0.25">
      <c r="A150" s="6"/>
      <c r="B150" s="6"/>
      <c r="C150" s="6"/>
      <c r="D150" s="34"/>
      <c r="E150" s="120"/>
      <c r="F150" s="120"/>
      <c r="G150" s="120"/>
    </row>
    <row r="151" spans="1:7" s="102" customFormat="1" x14ac:dyDescent="0.25">
      <c r="A151" s="6"/>
      <c r="B151" s="6"/>
      <c r="C151" s="6"/>
      <c r="D151" s="34"/>
      <c r="E151" s="120"/>
      <c r="F151" s="120"/>
      <c r="G151" s="120"/>
    </row>
    <row r="152" spans="1:7" s="102" customFormat="1" x14ac:dyDescent="0.25">
      <c r="A152" s="6"/>
      <c r="B152" s="6"/>
      <c r="C152" s="6"/>
      <c r="D152" s="34"/>
      <c r="E152" s="120"/>
      <c r="F152" s="120"/>
      <c r="G152" s="120"/>
    </row>
    <row r="153" spans="1:7" s="102" customFormat="1" x14ac:dyDescent="0.25">
      <c r="A153" s="6"/>
      <c r="B153" s="6"/>
      <c r="C153" s="6"/>
      <c r="D153" s="34"/>
      <c r="E153" s="120"/>
      <c r="F153" s="120"/>
      <c r="G153" s="120"/>
    </row>
    <row r="154" spans="1:7" s="102" customFormat="1" x14ac:dyDescent="0.25">
      <c r="A154" s="6"/>
      <c r="B154" s="6"/>
      <c r="C154" s="6"/>
      <c r="D154" s="34"/>
      <c r="E154" s="120"/>
      <c r="F154" s="120"/>
      <c r="G154" s="120"/>
    </row>
    <row r="155" spans="1:7" s="102" customFormat="1" x14ac:dyDescent="0.25">
      <c r="A155" s="6"/>
      <c r="B155" s="6"/>
      <c r="C155" s="6"/>
      <c r="D155" s="34"/>
      <c r="E155" s="120"/>
      <c r="F155" s="120"/>
      <c r="G155" s="120"/>
    </row>
    <row r="156" spans="1:7" s="102" customFormat="1" x14ac:dyDescent="0.25">
      <c r="A156" s="6"/>
      <c r="B156" s="6"/>
      <c r="C156" s="6"/>
      <c r="D156" s="34"/>
      <c r="E156" s="120"/>
      <c r="F156" s="120"/>
      <c r="G156" s="120"/>
    </row>
    <row r="157" spans="1:7" s="102" customFormat="1" x14ac:dyDescent="0.25">
      <c r="A157" s="6"/>
      <c r="B157" s="6"/>
      <c r="C157" s="6"/>
      <c r="D157" s="34"/>
      <c r="E157" s="120"/>
      <c r="F157" s="120"/>
      <c r="G157" s="120"/>
    </row>
    <row r="158" spans="1:7" s="102" customFormat="1" x14ac:dyDescent="0.25">
      <c r="A158" s="6"/>
      <c r="B158" s="6"/>
      <c r="C158" s="6"/>
      <c r="D158" s="34"/>
      <c r="E158" s="120"/>
      <c r="F158" s="120"/>
      <c r="G158" s="120"/>
    </row>
    <row r="159" spans="1:7" s="102" customFormat="1" x14ac:dyDescent="0.25">
      <c r="A159" s="6"/>
      <c r="B159" s="6"/>
      <c r="C159" s="6"/>
      <c r="D159" s="34"/>
      <c r="E159" s="120"/>
      <c r="F159" s="120"/>
      <c r="G159" s="120"/>
    </row>
    <row r="160" spans="1:7" s="102" customFormat="1" x14ac:dyDescent="0.25">
      <c r="A160" s="6"/>
      <c r="B160" s="6"/>
      <c r="C160" s="6"/>
      <c r="D160" s="34"/>
      <c r="E160" s="120"/>
      <c r="F160" s="120"/>
      <c r="G160" s="120"/>
    </row>
    <row r="161" spans="1:7" s="102" customFormat="1" x14ac:dyDescent="0.25">
      <c r="A161" s="6"/>
      <c r="B161" s="6"/>
      <c r="C161" s="6"/>
      <c r="D161" s="34"/>
      <c r="E161" s="120"/>
      <c r="F161" s="120"/>
      <c r="G161" s="120"/>
    </row>
    <row r="162" spans="1:7" s="102" customFormat="1" x14ac:dyDescent="0.25">
      <c r="A162" s="6"/>
      <c r="B162" s="6"/>
      <c r="C162" s="6"/>
      <c r="D162" s="34"/>
      <c r="E162" s="120"/>
      <c r="F162" s="120"/>
      <c r="G162" s="120"/>
    </row>
    <row r="163" spans="1:7" s="102" customFormat="1" x14ac:dyDescent="0.25">
      <c r="A163" s="6"/>
      <c r="B163" s="6"/>
      <c r="C163" s="6"/>
      <c r="D163" s="34"/>
      <c r="E163" s="120"/>
      <c r="F163" s="120"/>
      <c r="G163" s="120"/>
    </row>
    <row r="164" spans="1:7" s="102" customFormat="1" x14ac:dyDescent="0.25">
      <c r="A164" s="6"/>
      <c r="B164" s="6"/>
      <c r="C164" s="6"/>
      <c r="D164" s="34"/>
      <c r="E164" s="120"/>
      <c r="F164" s="120"/>
      <c r="G164" s="120"/>
    </row>
    <row r="165" spans="1:7" s="102" customFormat="1" x14ac:dyDescent="0.25">
      <c r="A165" s="6"/>
      <c r="B165" s="6"/>
      <c r="C165" s="6"/>
      <c r="D165" s="34"/>
      <c r="E165" s="120"/>
      <c r="F165" s="120"/>
      <c r="G165" s="120"/>
    </row>
    <row r="166" spans="1:7" s="102" customFormat="1" x14ac:dyDescent="0.25">
      <c r="A166" s="6"/>
      <c r="B166" s="6"/>
      <c r="C166" s="6"/>
      <c r="D166" s="34"/>
      <c r="E166" s="120"/>
      <c r="F166" s="120"/>
      <c r="G166" s="120"/>
    </row>
    <row r="167" spans="1:7" s="102" customFormat="1" x14ac:dyDescent="0.25">
      <c r="A167" s="6"/>
      <c r="B167" s="6"/>
      <c r="C167" s="6"/>
      <c r="D167" s="34"/>
      <c r="E167" s="120"/>
      <c r="F167" s="120"/>
      <c r="G167" s="120"/>
    </row>
    <row r="168" spans="1:7" s="102" customFormat="1" x14ac:dyDescent="0.25">
      <c r="A168" s="6"/>
      <c r="B168" s="6"/>
      <c r="C168" s="6"/>
      <c r="D168" s="34"/>
      <c r="E168" s="120"/>
      <c r="F168" s="120"/>
      <c r="G168" s="120"/>
    </row>
    <row r="169" spans="1:7" s="102" customFormat="1" x14ac:dyDescent="0.25">
      <c r="A169" s="6"/>
      <c r="B169" s="6"/>
      <c r="C169" s="6"/>
      <c r="D169" s="34"/>
      <c r="E169" s="120"/>
      <c r="F169" s="120"/>
      <c r="G169" s="120"/>
    </row>
    <row r="170" spans="1:7" s="102" customFormat="1" x14ac:dyDescent="0.25">
      <c r="A170" s="6"/>
      <c r="B170" s="6"/>
      <c r="C170" s="6"/>
      <c r="D170" s="34"/>
      <c r="E170" s="120"/>
      <c r="F170" s="120"/>
      <c r="G170" s="120"/>
    </row>
    <row r="171" spans="1:7" s="102" customFormat="1" x14ac:dyDescent="0.25">
      <c r="A171" s="6"/>
      <c r="B171" s="6"/>
      <c r="C171" s="6"/>
      <c r="D171" s="34"/>
      <c r="E171" s="120"/>
      <c r="F171" s="120"/>
      <c r="G171" s="120"/>
    </row>
    <row r="172" spans="1:7" s="102" customFormat="1" x14ac:dyDescent="0.25">
      <c r="A172" s="6"/>
      <c r="B172" s="6"/>
      <c r="C172" s="6"/>
      <c r="D172" s="34"/>
      <c r="E172" s="120"/>
      <c r="F172" s="120"/>
      <c r="G172" s="120"/>
    </row>
    <row r="173" spans="1:7" s="102" customFormat="1" x14ac:dyDescent="0.25">
      <c r="A173" s="6"/>
      <c r="B173" s="6"/>
      <c r="C173" s="6"/>
      <c r="D173" s="34"/>
      <c r="E173" s="120"/>
      <c r="F173" s="120"/>
      <c r="G173" s="120"/>
    </row>
    <row r="174" spans="1:7" s="102" customFormat="1" x14ac:dyDescent="0.25">
      <c r="A174" s="6"/>
      <c r="B174" s="6"/>
      <c r="C174" s="6"/>
      <c r="D174" s="34"/>
      <c r="E174" s="120"/>
      <c r="F174" s="120"/>
      <c r="G174" s="120"/>
    </row>
    <row r="175" spans="1:7" s="102" customFormat="1" x14ac:dyDescent="0.25">
      <c r="A175" s="6"/>
      <c r="B175" s="6"/>
      <c r="C175" s="6"/>
      <c r="D175" s="34"/>
      <c r="E175" s="120"/>
      <c r="F175" s="120"/>
      <c r="G175" s="120"/>
    </row>
    <row r="176" spans="1:7" s="124" customFormat="1" x14ac:dyDescent="0.25">
      <c r="A176" s="6"/>
      <c r="B176" s="6"/>
      <c r="C176" s="6"/>
      <c r="D176" s="34"/>
      <c r="E176" s="120"/>
      <c r="F176" s="120"/>
      <c r="G176" s="120"/>
    </row>
    <row r="177" spans="1:16" s="124" customFormat="1" x14ac:dyDescent="0.25">
      <c r="A177" s="6"/>
      <c r="B177" s="6"/>
      <c r="C177" s="6"/>
      <c r="D177" s="34"/>
      <c r="E177" s="120"/>
      <c r="F177" s="120"/>
      <c r="G177" s="120"/>
    </row>
    <row r="178" spans="1:16" s="124" customFormat="1" x14ac:dyDescent="0.25">
      <c r="A178" s="6"/>
      <c r="B178" s="6"/>
      <c r="C178" s="6"/>
      <c r="D178" s="34"/>
      <c r="E178" s="120"/>
      <c r="F178" s="120"/>
      <c r="G178" s="120"/>
    </row>
    <row r="179" spans="1:16" s="124" customFormat="1" x14ac:dyDescent="0.25">
      <c r="A179" s="6"/>
      <c r="B179" s="6"/>
      <c r="C179" s="6"/>
      <c r="D179" s="34"/>
      <c r="E179" s="120"/>
      <c r="F179" s="120"/>
      <c r="G179" s="120"/>
    </row>
    <row r="180" spans="1:16" x14ac:dyDescent="0.25">
      <c r="A180" s="6"/>
      <c r="B180" s="6"/>
      <c r="C180" s="6"/>
      <c r="D180" s="117"/>
      <c r="E180" s="120"/>
      <c r="F180" s="120"/>
      <c r="G180" s="120"/>
      <c r="H180" s="121"/>
      <c r="I180" s="117"/>
      <c r="J180" s="117"/>
      <c r="K180" s="117"/>
      <c r="M180" s="117"/>
      <c r="N180" s="117"/>
      <c r="O180" s="117"/>
      <c r="P180" s="117"/>
    </row>
    <row r="181" spans="1:16" x14ac:dyDescent="0.25">
      <c r="A181" s="6"/>
      <c r="B181" s="6"/>
      <c r="C181" s="6"/>
      <c r="D181" s="117"/>
      <c r="E181" s="120"/>
      <c r="F181" s="120"/>
      <c r="G181" s="120"/>
      <c r="H181" s="121"/>
      <c r="I181" s="117"/>
      <c r="J181" s="117"/>
      <c r="K181" s="117"/>
      <c r="M181" s="117"/>
      <c r="N181" s="117"/>
      <c r="O181" s="117"/>
      <c r="P181" s="117"/>
    </row>
    <row r="182" spans="1:16" x14ac:dyDescent="0.25">
      <c r="A182" s="95"/>
      <c r="B182" s="95"/>
      <c r="C182" s="95"/>
      <c r="D182" s="117"/>
      <c r="E182" s="99"/>
      <c r="F182" s="99"/>
      <c r="G182" s="99"/>
      <c r="H182" s="121"/>
      <c r="I182" s="117"/>
      <c r="J182" s="117"/>
      <c r="K182" s="117"/>
      <c r="M182" s="117"/>
      <c r="N182" s="117"/>
      <c r="O182" s="117"/>
      <c r="P182" s="117"/>
    </row>
    <row r="183" spans="1:16" s="98" customFormat="1" x14ac:dyDescent="0.25">
      <c r="A183" s="7"/>
      <c r="B183" s="7"/>
      <c r="C183" s="7"/>
      <c r="E183" s="99"/>
      <c r="F183" s="99"/>
      <c r="G183" s="99"/>
      <c r="H183" s="100"/>
    </row>
    <row r="184" spans="1:16" x14ac:dyDescent="0.25">
      <c r="A184" s="6"/>
      <c r="B184" s="6"/>
      <c r="C184" s="6"/>
      <c r="D184" s="117"/>
      <c r="E184" s="99"/>
      <c r="F184" s="99"/>
      <c r="G184" s="99"/>
      <c r="H184" s="121"/>
      <c r="I184" s="117"/>
      <c r="J184" s="117"/>
      <c r="K184" s="117"/>
      <c r="M184" s="117"/>
      <c r="N184" s="117"/>
      <c r="O184" s="117"/>
      <c r="P184" s="117"/>
    </row>
    <row r="185" spans="1:16" x14ac:dyDescent="0.25">
      <c r="A185" s="6"/>
      <c r="B185" s="6"/>
      <c r="C185" s="6"/>
      <c r="D185" s="117"/>
      <c r="E185" s="99"/>
      <c r="F185" s="99"/>
      <c r="G185" s="99"/>
      <c r="H185" s="121"/>
      <c r="I185" s="117"/>
      <c r="J185" s="117"/>
      <c r="K185" s="117"/>
      <c r="M185" s="117"/>
      <c r="N185" s="117"/>
      <c r="O185" s="117"/>
      <c r="P185" s="117"/>
    </row>
    <row r="186" spans="1:16" x14ac:dyDescent="0.25">
      <c r="A186" s="6"/>
      <c r="B186" s="6"/>
      <c r="C186" s="6"/>
      <c r="D186" s="117"/>
      <c r="E186" s="120"/>
      <c r="F186" s="120"/>
      <c r="G186" s="120"/>
      <c r="H186" s="121"/>
      <c r="I186" s="117"/>
      <c r="J186" s="117"/>
      <c r="K186" s="117"/>
      <c r="M186" s="117"/>
      <c r="N186" s="117"/>
      <c r="O186" s="117"/>
      <c r="P186" s="117"/>
    </row>
    <row r="187" spans="1:16" x14ac:dyDescent="0.25">
      <c r="A187" s="6"/>
      <c r="B187" s="6"/>
      <c r="C187" s="6"/>
      <c r="D187" s="117"/>
      <c r="E187" s="120"/>
      <c r="F187" s="120"/>
      <c r="G187" s="120"/>
      <c r="H187" s="121"/>
      <c r="I187" s="117"/>
      <c r="J187" s="117"/>
      <c r="K187" s="117"/>
      <c r="M187" s="117"/>
      <c r="N187" s="117"/>
      <c r="O187" s="117"/>
      <c r="P187" s="117"/>
    </row>
    <row r="188" spans="1:16" x14ac:dyDescent="0.25">
      <c r="A188" s="6"/>
      <c r="B188" s="6"/>
      <c r="C188" s="6"/>
      <c r="D188" s="117"/>
      <c r="E188" s="120"/>
      <c r="F188" s="120"/>
      <c r="G188" s="120"/>
      <c r="H188" s="121"/>
      <c r="I188" s="117"/>
      <c r="J188" s="117"/>
      <c r="K188" s="117"/>
      <c r="M188" s="117"/>
      <c r="N188" s="117"/>
      <c r="O188" s="117"/>
      <c r="P188" s="117"/>
    </row>
    <row r="189" spans="1:16" s="124" customFormat="1" x14ac:dyDescent="0.25">
      <c r="A189" s="6"/>
      <c r="B189" s="6"/>
      <c r="C189" s="6"/>
      <c r="D189" s="34"/>
      <c r="E189" s="120"/>
      <c r="F189" s="120"/>
      <c r="G189" s="120"/>
    </row>
    <row r="190" spans="1:16" s="124" customFormat="1" x14ac:dyDescent="0.25">
      <c r="A190" s="6"/>
      <c r="B190" s="6"/>
      <c r="C190" s="6"/>
      <c r="D190" s="34"/>
      <c r="E190" s="120"/>
      <c r="F190" s="120"/>
      <c r="G190" s="120"/>
    </row>
    <row r="191" spans="1:16" s="124" customFormat="1" x14ac:dyDescent="0.25">
      <c r="A191" s="6"/>
      <c r="B191" s="6"/>
      <c r="C191" s="6"/>
      <c r="D191" s="34"/>
      <c r="E191" s="120"/>
      <c r="F191" s="120"/>
      <c r="G191" s="120"/>
    </row>
    <row r="192" spans="1:16" s="124" customFormat="1" x14ac:dyDescent="0.25">
      <c r="A192" s="6"/>
      <c r="B192" s="6"/>
      <c r="C192" s="6"/>
      <c r="D192" s="34"/>
      <c r="E192" s="120"/>
      <c r="F192" s="120"/>
      <c r="G192" s="120"/>
    </row>
    <row r="193" spans="1:16" s="124" customFormat="1" x14ac:dyDescent="0.25">
      <c r="A193" s="6"/>
      <c r="B193" s="6"/>
      <c r="C193" s="6"/>
      <c r="D193" s="34"/>
      <c r="E193" s="120"/>
      <c r="F193" s="120"/>
      <c r="G193" s="120"/>
    </row>
    <row r="194" spans="1:16" x14ac:dyDescent="0.25">
      <c r="A194" s="6"/>
      <c r="B194" s="6"/>
      <c r="C194" s="6"/>
      <c r="D194" s="117"/>
      <c r="E194" s="120"/>
      <c r="F194" s="120"/>
      <c r="G194" s="120"/>
      <c r="H194" s="121"/>
      <c r="I194" s="117"/>
      <c r="J194" s="117"/>
      <c r="K194" s="117"/>
      <c r="M194" s="117"/>
      <c r="N194" s="117"/>
      <c r="O194" s="117"/>
      <c r="P194" s="117"/>
    </row>
    <row r="195" spans="1:16" s="124" customFormat="1" x14ac:dyDescent="0.25">
      <c r="A195" s="34"/>
      <c r="B195" s="34"/>
      <c r="C195" s="34"/>
      <c r="D195" s="34"/>
      <c r="E195" s="99"/>
      <c r="F195" s="99"/>
      <c r="G195" s="99"/>
    </row>
    <row r="196" spans="1:16" s="98" customFormat="1" x14ac:dyDescent="0.25">
      <c r="A196" s="7"/>
      <c r="B196" s="7"/>
      <c r="C196" s="7"/>
      <c r="E196" s="99"/>
      <c r="F196" s="99"/>
      <c r="G196" s="99"/>
      <c r="H196" s="100"/>
    </row>
    <row r="197" spans="1:16" s="124" customFormat="1" x14ac:dyDescent="0.25">
      <c r="A197" s="34"/>
      <c r="B197" s="34"/>
      <c r="C197" s="34"/>
      <c r="D197" s="34"/>
      <c r="E197" s="99"/>
      <c r="F197" s="99"/>
      <c r="G197" s="99"/>
    </row>
    <row r="198" spans="1:16" x14ac:dyDescent="0.25">
      <c r="A198" s="6"/>
      <c r="B198" s="6"/>
      <c r="C198" s="6"/>
      <c r="D198" s="117"/>
      <c r="E198" s="99"/>
      <c r="F198" s="99"/>
      <c r="G198" s="99"/>
      <c r="H198" s="121"/>
      <c r="I198" s="117"/>
      <c r="J198" s="117"/>
      <c r="K198" s="117"/>
      <c r="M198" s="117"/>
      <c r="N198" s="117"/>
      <c r="O198" s="117"/>
      <c r="P198" s="117"/>
    </row>
    <row r="199" spans="1:16" x14ac:dyDescent="0.25">
      <c r="A199" s="6"/>
      <c r="B199" s="6"/>
      <c r="C199" s="6"/>
      <c r="D199" s="117"/>
      <c r="E199" s="120"/>
      <c r="F199" s="120"/>
      <c r="G199" s="120"/>
      <c r="H199" s="121"/>
      <c r="I199" s="117"/>
      <c r="J199" s="117"/>
      <c r="K199" s="117"/>
      <c r="M199" s="117"/>
      <c r="N199" s="117"/>
      <c r="O199" s="117"/>
      <c r="P199" s="117"/>
    </row>
    <row r="200" spans="1:16" x14ac:dyDescent="0.25">
      <c r="A200" s="6"/>
      <c r="B200" s="6"/>
      <c r="C200" s="6"/>
      <c r="D200" s="117"/>
      <c r="E200" s="120"/>
      <c r="F200" s="120"/>
      <c r="G200" s="120"/>
      <c r="H200" s="121"/>
      <c r="I200" s="117"/>
      <c r="J200" s="117"/>
      <c r="K200" s="117"/>
      <c r="M200" s="117"/>
      <c r="N200" s="117"/>
      <c r="O200" s="117"/>
      <c r="P200" s="117"/>
    </row>
    <row r="201" spans="1:16" x14ac:dyDescent="0.25">
      <c r="A201" s="6"/>
      <c r="B201" s="6"/>
      <c r="C201" s="6"/>
      <c r="D201" s="117"/>
      <c r="E201" s="120"/>
      <c r="F201" s="120"/>
      <c r="G201" s="120"/>
      <c r="H201" s="121"/>
      <c r="I201" s="117"/>
      <c r="J201" s="117"/>
      <c r="K201" s="117"/>
      <c r="M201" s="117"/>
      <c r="N201" s="117"/>
      <c r="O201" s="117"/>
      <c r="P201" s="117"/>
    </row>
    <row r="202" spans="1:16" x14ac:dyDescent="0.25">
      <c r="A202" s="6"/>
      <c r="B202" s="6"/>
      <c r="C202" s="6"/>
      <c r="D202" s="117"/>
      <c r="E202" s="120"/>
      <c r="F202" s="120"/>
      <c r="G202" s="120"/>
      <c r="H202" s="121"/>
      <c r="I202" s="117"/>
      <c r="J202" s="117"/>
      <c r="K202" s="117"/>
      <c r="M202" s="117"/>
      <c r="N202" s="117"/>
      <c r="O202" s="117"/>
      <c r="P202" s="117"/>
    </row>
    <row r="203" spans="1:16" x14ac:dyDescent="0.25">
      <c r="A203" s="6"/>
      <c r="B203" s="6"/>
      <c r="C203" s="6"/>
      <c r="D203" s="117"/>
      <c r="E203" s="120"/>
      <c r="F203" s="120"/>
      <c r="G203" s="120"/>
      <c r="H203" s="121"/>
      <c r="I203" s="117"/>
      <c r="J203" s="117"/>
      <c r="K203" s="117"/>
      <c r="M203" s="117"/>
      <c r="N203" s="117"/>
      <c r="O203" s="117"/>
      <c r="P203" s="117"/>
    </row>
    <row r="204" spans="1:16" x14ac:dyDescent="0.25">
      <c r="A204" s="6"/>
      <c r="B204" s="6"/>
      <c r="C204" s="6"/>
      <c r="D204" s="117"/>
      <c r="E204" s="120"/>
      <c r="F204" s="120"/>
      <c r="G204" s="120"/>
      <c r="H204" s="121"/>
      <c r="I204" s="117"/>
      <c r="J204" s="117"/>
      <c r="K204" s="117"/>
      <c r="M204" s="117"/>
      <c r="N204" s="117"/>
      <c r="O204" s="117"/>
      <c r="P204" s="117"/>
    </row>
    <row r="205" spans="1:16" x14ac:dyDescent="0.25">
      <c r="A205" s="6"/>
      <c r="B205" s="6"/>
      <c r="C205" s="6"/>
      <c r="D205" s="117"/>
      <c r="E205" s="120"/>
      <c r="F205" s="120"/>
      <c r="G205" s="120"/>
      <c r="H205" s="121"/>
      <c r="I205" s="117"/>
      <c r="J205" s="117"/>
      <c r="K205" s="117"/>
      <c r="M205" s="117"/>
      <c r="N205" s="117"/>
      <c r="O205" s="117"/>
      <c r="P205" s="117"/>
    </row>
    <row r="206" spans="1:16" x14ac:dyDescent="0.25">
      <c r="A206" s="6"/>
      <c r="B206" s="6"/>
      <c r="C206" s="6"/>
      <c r="D206" s="117"/>
      <c r="E206" s="120"/>
      <c r="F206" s="120"/>
      <c r="G206" s="120"/>
      <c r="H206" s="121"/>
      <c r="I206" s="117"/>
      <c r="J206" s="117"/>
      <c r="K206" s="117"/>
      <c r="M206" s="117"/>
      <c r="N206" s="117"/>
      <c r="O206" s="117"/>
      <c r="P206" s="117"/>
    </row>
    <row r="207" spans="1:16" x14ac:dyDescent="0.25">
      <c r="A207" s="6"/>
      <c r="B207" s="6"/>
      <c r="C207" s="6"/>
      <c r="D207" s="117"/>
      <c r="E207" s="120"/>
      <c r="F207" s="120"/>
      <c r="G207" s="120"/>
      <c r="H207" s="121"/>
      <c r="I207" s="117"/>
      <c r="J207" s="117"/>
      <c r="K207" s="117"/>
      <c r="M207" s="117"/>
      <c r="N207" s="117"/>
      <c r="O207" s="117"/>
      <c r="P207" s="117"/>
    </row>
    <row r="208" spans="1:16" x14ac:dyDescent="0.25">
      <c r="A208" s="6"/>
      <c r="B208" s="6"/>
      <c r="C208" s="6"/>
      <c r="D208" s="117"/>
      <c r="E208" s="120"/>
      <c r="F208" s="120"/>
      <c r="G208" s="120"/>
      <c r="H208" s="121"/>
      <c r="I208" s="117"/>
      <c r="J208" s="117"/>
      <c r="K208" s="117"/>
      <c r="M208" s="117"/>
      <c r="N208" s="117"/>
      <c r="O208" s="117"/>
      <c r="P208" s="117"/>
    </row>
    <row r="209" spans="1:16" s="124" customFormat="1" x14ac:dyDescent="0.25">
      <c r="A209" s="6"/>
      <c r="B209" s="6"/>
      <c r="C209" s="6"/>
      <c r="D209" s="34"/>
      <c r="E209" s="120"/>
      <c r="F209" s="120"/>
      <c r="G209" s="120"/>
    </row>
    <row r="210" spans="1:16" s="124" customFormat="1" x14ac:dyDescent="0.25">
      <c r="A210" s="6"/>
      <c r="B210" s="6"/>
      <c r="C210" s="6"/>
      <c r="D210" s="34"/>
      <c r="E210" s="120"/>
      <c r="F210" s="120"/>
      <c r="G210" s="120"/>
    </row>
    <row r="211" spans="1:16" x14ac:dyDescent="0.25">
      <c r="A211" s="6"/>
      <c r="B211" s="6"/>
      <c r="C211" s="6"/>
      <c r="D211" s="117"/>
      <c r="E211" s="120"/>
      <c r="F211" s="120"/>
      <c r="G211" s="120"/>
      <c r="H211" s="121"/>
      <c r="I211" s="117"/>
      <c r="J211" s="117"/>
      <c r="K211" s="117"/>
      <c r="M211" s="117"/>
      <c r="N211" s="117"/>
      <c r="O211" s="117"/>
      <c r="P211" s="117"/>
    </row>
    <row r="212" spans="1:16" s="124" customFormat="1" x14ac:dyDescent="0.25">
      <c r="A212" s="34"/>
      <c r="B212" s="34"/>
      <c r="C212" s="34"/>
      <c r="D212" s="34"/>
      <c r="E212" s="99"/>
      <c r="F212" s="99"/>
      <c r="G212" s="99"/>
    </row>
    <row r="213" spans="1:16" s="98" customFormat="1" x14ac:dyDescent="0.25">
      <c r="A213" s="7"/>
      <c r="B213" s="7"/>
      <c r="C213" s="7"/>
      <c r="E213" s="99"/>
      <c r="F213" s="99"/>
      <c r="G213" s="99"/>
      <c r="H213" s="100"/>
    </row>
    <row r="214" spans="1:16" s="124" customFormat="1" x14ac:dyDescent="0.25">
      <c r="A214" s="34"/>
      <c r="B214" s="34"/>
      <c r="C214" s="34"/>
      <c r="D214" s="34"/>
      <c r="E214" s="99"/>
      <c r="F214" s="99"/>
      <c r="G214" s="99"/>
    </row>
    <row r="215" spans="1:16" x14ac:dyDescent="0.25">
      <c r="A215" s="6"/>
      <c r="B215" s="6"/>
      <c r="C215" s="6"/>
      <c r="D215" s="117"/>
      <c r="E215" s="99"/>
      <c r="F215" s="99"/>
      <c r="G215" s="99"/>
      <c r="H215" s="121"/>
      <c r="I215" s="117"/>
      <c r="J215" s="117"/>
      <c r="K215" s="117"/>
      <c r="M215" s="117"/>
      <c r="N215" s="117"/>
      <c r="O215" s="117"/>
      <c r="P215" s="117"/>
    </row>
    <row r="216" spans="1:16" s="102" customFormat="1" x14ac:dyDescent="0.25">
      <c r="A216" s="6"/>
      <c r="B216" s="6"/>
      <c r="C216" s="6"/>
      <c r="D216" s="34"/>
      <c r="E216" s="120"/>
      <c r="F216" s="120"/>
      <c r="G216" s="120"/>
    </row>
    <row r="217" spans="1:16" s="102" customFormat="1" x14ac:dyDescent="0.25">
      <c r="A217" s="6"/>
      <c r="B217" s="6"/>
      <c r="C217" s="6"/>
      <c r="D217" s="34"/>
      <c r="E217" s="120"/>
      <c r="F217" s="120"/>
      <c r="G217" s="120"/>
    </row>
    <row r="218" spans="1:16" s="102" customFormat="1" x14ac:dyDescent="0.25">
      <c r="A218" s="6"/>
      <c r="B218" s="6"/>
      <c r="C218" s="6"/>
      <c r="D218" s="34"/>
      <c r="E218" s="120"/>
      <c r="F218" s="120"/>
      <c r="G218" s="120"/>
    </row>
    <row r="219" spans="1:16" s="102" customFormat="1" x14ac:dyDescent="0.25">
      <c r="A219" s="6"/>
      <c r="B219" s="6"/>
      <c r="C219" s="6"/>
      <c r="D219" s="34"/>
      <c r="E219" s="120"/>
      <c r="F219" s="120"/>
      <c r="G219" s="120"/>
    </row>
    <row r="220" spans="1:16" s="102" customFormat="1" x14ac:dyDescent="0.25">
      <c r="A220" s="6"/>
      <c r="B220" s="6"/>
      <c r="C220" s="6"/>
      <c r="D220" s="34"/>
      <c r="E220" s="120"/>
      <c r="F220" s="120"/>
      <c r="G220" s="120"/>
    </row>
    <row r="221" spans="1:16" s="124" customFormat="1" x14ac:dyDescent="0.25">
      <c r="A221" s="6"/>
      <c r="B221" s="6"/>
      <c r="C221" s="6"/>
      <c r="D221" s="34"/>
      <c r="E221" s="120"/>
      <c r="F221" s="120"/>
      <c r="G221" s="120"/>
    </row>
    <row r="222" spans="1:16" s="124" customFormat="1" x14ac:dyDescent="0.25">
      <c r="A222" s="6"/>
      <c r="B222" s="6"/>
      <c r="C222" s="6"/>
      <c r="D222" s="34"/>
      <c r="E222" s="120"/>
      <c r="F222" s="120"/>
      <c r="G222" s="120"/>
    </row>
    <row r="223" spans="1:16" s="124" customFormat="1" x14ac:dyDescent="0.25">
      <c r="A223" s="6"/>
      <c r="B223" s="6"/>
      <c r="C223" s="6"/>
      <c r="D223" s="34"/>
      <c r="E223" s="120"/>
      <c r="F223" s="120"/>
      <c r="G223" s="120"/>
    </row>
    <row r="224" spans="1:16" s="124" customFormat="1" x14ac:dyDescent="0.25">
      <c r="A224" s="6"/>
      <c r="B224" s="6"/>
      <c r="C224" s="6"/>
      <c r="D224" s="34"/>
      <c r="E224" s="120"/>
      <c r="F224" s="120"/>
      <c r="G224" s="120"/>
    </row>
    <row r="225" spans="1:15" s="124" customFormat="1" x14ac:dyDescent="0.25">
      <c r="A225" s="6"/>
      <c r="B225" s="6"/>
      <c r="C225" s="6"/>
      <c r="D225" s="34"/>
      <c r="E225" s="120"/>
      <c r="F225" s="120"/>
      <c r="G225" s="120"/>
    </row>
    <row r="226" spans="1:15" s="124" customFormat="1" x14ac:dyDescent="0.25">
      <c r="A226" s="6"/>
      <c r="B226" s="6"/>
      <c r="C226" s="6"/>
      <c r="D226" s="34"/>
      <c r="E226" s="120"/>
      <c r="F226" s="120"/>
      <c r="G226" s="120"/>
    </row>
    <row r="227" spans="1:15" s="124" customFormat="1" x14ac:dyDescent="0.25">
      <c r="A227" s="136"/>
      <c r="B227" s="36"/>
      <c r="C227" s="97"/>
      <c r="D227" s="36"/>
      <c r="E227" s="94"/>
      <c r="F227" s="94"/>
      <c r="G227" s="6"/>
      <c r="H227" s="131"/>
      <c r="I227" s="6"/>
      <c r="J227" s="6"/>
      <c r="K227" s="6"/>
      <c r="L227" s="34"/>
      <c r="M227" s="120"/>
      <c r="N227" s="120"/>
      <c r="O227" s="120"/>
    </row>
    <row r="228" spans="1:15" s="124" customFormat="1" x14ac:dyDescent="0.25">
      <c r="A228" s="136"/>
      <c r="B228" s="36"/>
      <c r="C228" s="97"/>
      <c r="D228" s="36"/>
      <c r="E228" s="94"/>
      <c r="F228" s="94"/>
      <c r="G228" s="6"/>
      <c r="H228" s="131"/>
      <c r="I228" s="6"/>
      <c r="J228" s="6"/>
      <c r="K228" s="6"/>
      <c r="L228" s="34"/>
      <c r="M228" s="120"/>
      <c r="N228" s="120"/>
      <c r="O228" s="120"/>
    </row>
    <row r="229" spans="1:15" s="124" customFormat="1" x14ac:dyDescent="0.25">
      <c r="A229" s="136"/>
      <c r="B229" s="36"/>
      <c r="C229" s="97"/>
      <c r="D229" s="36"/>
      <c r="E229" s="94"/>
      <c r="F229" s="94"/>
      <c r="G229" s="6"/>
      <c r="H229" s="131"/>
      <c r="I229" s="6"/>
      <c r="J229" s="6"/>
      <c r="K229" s="6"/>
      <c r="L229" s="34"/>
      <c r="M229" s="120"/>
      <c r="N229" s="120"/>
      <c r="O229" s="120"/>
    </row>
    <row r="230" spans="1:15" s="124" customFormat="1" x14ac:dyDescent="0.25">
      <c r="A230" s="136"/>
      <c r="B230" s="36"/>
      <c r="C230" s="97"/>
      <c r="D230" s="36"/>
      <c r="E230" s="94"/>
      <c r="F230" s="94"/>
      <c r="G230" s="6"/>
      <c r="H230" s="131"/>
      <c r="I230" s="6"/>
      <c r="J230" s="6"/>
      <c r="K230" s="6"/>
      <c r="L230" s="34"/>
      <c r="M230" s="120"/>
      <c r="N230" s="120"/>
      <c r="O230" s="120"/>
    </row>
    <row r="231" spans="1:15" s="124" customFormat="1" x14ac:dyDescent="0.25">
      <c r="A231" s="136"/>
      <c r="B231" s="36"/>
      <c r="C231" s="97"/>
      <c r="D231" s="36"/>
      <c r="E231" s="94"/>
      <c r="F231" s="94"/>
      <c r="G231" s="6"/>
      <c r="H231" s="131"/>
      <c r="I231" s="6"/>
      <c r="J231" s="6"/>
      <c r="K231" s="6"/>
      <c r="L231" s="34"/>
      <c r="M231" s="120"/>
      <c r="N231" s="120"/>
      <c r="O231" s="120"/>
    </row>
    <row r="232" spans="1:15" s="124" customFormat="1" x14ac:dyDescent="0.25">
      <c r="A232" s="136"/>
      <c r="B232" s="36"/>
      <c r="C232" s="97"/>
      <c r="D232" s="36"/>
      <c r="E232" s="94"/>
      <c r="F232" s="94"/>
      <c r="G232" s="6"/>
      <c r="H232" s="131"/>
      <c r="I232" s="6"/>
      <c r="J232" s="6"/>
      <c r="K232" s="6"/>
      <c r="L232" s="34"/>
      <c r="M232" s="120"/>
      <c r="N232" s="120"/>
      <c r="O232" s="120"/>
    </row>
    <row r="233" spans="1:15" s="124" customFormat="1" x14ac:dyDescent="0.25">
      <c r="A233" s="136"/>
      <c r="B233" s="36"/>
      <c r="C233" s="97"/>
      <c r="D233" s="36"/>
      <c r="E233" s="94"/>
      <c r="F233" s="94"/>
      <c r="G233" s="6"/>
      <c r="H233" s="131"/>
      <c r="I233" s="6"/>
      <c r="J233" s="6"/>
      <c r="K233" s="6"/>
      <c r="L233" s="34"/>
      <c r="M233" s="120"/>
      <c r="N233" s="120"/>
      <c r="O233" s="120"/>
    </row>
    <row r="234" spans="1:15" s="124" customFormat="1" x14ac:dyDescent="0.25">
      <c r="A234" s="136"/>
      <c r="B234" s="36"/>
      <c r="C234" s="97"/>
      <c r="D234" s="36"/>
      <c r="E234" s="94"/>
      <c r="F234" s="94"/>
      <c r="G234" s="6"/>
      <c r="H234" s="131"/>
      <c r="I234" s="6"/>
      <c r="J234" s="6"/>
      <c r="K234" s="6"/>
      <c r="L234" s="34"/>
      <c r="M234" s="120"/>
      <c r="N234" s="120"/>
      <c r="O234" s="120"/>
    </row>
    <row r="235" spans="1:15" s="124" customFormat="1" x14ac:dyDescent="0.25">
      <c r="A235" s="136"/>
      <c r="B235" s="36"/>
      <c r="C235" s="97"/>
      <c r="D235" s="36"/>
      <c r="E235" s="94"/>
      <c r="F235" s="94"/>
      <c r="G235" s="6"/>
      <c r="H235" s="131"/>
      <c r="I235" s="6"/>
      <c r="J235" s="6"/>
      <c r="K235" s="6"/>
      <c r="L235" s="34"/>
      <c r="M235" s="120"/>
      <c r="N235" s="120"/>
      <c r="O235" s="120"/>
    </row>
    <row r="236" spans="1:15" s="102" customFormat="1" x14ac:dyDescent="0.25">
      <c r="B236" s="36"/>
      <c r="C236" s="97"/>
      <c r="D236" s="36"/>
      <c r="E236" s="94"/>
      <c r="F236" s="94"/>
      <c r="G236" s="6"/>
      <c r="H236" s="131"/>
      <c r="I236" s="6"/>
      <c r="J236" s="6"/>
      <c r="K236" s="6"/>
      <c r="L236" s="34"/>
      <c r="M236" s="120"/>
      <c r="N236" s="120"/>
      <c r="O236" s="120"/>
    </row>
    <row r="237" spans="1:15" s="124" customFormat="1" x14ac:dyDescent="0.25">
      <c r="A237" s="136"/>
      <c r="B237" s="36"/>
      <c r="C237" s="97"/>
      <c r="D237" s="36"/>
      <c r="E237" s="94"/>
      <c r="F237" s="94"/>
      <c r="G237" s="6"/>
      <c r="H237" s="131"/>
      <c r="I237" s="6"/>
      <c r="J237" s="6"/>
      <c r="K237" s="6"/>
      <c r="L237" s="34"/>
      <c r="M237" s="120"/>
      <c r="N237" s="120"/>
      <c r="O237" s="120"/>
    </row>
    <row r="238" spans="1:15" s="124" customFormat="1" x14ac:dyDescent="0.25">
      <c r="A238" s="136"/>
      <c r="B238" s="36"/>
      <c r="C238" s="97"/>
      <c r="D238" s="36"/>
      <c r="E238" s="94"/>
      <c r="F238" s="94"/>
      <c r="G238" s="6"/>
      <c r="H238" s="131"/>
      <c r="I238" s="6"/>
      <c r="J238" s="6"/>
      <c r="K238" s="6"/>
      <c r="L238" s="34"/>
      <c r="M238" s="120"/>
      <c r="N238" s="120"/>
      <c r="O238" s="120"/>
    </row>
    <row r="239" spans="1:15" s="124" customFormat="1" x14ac:dyDescent="0.25">
      <c r="A239" s="136"/>
      <c r="B239" s="36"/>
      <c r="C239" s="97"/>
      <c r="D239" s="36"/>
      <c r="E239" s="94"/>
      <c r="F239" s="94"/>
      <c r="G239" s="6"/>
      <c r="H239" s="131"/>
      <c r="I239" s="6"/>
      <c r="J239" s="6"/>
      <c r="K239" s="6"/>
      <c r="L239" s="34"/>
      <c r="M239" s="120"/>
      <c r="N239" s="120"/>
      <c r="O239" s="120"/>
    </row>
    <row r="240" spans="1:15" s="124" customFormat="1" x14ac:dyDescent="0.25">
      <c r="A240" s="136"/>
      <c r="B240" s="36"/>
      <c r="C240" s="97"/>
      <c r="D240" s="36"/>
      <c r="E240" s="94"/>
      <c r="F240" s="94"/>
      <c r="G240" s="6"/>
      <c r="H240" s="131"/>
      <c r="I240" s="6"/>
      <c r="J240" s="6"/>
      <c r="K240" s="6"/>
      <c r="L240" s="34"/>
      <c r="M240" s="120"/>
      <c r="N240" s="120"/>
      <c r="O240" s="120"/>
    </row>
    <row r="241" spans="1:16" s="124" customFormat="1" x14ac:dyDescent="0.25">
      <c r="A241" s="136"/>
      <c r="B241" s="36"/>
      <c r="C241" s="97"/>
      <c r="D241" s="36"/>
      <c r="E241" s="94"/>
      <c r="F241" s="94"/>
      <c r="G241" s="6"/>
      <c r="H241" s="131"/>
      <c r="I241" s="6"/>
      <c r="J241" s="6"/>
      <c r="K241" s="6"/>
      <c r="L241" s="34"/>
      <c r="M241" s="120"/>
      <c r="N241" s="120"/>
      <c r="O241" s="120"/>
    </row>
    <row r="242" spans="1:16" s="124" customFormat="1" x14ac:dyDescent="0.25">
      <c r="A242" s="136"/>
      <c r="B242" s="36"/>
      <c r="C242" s="97"/>
      <c r="D242" s="36"/>
      <c r="E242" s="94"/>
      <c r="F242" s="94"/>
      <c r="G242" s="6"/>
      <c r="H242" s="131"/>
      <c r="I242" s="6"/>
      <c r="J242" s="6"/>
      <c r="K242" s="6"/>
      <c r="L242" s="34"/>
      <c r="M242" s="120"/>
      <c r="N242" s="120"/>
      <c r="O242" s="120"/>
    </row>
    <row r="243" spans="1:16" s="124" customFormat="1" x14ac:dyDescent="0.25">
      <c r="A243" s="136"/>
      <c r="B243" s="36"/>
      <c r="C243" s="97"/>
      <c r="D243" s="36"/>
      <c r="E243" s="94"/>
      <c r="F243" s="94"/>
      <c r="G243" s="6"/>
      <c r="H243" s="131"/>
      <c r="I243" s="6"/>
      <c r="J243" s="6"/>
      <c r="K243" s="6"/>
      <c r="L243" s="34"/>
      <c r="M243" s="120"/>
      <c r="N243" s="120"/>
      <c r="O243" s="120"/>
    </row>
    <row r="244" spans="1:16" x14ac:dyDescent="0.25">
      <c r="B244" s="104"/>
      <c r="C244" s="97"/>
      <c r="D244" s="104"/>
      <c r="E244" s="6"/>
      <c r="F244" s="87"/>
      <c r="G244" s="6"/>
      <c r="I244" s="6"/>
      <c r="J244" s="6"/>
      <c r="K244" s="6"/>
    </row>
    <row r="245" spans="1:16" s="124" customFormat="1" x14ac:dyDescent="0.25">
      <c r="A245" s="136"/>
      <c r="B245" s="102"/>
      <c r="C245" s="97"/>
      <c r="D245" s="102"/>
      <c r="E245" s="102"/>
      <c r="F245" s="102"/>
      <c r="G245" s="34"/>
      <c r="H245" s="99"/>
      <c r="I245" s="34"/>
      <c r="J245" s="34"/>
      <c r="K245" s="34"/>
      <c r="L245" s="34"/>
      <c r="M245" s="99"/>
      <c r="N245" s="99"/>
      <c r="O245" s="99"/>
    </row>
    <row r="246" spans="1:16" s="98" customFormat="1" x14ac:dyDescent="0.25">
      <c r="B246" s="25"/>
      <c r="C246" s="69"/>
      <c r="D246" s="25"/>
      <c r="E246" s="7"/>
      <c r="F246" s="7"/>
      <c r="G246" s="7"/>
      <c r="H246" s="99"/>
      <c r="I246" s="7"/>
      <c r="J246" s="7"/>
      <c r="K246" s="7"/>
      <c r="M246" s="99"/>
      <c r="N246" s="99"/>
      <c r="O246" s="99"/>
      <c r="P246" s="100"/>
    </row>
    <row r="247" spans="1:16" s="124" customFormat="1" x14ac:dyDescent="0.25">
      <c r="A247" s="136"/>
      <c r="B247" s="102"/>
      <c r="C247" s="97"/>
      <c r="D247" s="102"/>
      <c r="E247" s="102"/>
      <c r="F247" s="102"/>
      <c r="G247" s="34"/>
      <c r="H247" s="99"/>
      <c r="I247" s="34"/>
      <c r="J247" s="34"/>
      <c r="K247" s="34"/>
      <c r="L247" s="34"/>
      <c r="M247" s="99"/>
      <c r="N247" s="99"/>
      <c r="O247" s="99"/>
    </row>
    <row r="248" spans="1:16" x14ac:dyDescent="0.25">
      <c r="B248" s="96"/>
      <c r="C248" s="97"/>
      <c r="D248" s="96"/>
      <c r="E248" s="6"/>
      <c r="G248" s="6"/>
      <c r="H248" s="99"/>
      <c r="I248" s="6"/>
      <c r="J248" s="6"/>
      <c r="K248" s="6"/>
      <c r="M248" s="99"/>
      <c r="N248" s="99"/>
      <c r="O248" s="99"/>
    </row>
    <row r="249" spans="1:16" x14ac:dyDescent="0.25">
      <c r="B249" s="36"/>
      <c r="C249" s="97"/>
      <c r="D249" s="36"/>
      <c r="E249" s="6"/>
      <c r="G249" s="6"/>
      <c r="I249" s="6"/>
      <c r="J249" s="6"/>
      <c r="K249" s="6"/>
    </row>
    <row r="250" spans="1:16" x14ac:dyDescent="0.25">
      <c r="B250" s="36"/>
      <c r="C250" s="97"/>
      <c r="D250" s="36"/>
      <c r="E250" s="6"/>
      <c r="G250" s="6"/>
      <c r="I250" s="6"/>
      <c r="J250" s="6"/>
      <c r="K250" s="6"/>
    </row>
    <row r="251" spans="1:16" x14ac:dyDescent="0.25">
      <c r="B251" s="36"/>
      <c r="C251" s="97"/>
      <c r="D251" s="36"/>
      <c r="E251" s="6"/>
      <c r="G251" s="6"/>
      <c r="I251" s="6"/>
      <c r="J251" s="6"/>
      <c r="K251" s="6"/>
    </row>
    <row r="252" spans="1:16" x14ac:dyDescent="0.25">
      <c r="B252" s="36"/>
      <c r="C252" s="97"/>
      <c r="D252" s="36"/>
      <c r="E252" s="6"/>
      <c r="G252" s="6"/>
      <c r="I252" s="6"/>
      <c r="J252" s="6"/>
      <c r="K252" s="6"/>
    </row>
    <row r="253" spans="1:16" x14ac:dyDescent="0.25">
      <c r="B253" s="36"/>
      <c r="C253" s="97"/>
      <c r="D253" s="36"/>
      <c r="E253" s="6"/>
      <c r="G253" s="6"/>
      <c r="I253" s="6"/>
      <c r="J253" s="6"/>
      <c r="K253" s="6"/>
    </row>
    <row r="254" spans="1:16" x14ac:dyDescent="0.25">
      <c r="B254" s="36"/>
      <c r="C254" s="97"/>
      <c r="D254" s="36"/>
      <c r="E254" s="6"/>
      <c r="G254" s="6"/>
      <c r="I254" s="6"/>
      <c r="J254" s="6"/>
      <c r="K254" s="6"/>
    </row>
    <row r="255" spans="1:16" x14ac:dyDescent="0.25">
      <c r="B255" s="36"/>
      <c r="C255" s="97"/>
      <c r="D255" s="36"/>
      <c r="E255" s="6"/>
      <c r="G255" s="6"/>
      <c r="I255" s="6"/>
      <c r="J255" s="6"/>
      <c r="K255" s="6"/>
    </row>
    <row r="256" spans="1:16" x14ac:dyDescent="0.25">
      <c r="B256" s="36"/>
      <c r="C256" s="97"/>
      <c r="D256" s="36"/>
      <c r="E256" s="6"/>
      <c r="G256" s="6"/>
      <c r="I256" s="6"/>
      <c r="J256" s="6"/>
      <c r="K256" s="6"/>
    </row>
    <row r="257" spans="1:15" s="121" customFormat="1" x14ac:dyDescent="0.25">
      <c r="A257" s="127"/>
      <c r="B257" s="36"/>
      <c r="C257" s="97"/>
      <c r="D257" s="36"/>
      <c r="E257" s="6"/>
      <c r="F257" s="6"/>
      <c r="G257" s="6"/>
      <c r="H257" s="131"/>
      <c r="I257" s="6"/>
      <c r="J257" s="6"/>
      <c r="K257" s="6"/>
      <c r="L257" s="117"/>
      <c r="M257" s="120"/>
      <c r="N257" s="120"/>
      <c r="O257" s="120"/>
    </row>
    <row r="258" spans="1:15" s="124" customFormat="1" x14ac:dyDescent="0.25">
      <c r="A258" s="136"/>
      <c r="B258" s="36"/>
      <c r="C258" s="97"/>
      <c r="D258" s="36"/>
      <c r="E258" s="94"/>
      <c r="F258" s="94"/>
      <c r="G258" s="6"/>
      <c r="H258" s="131"/>
      <c r="I258" s="6"/>
      <c r="J258" s="6"/>
      <c r="K258" s="6"/>
      <c r="L258" s="34"/>
      <c r="M258" s="120"/>
      <c r="N258" s="120"/>
      <c r="O258" s="120"/>
    </row>
    <row r="259" spans="1:15" s="121" customFormat="1" x14ac:dyDescent="0.25">
      <c r="A259" s="127"/>
      <c r="B259" s="36"/>
      <c r="C259" s="97"/>
      <c r="D259" s="36"/>
      <c r="E259" s="6"/>
      <c r="F259" s="6"/>
      <c r="G259" s="6"/>
      <c r="H259" s="131"/>
      <c r="I259" s="6"/>
      <c r="J259" s="6"/>
      <c r="K259" s="6"/>
      <c r="L259" s="117"/>
      <c r="M259" s="120"/>
      <c r="N259" s="120"/>
      <c r="O259" s="120"/>
    </row>
    <row r="260" spans="1:15" s="121" customFormat="1" x14ac:dyDescent="0.25">
      <c r="A260" s="127"/>
      <c r="B260" s="36"/>
      <c r="C260" s="97"/>
      <c r="D260" s="36"/>
      <c r="E260" s="6"/>
      <c r="F260" s="6"/>
      <c r="G260" s="6"/>
      <c r="H260" s="131"/>
      <c r="I260" s="6"/>
      <c r="J260" s="6"/>
      <c r="K260" s="6"/>
      <c r="L260" s="117"/>
      <c r="M260" s="120"/>
      <c r="N260" s="120"/>
      <c r="O260" s="120"/>
    </row>
    <row r="261" spans="1:15" s="121" customFormat="1" x14ac:dyDescent="0.25">
      <c r="A261" s="127"/>
      <c r="B261" s="36"/>
      <c r="C261" s="97"/>
      <c r="D261" s="36"/>
      <c r="E261" s="6"/>
      <c r="F261" s="6"/>
      <c r="G261" s="6"/>
      <c r="H261" s="131"/>
      <c r="I261" s="6"/>
      <c r="J261" s="6"/>
      <c r="K261" s="6"/>
      <c r="L261" s="117"/>
      <c r="M261" s="120"/>
      <c r="N261" s="120"/>
      <c r="O261" s="120"/>
    </row>
    <row r="262" spans="1:15" s="121" customFormat="1" x14ac:dyDescent="0.25">
      <c r="A262" s="127"/>
      <c r="B262" s="36"/>
      <c r="C262" s="97"/>
      <c r="D262" s="36"/>
      <c r="E262" s="6"/>
      <c r="F262" s="6"/>
      <c r="G262" s="6"/>
      <c r="H262" s="131"/>
      <c r="I262" s="6"/>
      <c r="J262" s="6"/>
      <c r="K262" s="6"/>
      <c r="L262" s="117"/>
      <c r="M262" s="120"/>
      <c r="N262" s="120"/>
      <c r="O262" s="120"/>
    </row>
    <row r="263" spans="1:15" s="121" customFormat="1" x14ac:dyDescent="0.25">
      <c r="A263" s="127"/>
      <c r="B263" s="36"/>
      <c r="C263" s="97"/>
      <c r="D263" s="36"/>
      <c r="E263" s="6"/>
      <c r="F263" s="6"/>
      <c r="G263" s="6"/>
      <c r="H263" s="131"/>
      <c r="I263" s="6"/>
      <c r="J263" s="6"/>
      <c r="K263" s="6"/>
      <c r="L263" s="117"/>
      <c r="M263" s="120"/>
      <c r="N263" s="120"/>
      <c r="O263" s="120"/>
    </row>
    <row r="264" spans="1:15" s="121" customFormat="1" x14ac:dyDescent="0.25">
      <c r="A264" s="127"/>
      <c r="B264" s="36"/>
      <c r="C264" s="97"/>
      <c r="D264" s="36"/>
      <c r="E264" s="6"/>
      <c r="F264" s="6"/>
      <c r="G264" s="6"/>
      <c r="H264" s="131"/>
      <c r="I264" s="6"/>
      <c r="J264" s="6"/>
      <c r="K264" s="6"/>
      <c r="L264" s="117"/>
      <c r="M264" s="120"/>
      <c r="N264" s="120"/>
      <c r="O264" s="120"/>
    </row>
    <row r="265" spans="1:15" s="121" customFormat="1" x14ac:dyDescent="0.25">
      <c r="A265" s="127"/>
      <c r="B265" s="36"/>
      <c r="C265" s="97"/>
      <c r="D265" s="36"/>
      <c r="E265" s="6"/>
      <c r="F265" s="6"/>
      <c r="G265" s="6"/>
      <c r="H265" s="131"/>
      <c r="I265" s="6"/>
      <c r="J265" s="6"/>
      <c r="K265" s="6"/>
      <c r="L265" s="117"/>
      <c r="M265" s="120"/>
      <c r="N265" s="120"/>
      <c r="O265" s="120"/>
    </row>
    <row r="266" spans="1:15" s="121" customFormat="1" x14ac:dyDescent="0.25">
      <c r="A266" s="127"/>
      <c r="B266" s="36"/>
      <c r="C266" s="97"/>
      <c r="D266" s="36"/>
      <c r="E266" s="6"/>
      <c r="F266" s="6"/>
      <c r="G266" s="6"/>
      <c r="H266" s="131"/>
      <c r="I266" s="6"/>
      <c r="J266" s="6"/>
      <c r="K266" s="6"/>
      <c r="L266" s="117"/>
      <c r="M266" s="120"/>
      <c r="N266" s="120"/>
      <c r="O266" s="120"/>
    </row>
    <row r="267" spans="1:15" s="121" customFormat="1" x14ac:dyDescent="0.25">
      <c r="A267" s="127"/>
      <c r="B267" s="36"/>
      <c r="C267" s="97"/>
      <c r="D267" s="36"/>
      <c r="E267" s="6"/>
      <c r="F267" s="6"/>
      <c r="G267" s="6"/>
      <c r="H267" s="131"/>
      <c r="I267" s="6"/>
      <c r="J267" s="6"/>
      <c r="K267" s="6"/>
      <c r="L267" s="117"/>
      <c r="M267" s="120"/>
      <c r="N267" s="120"/>
      <c r="O267" s="120"/>
    </row>
    <row r="268" spans="1:15" s="121" customFormat="1" x14ac:dyDescent="0.25">
      <c r="A268" s="127"/>
      <c r="B268" s="36"/>
      <c r="C268" s="97"/>
      <c r="D268" s="36"/>
      <c r="E268" s="6"/>
      <c r="F268" s="6"/>
      <c r="G268" s="6"/>
      <c r="H268" s="131"/>
      <c r="I268" s="6"/>
      <c r="J268" s="6"/>
      <c r="K268" s="6"/>
      <c r="L268" s="117"/>
      <c r="M268" s="120"/>
      <c r="N268" s="120"/>
      <c r="O268" s="120"/>
    </row>
    <row r="269" spans="1:15" s="121" customFormat="1" x14ac:dyDescent="0.25">
      <c r="A269" s="127"/>
      <c r="B269" s="36"/>
      <c r="C269" s="97"/>
      <c r="D269" s="36"/>
      <c r="E269" s="6"/>
      <c r="F269" s="6"/>
      <c r="G269" s="6"/>
      <c r="H269" s="131"/>
      <c r="I269" s="6"/>
      <c r="J269" s="6"/>
      <c r="K269" s="6"/>
      <c r="L269" s="117"/>
      <c r="M269" s="120"/>
      <c r="N269" s="120"/>
      <c r="O269" s="120"/>
    </row>
    <row r="270" spans="1:15" s="124" customFormat="1" x14ac:dyDescent="0.25">
      <c r="A270" s="136"/>
      <c r="B270" s="36"/>
      <c r="C270" s="97"/>
      <c r="D270" s="36"/>
      <c r="E270" s="94"/>
      <c r="F270" s="94"/>
      <c r="G270" s="6"/>
      <c r="H270" s="131"/>
      <c r="I270" s="6"/>
      <c r="J270" s="6"/>
      <c r="K270" s="6"/>
      <c r="L270" s="34"/>
      <c r="M270" s="120"/>
      <c r="N270" s="120"/>
      <c r="O270" s="120"/>
    </row>
    <row r="271" spans="1:15" s="121" customFormat="1" x14ac:dyDescent="0.25">
      <c r="A271" s="127"/>
      <c r="B271" s="36"/>
      <c r="C271" s="97"/>
      <c r="D271" s="36"/>
      <c r="E271" s="6"/>
      <c r="F271" s="6"/>
      <c r="G271" s="6"/>
      <c r="H271" s="131"/>
      <c r="I271" s="6"/>
      <c r="J271" s="6"/>
      <c r="K271" s="6"/>
      <c r="L271" s="117"/>
      <c r="M271" s="120"/>
      <c r="N271" s="120"/>
      <c r="O271" s="120"/>
    </row>
    <row r="272" spans="1:15" s="121" customFormat="1" x14ac:dyDescent="0.25">
      <c r="A272" s="127"/>
      <c r="B272" s="36"/>
      <c r="C272" s="97"/>
      <c r="D272" s="36"/>
      <c r="E272" s="6"/>
      <c r="F272" s="6"/>
      <c r="G272" s="6"/>
      <c r="H272" s="131"/>
      <c r="I272" s="6"/>
      <c r="J272" s="6"/>
      <c r="K272" s="6"/>
      <c r="L272" s="117"/>
      <c r="M272" s="120"/>
      <c r="N272" s="120"/>
      <c r="O272" s="120"/>
    </row>
    <row r="273" spans="1:16" x14ac:dyDescent="0.25">
      <c r="B273" s="36"/>
      <c r="C273" s="97"/>
      <c r="D273" s="36"/>
      <c r="E273" s="6"/>
      <c r="G273" s="6"/>
      <c r="I273" s="6"/>
      <c r="J273" s="6"/>
      <c r="K273" s="6"/>
    </row>
    <row r="274" spans="1:16" x14ac:dyDescent="0.25">
      <c r="B274" s="36"/>
      <c r="C274" s="97"/>
      <c r="D274" s="36"/>
      <c r="E274" s="6"/>
      <c r="G274" s="6"/>
      <c r="I274" s="6"/>
      <c r="J274" s="6"/>
      <c r="K274" s="6"/>
    </row>
    <row r="275" spans="1:16" x14ac:dyDescent="0.25">
      <c r="B275" s="36"/>
      <c r="C275" s="97"/>
      <c r="D275" s="36"/>
      <c r="E275" s="6"/>
      <c r="G275" s="6"/>
      <c r="I275" s="6"/>
      <c r="J275" s="6"/>
      <c r="K275" s="6"/>
    </row>
    <row r="276" spans="1:16" x14ac:dyDescent="0.25">
      <c r="B276" s="36"/>
      <c r="C276" s="97"/>
      <c r="D276" s="36"/>
      <c r="E276" s="6"/>
      <c r="G276" s="6"/>
      <c r="I276" s="6"/>
      <c r="J276" s="6"/>
      <c r="K276" s="6"/>
    </row>
    <row r="277" spans="1:16" x14ac:dyDescent="0.25">
      <c r="B277" s="36"/>
      <c r="C277" s="97"/>
      <c r="D277" s="36"/>
      <c r="E277" s="6"/>
      <c r="G277" s="6"/>
      <c r="I277" s="6"/>
      <c r="J277" s="6"/>
      <c r="K277" s="6"/>
    </row>
    <row r="278" spans="1:16" x14ac:dyDescent="0.25">
      <c r="B278" s="36"/>
      <c r="C278" s="97"/>
      <c r="D278" s="36"/>
      <c r="E278" s="6"/>
      <c r="G278" s="6"/>
      <c r="I278" s="6"/>
      <c r="J278" s="6"/>
      <c r="K278" s="6"/>
    </row>
    <row r="279" spans="1:16" x14ac:dyDescent="0.25">
      <c r="B279" s="36"/>
      <c r="C279" s="97"/>
      <c r="D279" s="36"/>
      <c r="E279" s="6"/>
      <c r="G279" s="6"/>
      <c r="I279" s="6"/>
      <c r="J279" s="6"/>
      <c r="K279" s="6"/>
    </row>
    <row r="280" spans="1:16" s="124" customFormat="1" x14ac:dyDescent="0.25">
      <c r="A280" s="136"/>
      <c r="B280" s="36"/>
      <c r="C280" s="97"/>
      <c r="D280" s="36"/>
      <c r="E280" s="94"/>
      <c r="F280" s="94"/>
      <c r="G280" s="6"/>
      <c r="H280" s="131"/>
      <c r="I280" s="6"/>
      <c r="J280" s="6"/>
      <c r="K280" s="6"/>
      <c r="L280" s="34"/>
      <c r="M280" s="120"/>
      <c r="N280" s="120"/>
      <c r="O280" s="120"/>
    </row>
    <row r="281" spans="1:16" s="124" customFormat="1" x14ac:dyDescent="0.25">
      <c r="A281" s="136"/>
      <c r="B281" s="36"/>
      <c r="C281" s="97"/>
      <c r="D281" s="36"/>
      <c r="E281" s="94"/>
      <c r="F281" s="94"/>
      <c r="G281" s="6"/>
      <c r="H281" s="131"/>
      <c r="I281" s="6"/>
      <c r="J281" s="6"/>
      <c r="K281" s="6"/>
      <c r="L281" s="34"/>
      <c r="M281" s="120"/>
      <c r="N281" s="120"/>
      <c r="O281" s="120"/>
    </row>
    <row r="282" spans="1:16" x14ac:dyDescent="0.25">
      <c r="B282" s="104"/>
      <c r="C282" s="97"/>
      <c r="D282" s="104"/>
      <c r="E282" s="6"/>
      <c r="F282" s="87"/>
      <c r="G282" s="6"/>
      <c r="I282" s="6"/>
      <c r="J282" s="6"/>
      <c r="K282" s="6"/>
    </row>
    <row r="283" spans="1:16" x14ac:dyDescent="0.25">
      <c r="B283" s="137"/>
      <c r="C283" s="138"/>
      <c r="D283" s="137"/>
      <c r="E283" s="6"/>
      <c r="G283" s="6"/>
      <c r="H283" s="99"/>
      <c r="I283" s="6"/>
      <c r="J283" s="6"/>
      <c r="K283" s="6"/>
      <c r="M283" s="99"/>
      <c r="N283" s="99"/>
      <c r="O283" s="99"/>
    </row>
    <row r="284" spans="1:16" s="98" customFormat="1" x14ac:dyDescent="0.25">
      <c r="B284" s="25"/>
      <c r="C284" s="69"/>
      <c r="D284" s="25"/>
      <c r="E284" s="7"/>
      <c r="F284" s="7"/>
      <c r="G284" s="7"/>
      <c r="H284" s="99"/>
      <c r="I284" s="7"/>
      <c r="J284" s="7"/>
      <c r="K284" s="7"/>
      <c r="M284" s="99"/>
      <c r="N284" s="99"/>
      <c r="O284" s="99"/>
      <c r="P284" s="100"/>
    </row>
    <row r="285" spans="1:16" s="124" customFormat="1" x14ac:dyDescent="0.25">
      <c r="A285" s="136"/>
      <c r="B285" s="102"/>
      <c r="C285" s="97"/>
      <c r="D285" s="102"/>
      <c r="E285" s="102"/>
      <c r="F285" s="102"/>
      <c r="G285" s="34"/>
      <c r="H285" s="99"/>
      <c r="I285" s="34"/>
      <c r="J285" s="34"/>
      <c r="K285" s="34"/>
      <c r="L285" s="34"/>
      <c r="M285" s="99"/>
      <c r="N285" s="99"/>
      <c r="O285" s="99"/>
    </row>
    <row r="286" spans="1:16" x14ac:dyDescent="0.25">
      <c r="B286" s="96"/>
      <c r="C286" s="97"/>
      <c r="D286" s="96"/>
      <c r="E286" s="6"/>
      <c r="G286" s="6"/>
      <c r="H286" s="99"/>
      <c r="I286" s="6"/>
      <c r="J286" s="6"/>
      <c r="K286" s="6"/>
      <c r="M286" s="99"/>
      <c r="N286" s="99"/>
      <c r="O286" s="99"/>
    </row>
    <row r="287" spans="1:16" s="124" customFormat="1" x14ac:dyDescent="0.25">
      <c r="A287" s="136"/>
      <c r="B287" s="36"/>
      <c r="C287" s="97"/>
      <c r="D287" s="36"/>
      <c r="E287" s="94"/>
      <c r="F287" s="94"/>
      <c r="G287" s="6"/>
      <c r="H287" s="131"/>
      <c r="I287" s="6"/>
      <c r="J287" s="6"/>
      <c r="K287" s="6"/>
      <c r="L287" s="34"/>
      <c r="M287" s="120"/>
      <c r="N287" s="120"/>
      <c r="O287" s="120"/>
    </row>
    <row r="288" spans="1:16" s="124" customFormat="1" x14ac:dyDescent="0.25">
      <c r="A288" s="136"/>
      <c r="B288" s="36"/>
      <c r="C288" s="97"/>
      <c r="D288" s="36"/>
      <c r="E288" s="94"/>
      <c r="F288" s="94"/>
      <c r="G288" s="6"/>
      <c r="H288" s="131"/>
      <c r="I288" s="6"/>
      <c r="J288" s="6"/>
      <c r="K288" s="6"/>
      <c r="L288" s="34"/>
      <c r="M288" s="120"/>
      <c r="N288" s="120"/>
      <c r="O288" s="120"/>
    </row>
    <row r="289" spans="1:16" x14ac:dyDescent="0.25">
      <c r="B289" s="104"/>
      <c r="C289" s="97"/>
      <c r="D289" s="104"/>
      <c r="E289" s="6"/>
      <c r="F289" s="87"/>
      <c r="G289" s="6"/>
      <c r="I289" s="6"/>
      <c r="J289" s="6"/>
      <c r="K289" s="6"/>
    </row>
    <row r="290" spans="1:16" x14ac:dyDescent="0.25">
      <c r="B290" s="137"/>
      <c r="C290" s="138"/>
      <c r="D290" s="137"/>
      <c r="E290" s="6"/>
      <c r="G290" s="6"/>
      <c r="H290" s="99"/>
      <c r="I290" s="6"/>
      <c r="J290" s="6"/>
      <c r="K290" s="6"/>
      <c r="M290" s="99"/>
      <c r="N290" s="99"/>
      <c r="O290" s="99"/>
    </row>
    <row r="291" spans="1:16" s="98" customFormat="1" x14ac:dyDescent="0.25">
      <c r="B291" s="25"/>
      <c r="C291" s="69"/>
      <c r="D291" s="25"/>
      <c r="E291" s="7"/>
      <c r="F291" s="7"/>
      <c r="G291" s="7"/>
      <c r="H291" s="99"/>
      <c r="I291" s="7"/>
      <c r="J291" s="7"/>
      <c r="K291" s="7"/>
      <c r="M291" s="99"/>
      <c r="N291" s="99"/>
      <c r="O291" s="99"/>
      <c r="P291" s="100"/>
    </row>
    <row r="292" spans="1:16" s="124" customFormat="1" x14ac:dyDescent="0.25">
      <c r="A292" s="136"/>
      <c r="B292" s="102"/>
      <c r="C292" s="97"/>
      <c r="D292" s="102"/>
      <c r="E292" s="102"/>
      <c r="F292" s="102"/>
      <c r="G292" s="34"/>
      <c r="H292" s="99"/>
      <c r="I292" s="34"/>
      <c r="J292" s="34"/>
      <c r="K292" s="34"/>
      <c r="L292" s="34"/>
      <c r="M292" s="99"/>
      <c r="N292" s="99"/>
      <c r="O292" s="99"/>
    </row>
    <row r="293" spans="1:16" x14ac:dyDescent="0.25">
      <c r="B293" s="96"/>
      <c r="C293" s="97"/>
      <c r="D293" s="96"/>
      <c r="E293" s="6"/>
      <c r="G293" s="6"/>
      <c r="H293" s="99"/>
      <c r="I293" s="6"/>
      <c r="J293" s="6"/>
      <c r="K293" s="6"/>
      <c r="M293" s="99"/>
      <c r="N293" s="99"/>
      <c r="O293" s="99"/>
    </row>
    <row r="294" spans="1:16" s="124" customFormat="1" x14ac:dyDescent="0.25">
      <c r="A294" s="136"/>
      <c r="B294" s="36"/>
      <c r="C294" s="97"/>
      <c r="D294" s="36"/>
      <c r="E294" s="94"/>
      <c r="F294" s="94"/>
      <c r="G294" s="6"/>
      <c r="H294" s="131"/>
      <c r="I294" s="6"/>
      <c r="J294" s="6"/>
      <c r="K294" s="6"/>
      <c r="L294" s="34"/>
      <c r="M294" s="120"/>
      <c r="N294" s="120"/>
      <c r="O294" s="120"/>
    </row>
    <row r="295" spans="1:16" s="124" customFormat="1" x14ac:dyDescent="0.25">
      <c r="A295" s="136"/>
      <c r="B295" s="36"/>
      <c r="C295" s="97"/>
      <c r="D295" s="36"/>
      <c r="E295" s="94"/>
      <c r="F295" s="94"/>
      <c r="G295" s="6"/>
      <c r="H295" s="131"/>
      <c r="I295" s="6"/>
      <c r="J295" s="6"/>
      <c r="K295" s="6"/>
      <c r="L295" s="34"/>
      <c r="M295" s="120"/>
      <c r="N295" s="120"/>
      <c r="O295" s="120"/>
    </row>
    <row r="296" spans="1:16" x14ac:dyDescent="0.25">
      <c r="B296" s="104"/>
      <c r="C296" s="97"/>
      <c r="D296" s="104"/>
      <c r="E296" s="6"/>
      <c r="F296" s="87"/>
      <c r="G296" s="6"/>
      <c r="I296" s="6"/>
      <c r="J296" s="6"/>
      <c r="K296" s="6"/>
    </row>
    <row r="297" spans="1:16" x14ac:dyDescent="0.25">
      <c r="B297" s="104"/>
      <c r="C297" s="97"/>
      <c r="D297" s="104"/>
      <c r="E297" s="6"/>
      <c r="F297" s="87"/>
      <c r="G297" s="6"/>
      <c r="H297" s="99"/>
      <c r="I297" s="6"/>
      <c r="J297" s="6"/>
      <c r="K297" s="6"/>
      <c r="M297" s="99"/>
      <c r="N297" s="99"/>
      <c r="O297" s="99"/>
    </row>
    <row r="298" spans="1:16" s="98" customFormat="1" x14ac:dyDescent="0.25">
      <c r="B298" s="25"/>
      <c r="C298" s="69"/>
      <c r="D298" s="25"/>
      <c r="E298" s="7"/>
      <c r="F298" s="7"/>
      <c r="G298" s="7"/>
      <c r="H298" s="99"/>
      <c r="I298" s="7"/>
      <c r="J298" s="7"/>
      <c r="K298" s="7"/>
      <c r="M298" s="99"/>
      <c r="N298" s="99"/>
      <c r="O298" s="99"/>
      <c r="P298" s="100"/>
    </row>
    <row r="299" spans="1:16" s="124" customFormat="1" x14ac:dyDescent="0.25">
      <c r="A299" s="136"/>
      <c r="B299" s="102"/>
      <c r="C299" s="97"/>
      <c r="D299" s="102"/>
      <c r="E299" s="102"/>
      <c r="F299" s="102"/>
      <c r="G299" s="34"/>
      <c r="H299" s="99"/>
      <c r="I299" s="34"/>
      <c r="J299" s="34"/>
      <c r="K299" s="34"/>
      <c r="L299" s="34"/>
      <c r="M299" s="99"/>
      <c r="N299" s="99"/>
      <c r="O299" s="99"/>
    </row>
    <row r="300" spans="1:16" x14ac:dyDescent="0.25">
      <c r="B300" s="96"/>
      <c r="C300" s="97"/>
      <c r="D300" s="96"/>
      <c r="E300" s="6"/>
      <c r="G300" s="6"/>
      <c r="H300" s="99"/>
      <c r="I300" s="6"/>
      <c r="J300" s="6"/>
      <c r="K300" s="6"/>
      <c r="M300" s="99"/>
      <c r="N300" s="99"/>
      <c r="O300" s="99"/>
    </row>
    <row r="301" spans="1:16" s="124" customFormat="1" x14ac:dyDescent="0.25">
      <c r="A301" s="136"/>
      <c r="B301" s="36"/>
      <c r="C301" s="97"/>
      <c r="D301" s="36"/>
      <c r="E301" s="94"/>
      <c r="F301" s="94"/>
      <c r="G301" s="6"/>
      <c r="H301" s="131"/>
      <c r="I301" s="6"/>
      <c r="J301" s="6"/>
      <c r="K301" s="6"/>
      <c r="L301" s="34"/>
      <c r="M301" s="120"/>
      <c r="N301" s="120"/>
      <c r="O301" s="120"/>
    </row>
    <row r="302" spans="1:16" s="124" customFormat="1" x14ac:dyDescent="0.25">
      <c r="A302" s="136"/>
      <c r="B302" s="36"/>
      <c r="C302" s="97"/>
      <c r="D302" s="36"/>
      <c r="E302" s="94"/>
      <c r="F302" s="94"/>
      <c r="G302" s="6"/>
      <c r="H302" s="131"/>
      <c r="I302" s="6"/>
      <c r="J302" s="6"/>
      <c r="K302" s="6"/>
      <c r="L302" s="34"/>
      <c r="M302" s="120"/>
      <c r="N302" s="120"/>
      <c r="O302" s="120"/>
    </row>
    <row r="303" spans="1:16" x14ac:dyDescent="0.25">
      <c r="B303" s="104"/>
      <c r="C303" s="97"/>
      <c r="D303" s="104"/>
      <c r="E303" s="6"/>
      <c r="F303" s="87"/>
      <c r="G303" s="6"/>
      <c r="I303" s="6"/>
      <c r="J303" s="6"/>
      <c r="K303" s="6"/>
    </row>
    <row r="304" spans="1:16" x14ac:dyDescent="0.25">
      <c r="B304" s="104"/>
      <c r="C304" s="97"/>
      <c r="D304" s="104"/>
      <c r="E304" s="6"/>
      <c r="F304" s="87"/>
      <c r="G304" s="6"/>
      <c r="H304" s="99"/>
      <c r="I304" s="6"/>
      <c r="J304" s="6"/>
      <c r="K304" s="6"/>
      <c r="M304" s="99"/>
      <c r="N304" s="99"/>
      <c r="O304" s="99"/>
    </row>
    <row r="305" spans="1:16" s="98" customFormat="1" x14ac:dyDescent="0.25">
      <c r="B305" s="25"/>
      <c r="C305" s="69"/>
      <c r="D305" s="25"/>
      <c r="E305" s="7"/>
      <c r="F305" s="7"/>
      <c r="G305" s="7"/>
      <c r="H305" s="99"/>
      <c r="I305" s="7"/>
      <c r="J305" s="7"/>
      <c r="K305" s="7"/>
      <c r="M305" s="99"/>
      <c r="N305" s="99"/>
      <c r="O305" s="99"/>
      <c r="P305" s="100"/>
    </row>
    <row r="306" spans="1:16" s="124" customFormat="1" x14ac:dyDescent="0.25">
      <c r="A306" s="136"/>
      <c r="B306" s="102"/>
      <c r="C306" s="97"/>
      <c r="D306" s="102"/>
      <c r="E306" s="102"/>
      <c r="F306" s="102"/>
      <c r="G306" s="34"/>
      <c r="H306" s="99"/>
      <c r="I306" s="34"/>
      <c r="J306" s="34"/>
      <c r="K306" s="34"/>
      <c r="L306" s="34"/>
      <c r="M306" s="99"/>
      <c r="N306" s="99"/>
      <c r="O306" s="99"/>
    </row>
    <row r="307" spans="1:16" x14ac:dyDescent="0.25">
      <c r="B307" s="96"/>
      <c r="C307" s="97"/>
      <c r="D307" s="96"/>
      <c r="E307" s="6"/>
      <c r="G307" s="6"/>
      <c r="H307" s="99"/>
      <c r="I307" s="6"/>
      <c r="J307" s="6"/>
      <c r="K307" s="6"/>
      <c r="M307" s="99"/>
      <c r="N307" s="99"/>
      <c r="O307" s="99"/>
    </row>
    <row r="308" spans="1:16" x14ac:dyDescent="0.25">
      <c r="B308" s="36"/>
      <c r="C308" s="97"/>
      <c r="D308" s="36"/>
      <c r="E308" s="6"/>
      <c r="G308" s="6"/>
      <c r="I308" s="6"/>
      <c r="J308" s="6"/>
      <c r="K308" s="6"/>
    </row>
    <row r="309" spans="1:16" x14ac:dyDescent="0.25">
      <c r="B309" s="36"/>
      <c r="C309" s="97"/>
      <c r="D309" s="36"/>
      <c r="E309" s="6"/>
      <c r="G309" s="6"/>
      <c r="I309" s="6"/>
      <c r="J309" s="6"/>
      <c r="K309" s="6"/>
    </row>
    <row r="310" spans="1:16" x14ac:dyDescent="0.25">
      <c r="B310" s="36"/>
      <c r="C310" s="97"/>
      <c r="D310" s="36"/>
      <c r="E310" s="6"/>
      <c r="G310" s="6"/>
      <c r="I310" s="6"/>
      <c r="J310" s="6"/>
      <c r="K310" s="6"/>
    </row>
    <row r="311" spans="1:16" x14ac:dyDescent="0.25">
      <c r="B311" s="36"/>
      <c r="C311" s="97"/>
      <c r="D311" s="36"/>
      <c r="E311" s="6"/>
      <c r="G311" s="6"/>
      <c r="I311" s="6"/>
      <c r="J311" s="6"/>
      <c r="K311" s="6"/>
    </row>
    <row r="312" spans="1:16" x14ac:dyDescent="0.25">
      <c r="B312" s="36"/>
      <c r="C312" s="97"/>
      <c r="D312" s="36"/>
      <c r="E312" s="6"/>
      <c r="G312" s="6"/>
      <c r="I312" s="6"/>
      <c r="J312" s="6"/>
      <c r="K312" s="6"/>
    </row>
    <row r="313" spans="1:16" x14ac:dyDescent="0.25">
      <c r="B313" s="36"/>
      <c r="C313" s="97"/>
      <c r="D313" s="36"/>
      <c r="E313" s="6"/>
      <c r="G313" s="6"/>
      <c r="I313" s="6"/>
      <c r="J313" s="6"/>
      <c r="K313" s="6"/>
    </row>
    <row r="314" spans="1:16" x14ac:dyDescent="0.25">
      <c r="B314" s="36"/>
      <c r="C314" s="97"/>
      <c r="D314" s="36"/>
      <c r="E314" s="6"/>
      <c r="G314" s="6"/>
      <c r="I314" s="6"/>
      <c r="J314" s="6"/>
      <c r="K314" s="6"/>
    </row>
    <row r="315" spans="1:16" x14ac:dyDescent="0.25">
      <c r="B315" s="36"/>
      <c r="C315" s="97"/>
      <c r="D315" s="36"/>
      <c r="E315" s="6"/>
      <c r="G315" s="6"/>
      <c r="I315" s="6"/>
      <c r="J315" s="6"/>
      <c r="K315" s="6"/>
    </row>
    <row r="316" spans="1:16" x14ac:dyDescent="0.25">
      <c r="B316" s="36"/>
      <c r="C316" s="97"/>
      <c r="D316" s="36"/>
      <c r="E316" s="6"/>
      <c r="G316" s="6"/>
      <c r="I316" s="6"/>
      <c r="J316" s="6"/>
      <c r="K316" s="6"/>
    </row>
    <row r="317" spans="1:16" s="124" customFormat="1" x14ac:dyDescent="0.25">
      <c r="A317" s="136"/>
      <c r="B317" s="36"/>
      <c r="C317" s="97"/>
      <c r="D317" s="36"/>
      <c r="E317" s="94"/>
      <c r="F317" s="94"/>
      <c r="G317" s="6"/>
      <c r="H317" s="131"/>
      <c r="I317" s="6"/>
      <c r="J317" s="6"/>
      <c r="K317" s="6"/>
      <c r="L317" s="34"/>
      <c r="M317" s="120"/>
      <c r="N317" s="120"/>
      <c r="O317" s="120"/>
    </row>
    <row r="318" spans="1:16" s="124" customFormat="1" x14ac:dyDescent="0.25">
      <c r="A318" s="136"/>
      <c r="B318" s="36"/>
      <c r="C318" s="97"/>
      <c r="D318" s="36"/>
      <c r="E318" s="94"/>
      <c r="F318" s="94"/>
      <c r="G318" s="6"/>
      <c r="H318" s="131"/>
      <c r="I318" s="6"/>
      <c r="J318" s="6"/>
      <c r="K318" s="6"/>
      <c r="L318" s="34"/>
      <c r="M318" s="120"/>
      <c r="N318" s="120"/>
      <c r="O318" s="120"/>
    </row>
    <row r="319" spans="1:16" s="124" customFormat="1" x14ac:dyDescent="0.25">
      <c r="A319" s="136"/>
      <c r="B319" s="36"/>
      <c r="C319" s="97"/>
      <c r="D319" s="36"/>
      <c r="E319" s="94"/>
      <c r="F319" s="94"/>
      <c r="G319" s="6"/>
      <c r="H319" s="131"/>
      <c r="I319" s="6"/>
      <c r="J319" s="6"/>
      <c r="K319" s="6"/>
      <c r="L319" s="34"/>
      <c r="M319" s="120"/>
      <c r="N319" s="120"/>
      <c r="O319" s="120"/>
    </row>
    <row r="320" spans="1:16" x14ac:dyDescent="0.25">
      <c r="B320" s="104"/>
      <c r="C320" s="97"/>
      <c r="D320" s="104"/>
      <c r="E320" s="6"/>
      <c r="F320" s="87"/>
      <c r="G320" s="6"/>
      <c r="I320" s="6"/>
      <c r="J320" s="6"/>
      <c r="K320" s="6"/>
    </row>
    <row r="321" spans="1:16" x14ac:dyDescent="0.25">
      <c r="B321" s="104"/>
      <c r="C321" s="97"/>
      <c r="D321" s="104"/>
      <c r="E321" s="6"/>
      <c r="G321" s="6"/>
      <c r="I321" s="6"/>
      <c r="J321" s="6"/>
      <c r="K321" s="6"/>
    </row>
    <row r="322" spans="1:16" x14ac:dyDescent="0.25">
      <c r="B322" s="104"/>
      <c r="C322" s="97"/>
      <c r="D322" s="104"/>
      <c r="E322" s="6"/>
      <c r="F322" s="87"/>
      <c r="G322" s="6"/>
      <c r="I322" s="6"/>
      <c r="J322" s="6"/>
      <c r="K322" s="6"/>
    </row>
    <row r="323" spans="1:16" x14ac:dyDescent="0.25">
      <c r="B323" s="104"/>
      <c r="C323" s="97"/>
      <c r="D323" s="104"/>
      <c r="E323" s="6"/>
      <c r="G323" s="6"/>
      <c r="I323" s="6"/>
      <c r="J323" s="6"/>
      <c r="K323" s="6"/>
    </row>
    <row r="324" spans="1:16" x14ac:dyDescent="0.25">
      <c r="B324" s="96"/>
      <c r="C324" s="97"/>
      <c r="D324" s="96"/>
      <c r="E324" s="6"/>
      <c r="G324" s="6"/>
      <c r="I324" s="6"/>
      <c r="J324" s="6"/>
      <c r="K324" s="6"/>
    </row>
    <row r="325" spans="1:16" s="98" customFormat="1" x14ac:dyDescent="0.25">
      <c r="A325" s="132"/>
      <c r="B325" s="25"/>
      <c r="C325" s="133"/>
      <c r="D325" s="134"/>
      <c r="E325" s="135"/>
      <c r="F325" s="135"/>
      <c r="G325" s="135"/>
      <c r="H325" s="131"/>
      <c r="I325" s="7"/>
      <c r="J325" s="7"/>
      <c r="K325" s="7"/>
      <c r="M325" s="120"/>
      <c r="N325" s="120"/>
      <c r="O325" s="120"/>
      <c r="P325" s="100"/>
    </row>
    <row r="326" spans="1:16" x14ac:dyDescent="0.25">
      <c r="B326" s="96"/>
      <c r="C326" s="97"/>
      <c r="D326" s="96"/>
      <c r="E326" s="6"/>
      <c r="G326" s="6"/>
      <c r="H326" s="99"/>
      <c r="I326" s="6"/>
      <c r="J326" s="6"/>
      <c r="K326" s="6"/>
      <c r="M326" s="99"/>
      <c r="N326" s="99"/>
      <c r="O326" s="99"/>
    </row>
    <row r="327" spans="1:16" s="98" customFormat="1" x14ac:dyDescent="0.25">
      <c r="B327" s="25"/>
      <c r="C327" s="69"/>
      <c r="D327" s="25"/>
      <c r="E327" s="7"/>
      <c r="F327" s="7"/>
      <c r="G327" s="7"/>
      <c r="H327" s="99"/>
      <c r="I327" s="7"/>
      <c r="J327" s="7"/>
      <c r="K327" s="7"/>
      <c r="M327" s="99"/>
      <c r="N327" s="99"/>
      <c r="O327" s="99"/>
      <c r="P327" s="100"/>
    </row>
    <row r="328" spans="1:16" x14ac:dyDescent="0.25">
      <c r="B328" s="104"/>
      <c r="C328" s="97"/>
      <c r="D328" s="104"/>
      <c r="E328" s="6"/>
      <c r="F328" s="87"/>
      <c r="G328" s="6"/>
      <c r="H328" s="99"/>
      <c r="I328" s="6"/>
      <c r="J328" s="6"/>
      <c r="K328" s="6"/>
      <c r="M328" s="99"/>
      <c r="N328" s="99"/>
      <c r="O328" s="99"/>
    </row>
    <row r="329" spans="1:16" x14ac:dyDescent="0.25">
      <c r="B329" s="96"/>
      <c r="C329" s="97"/>
      <c r="D329" s="96"/>
      <c r="E329" s="6"/>
      <c r="G329" s="6"/>
      <c r="H329" s="99"/>
      <c r="I329" s="6"/>
      <c r="J329" s="6"/>
      <c r="K329" s="6"/>
      <c r="M329" s="99"/>
      <c r="N329" s="99"/>
      <c r="O329" s="99"/>
    </row>
    <row r="330" spans="1:16" x14ac:dyDescent="0.25">
      <c r="B330" s="36"/>
      <c r="C330" s="97"/>
      <c r="D330" s="36"/>
      <c r="E330" s="6"/>
      <c r="G330" s="6"/>
      <c r="I330" s="6"/>
      <c r="J330" s="6"/>
      <c r="K330" s="6"/>
    </row>
    <row r="331" spans="1:16" x14ac:dyDescent="0.25">
      <c r="B331" s="36"/>
      <c r="C331" s="97"/>
      <c r="D331" s="36"/>
      <c r="E331" s="6"/>
      <c r="G331" s="6"/>
      <c r="I331" s="6"/>
      <c r="J331" s="6"/>
      <c r="K331" s="6"/>
    </row>
    <row r="332" spans="1:16" x14ac:dyDescent="0.25">
      <c r="B332" s="36"/>
      <c r="C332" s="97"/>
      <c r="D332" s="36"/>
      <c r="E332" s="6"/>
      <c r="G332" s="6"/>
      <c r="I332" s="6"/>
      <c r="J332" s="6"/>
      <c r="K332" s="6"/>
    </row>
    <row r="333" spans="1:16" x14ac:dyDescent="0.25">
      <c r="B333" s="36"/>
      <c r="C333" s="97"/>
      <c r="D333" s="36"/>
      <c r="E333" s="6"/>
      <c r="G333" s="6"/>
      <c r="I333" s="6"/>
      <c r="J333" s="6"/>
      <c r="K333" s="6"/>
    </row>
    <row r="334" spans="1:16" x14ac:dyDescent="0.25">
      <c r="B334" s="36"/>
      <c r="C334" s="97"/>
      <c r="D334" s="36"/>
      <c r="E334" s="6"/>
      <c r="G334" s="6"/>
      <c r="I334" s="6"/>
      <c r="J334" s="6"/>
      <c r="K334" s="6"/>
    </row>
    <row r="335" spans="1:16" x14ac:dyDescent="0.25">
      <c r="B335" s="36"/>
      <c r="C335" s="97"/>
      <c r="D335" s="36"/>
      <c r="E335" s="6"/>
      <c r="G335" s="6"/>
      <c r="I335" s="6"/>
      <c r="J335" s="6"/>
      <c r="K335" s="6"/>
    </row>
    <row r="336" spans="1:16" x14ac:dyDescent="0.25">
      <c r="B336" s="36"/>
      <c r="C336" s="97"/>
      <c r="D336" s="36"/>
      <c r="E336" s="6"/>
      <c r="G336" s="6"/>
      <c r="I336" s="6"/>
      <c r="J336" s="6"/>
      <c r="K336" s="6"/>
    </row>
    <row r="337" spans="1:15" s="121" customFormat="1" x14ac:dyDescent="0.25">
      <c r="A337" s="127"/>
      <c r="B337" s="36"/>
      <c r="C337" s="97"/>
      <c r="D337" s="36"/>
      <c r="E337" s="6"/>
      <c r="F337" s="6"/>
      <c r="G337" s="6"/>
      <c r="H337" s="131"/>
      <c r="I337" s="6"/>
      <c r="J337" s="6"/>
      <c r="K337" s="6"/>
      <c r="L337" s="117"/>
      <c r="M337" s="120"/>
      <c r="N337" s="120"/>
      <c r="O337" s="120"/>
    </row>
    <row r="338" spans="1:15" s="121" customFormat="1" x14ac:dyDescent="0.25">
      <c r="A338" s="127"/>
      <c r="B338" s="36"/>
      <c r="C338" s="97"/>
      <c r="D338" s="36"/>
      <c r="E338" s="6"/>
      <c r="F338" s="6"/>
      <c r="G338" s="6"/>
      <c r="H338" s="131"/>
      <c r="I338" s="6"/>
      <c r="J338" s="6"/>
      <c r="K338" s="6"/>
      <c r="L338" s="117"/>
      <c r="M338" s="120"/>
      <c r="N338" s="120"/>
      <c r="O338" s="120"/>
    </row>
    <row r="339" spans="1:15" s="121" customFormat="1" x14ac:dyDescent="0.25">
      <c r="A339" s="127"/>
      <c r="B339" s="36"/>
      <c r="C339" s="97"/>
      <c r="D339" s="36"/>
      <c r="E339" s="6"/>
      <c r="F339" s="6"/>
      <c r="G339" s="6"/>
      <c r="H339" s="131"/>
      <c r="I339" s="6"/>
      <c r="J339" s="6"/>
      <c r="K339" s="6"/>
      <c r="L339" s="117"/>
      <c r="M339" s="120"/>
      <c r="N339" s="120"/>
      <c r="O339" s="120"/>
    </row>
    <row r="340" spans="1:15" s="121" customFormat="1" x14ac:dyDescent="0.25">
      <c r="A340" s="127"/>
      <c r="B340" s="36"/>
      <c r="C340" s="97"/>
      <c r="D340" s="36"/>
      <c r="E340" s="6"/>
      <c r="F340" s="6"/>
      <c r="G340" s="6"/>
      <c r="H340" s="131"/>
      <c r="I340" s="6"/>
      <c r="J340" s="6"/>
      <c r="K340" s="6"/>
      <c r="L340" s="117"/>
      <c r="M340" s="120"/>
      <c r="N340" s="120"/>
      <c r="O340" s="120"/>
    </row>
    <row r="341" spans="1:15" s="121" customFormat="1" x14ac:dyDescent="0.25">
      <c r="A341" s="127"/>
      <c r="B341" s="36"/>
      <c r="C341" s="97"/>
      <c r="D341" s="36"/>
      <c r="E341" s="6"/>
      <c r="F341" s="6"/>
      <c r="G341" s="6"/>
      <c r="H341" s="131"/>
      <c r="I341" s="6"/>
      <c r="J341" s="6"/>
      <c r="K341" s="6"/>
      <c r="L341" s="117"/>
      <c r="M341" s="120"/>
      <c r="N341" s="120"/>
      <c r="O341" s="120"/>
    </row>
    <row r="342" spans="1:15" s="121" customFormat="1" x14ac:dyDescent="0.25">
      <c r="A342" s="127"/>
      <c r="B342" s="36"/>
      <c r="C342" s="97"/>
      <c r="D342" s="36"/>
      <c r="E342" s="6"/>
      <c r="F342" s="6"/>
      <c r="G342" s="6"/>
      <c r="H342" s="131"/>
      <c r="I342" s="6"/>
      <c r="J342" s="6"/>
      <c r="K342" s="6"/>
      <c r="L342" s="117"/>
      <c r="M342" s="120"/>
      <c r="N342" s="120"/>
      <c r="O342" s="120"/>
    </row>
    <row r="343" spans="1:15" s="121" customFormat="1" x14ac:dyDescent="0.25">
      <c r="A343" s="127"/>
      <c r="B343" s="36"/>
      <c r="C343" s="97"/>
      <c r="D343" s="36"/>
      <c r="E343" s="6"/>
      <c r="F343" s="6"/>
      <c r="G343" s="6"/>
      <c r="H343" s="131"/>
      <c r="I343" s="6"/>
      <c r="J343" s="6"/>
      <c r="K343" s="6"/>
      <c r="L343" s="117"/>
      <c r="M343" s="120"/>
      <c r="N343" s="120"/>
      <c r="O343" s="120"/>
    </row>
    <row r="344" spans="1:15" s="121" customFormat="1" x14ac:dyDescent="0.25">
      <c r="A344" s="127"/>
      <c r="B344" s="36"/>
      <c r="C344" s="97"/>
      <c r="D344" s="36"/>
      <c r="E344" s="6"/>
      <c r="F344" s="6"/>
      <c r="G344" s="6"/>
      <c r="H344" s="131"/>
      <c r="I344" s="6"/>
      <c r="J344" s="6"/>
      <c r="K344" s="6"/>
      <c r="L344" s="117"/>
      <c r="M344" s="120"/>
      <c r="N344" s="120"/>
      <c r="O344" s="120"/>
    </row>
    <row r="345" spans="1:15" s="121" customFormat="1" x14ac:dyDescent="0.25">
      <c r="A345" s="127"/>
      <c r="B345" s="36"/>
      <c r="C345" s="97"/>
      <c r="D345" s="36"/>
      <c r="E345" s="6"/>
      <c r="F345" s="6"/>
      <c r="G345" s="6"/>
      <c r="H345" s="131"/>
      <c r="I345" s="6"/>
      <c r="J345" s="6"/>
      <c r="K345" s="6"/>
      <c r="L345" s="117"/>
      <c r="M345" s="120"/>
      <c r="N345" s="120"/>
      <c r="O345" s="120"/>
    </row>
    <row r="346" spans="1:15" s="121" customFormat="1" x14ac:dyDescent="0.25">
      <c r="A346" s="127"/>
      <c r="B346" s="36"/>
      <c r="C346" s="97"/>
      <c r="D346" s="36"/>
      <c r="E346" s="6"/>
      <c r="F346" s="6"/>
      <c r="G346" s="6"/>
      <c r="H346" s="131"/>
      <c r="I346" s="6"/>
      <c r="J346" s="6"/>
      <c r="K346" s="6"/>
      <c r="L346" s="117"/>
      <c r="M346" s="120"/>
      <c r="N346" s="120"/>
      <c r="O346" s="120"/>
    </row>
    <row r="347" spans="1:15" s="121" customFormat="1" x14ac:dyDescent="0.25">
      <c r="A347" s="127"/>
      <c r="B347" s="36"/>
      <c r="C347" s="97"/>
      <c r="D347" s="36"/>
      <c r="E347" s="6"/>
      <c r="F347" s="6"/>
      <c r="G347" s="6"/>
      <c r="H347" s="131"/>
      <c r="I347" s="6"/>
      <c r="J347" s="6"/>
      <c r="K347" s="6"/>
      <c r="L347" s="117"/>
      <c r="M347" s="120"/>
      <c r="N347" s="120"/>
      <c r="O347" s="120"/>
    </row>
    <row r="348" spans="1:15" s="121" customFormat="1" x14ac:dyDescent="0.25">
      <c r="A348" s="127"/>
      <c r="B348" s="36"/>
      <c r="C348" s="97"/>
      <c r="D348" s="36"/>
      <c r="E348" s="6"/>
      <c r="F348" s="6"/>
      <c r="G348" s="6"/>
      <c r="H348" s="131"/>
      <c r="I348" s="6"/>
      <c r="J348" s="6"/>
      <c r="K348" s="6"/>
      <c r="L348" s="117"/>
      <c r="M348" s="120"/>
      <c r="N348" s="120"/>
      <c r="O348" s="120"/>
    </row>
    <row r="349" spans="1:15" s="121" customFormat="1" x14ac:dyDescent="0.25">
      <c r="A349" s="127"/>
      <c r="B349" s="36"/>
      <c r="C349" s="97"/>
      <c r="D349" s="36"/>
      <c r="E349" s="6"/>
      <c r="F349" s="6"/>
      <c r="G349" s="6"/>
      <c r="H349" s="131"/>
      <c r="I349" s="6"/>
      <c r="J349" s="6"/>
      <c r="K349" s="6"/>
      <c r="L349" s="117"/>
      <c r="M349" s="120"/>
      <c r="N349" s="120"/>
      <c r="O349" s="120"/>
    </row>
    <row r="350" spans="1:15" s="121" customFormat="1" x14ac:dyDescent="0.25">
      <c r="A350" s="127"/>
      <c r="B350" s="36"/>
      <c r="C350" s="97"/>
      <c r="D350" s="36"/>
      <c r="E350" s="6"/>
      <c r="F350" s="6"/>
      <c r="G350" s="6"/>
      <c r="H350" s="131"/>
      <c r="I350" s="6"/>
      <c r="J350" s="6"/>
      <c r="K350" s="6"/>
      <c r="L350" s="117"/>
      <c r="M350" s="120"/>
      <c r="N350" s="120"/>
      <c r="O350" s="120"/>
    </row>
    <row r="351" spans="1:15" s="121" customFormat="1" x14ac:dyDescent="0.25">
      <c r="A351" s="127"/>
      <c r="B351" s="36"/>
      <c r="C351" s="97"/>
      <c r="D351" s="36"/>
      <c r="E351" s="6"/>
      <c r="F351" s="6"/>
      <c r="G351" s="6"/>
      <c r="H351" s="131"/>
      <c r="I351" s="6"/>
      <c r="J351" s="6"/>
      <c r="K351" s="6"/>
      <c r="L351" s="117"/>
      <c r="M351" s="120"/>
      <c r="N351" s="120"/>
      <c r="O351" s="120"/>
    </row>
    <row r="352" spans="1:15" s="124" customFormat="1" x14ac:dyDescent="0.25">
      <c r="A352" s="136"/>
      <c r="B352" s="36"/>
      <c r="C352" s="97"/>
      <c r="D352" s="36"/>
      <c r="E352" s="6"/>
      <c r="F352" s="6"/>
      <c r="G352" s="6"/>
      <c r="H352" s="131"/>
      <c r="I352" s="6"/>
      <c r="J352" s="6"/>
      <c r="K352" s="6"/>
      <c r="L352" s="34"/>
      <c r="M352" s="120"/>
      <c r="N352" s="120"/>
      <c r="O352" s="120"/>
    </row>
    <row r="353" spans="1:15" s="124" customFormat="1" x14ac:dyDescent="0.25">
      <c r="A353" s="136"/>
      <c r="B353" s="36"/>
      <c r="C353" s="97"/>
      <c r="D353" s="36"/>
      <c r="E353" s="6"/>
      <c r="F353" s="6"/>
      <c r="G353" s="6"/>
      <c r="H353" s="131"/>
      <c r="I353" s="6"/>
      <c r="J353" s="6"/>
      <c r="K353" s="6"/>
      <c r="L353" s="34"/>
      <c r="M353" s="120"/>
      <c r="N353" s="120"/>
      <c r="O353" s="120"/>
    </row>
    <row r="354" spans="1:15" s="124" customFormat="1" x14ac:dyDescent="0.25">
      <c r="A354" s="136"/>
      <c r="B354" s="36"/>
      <c r="C354" s="97"/>
      <c r="D354" s="36"/>
      <c r="E354" s="6"/>
      <c r="F354" s="6"/>
      <c r="G354" s="6"/>
      <c r="H354" s="131"/>
      <c r="I354" s="6"/>
      <c r="J354" s="6"/>
      <c r="K354" s="6"/>
      <c r="L354" s="34"/>
      <c r="M354" s="120"/>
      <c r="N354" s="120"/>
      <c r="O354" s="120"/>
    </row>
    <row r="355" spans="1:15" s="124" customFormat="1" x14ac:dyDescent="0.25">
      <c r="A355" s="136"/>
      <c r="B355" s="36"/>
      <c r="C355" s="97"/>
      <c r="D355" s="36"/>
      <c r="E355" s="6"/>
      <c r="F355" s="6"/>
      <c r="G355" s="6"/>
      <c r="H355" s="131"/>
      <c r="I355" s="6"/>
      <c r="J355" s="6"/>
      <c r="K355" s="6"/>
      <c r="L355" s="34"/>
      <c r="M355" s="120"/>
      <c r="N355" s="120"/>
      <c r="O355" s="120"/>
    </row>
    <row r="356" spans="1:15" s="124" customFormat="1" x14ac:dyDescent="0.25">
      <c r="A356" s="136"/>
      <c r="B356" s="36"/>
      <c r="C356" s="97"/>
      <c r="D356" s="36"/>
      <c r="E356" s="6"/>
      <c r="F356" s="6"/>
      <c r="G356" s="6"/>
      <c r="H356" s="131"/>
      <c r="I356" s="6"/>
      <c r="J356" s="6"/>
      <c r="K356" s="6"/>
      <c r="L356" s="34"/>
      <c r="M356" s="120"/>
      <c r="N356" s="120"/>
      <c r="O356" s="120"/>
    </row>
    <row r="357" spans="1:15" s="124" customFormat="1" x14ac:dyDescent="0.25">
      <c r="A357" s="136"/>
      <c r="B357" s="36"/>
      <c r="C357" s="97"/>
      <c r="D357" s="36"/>
      <c r="E357" s="6"/>
      <c r="F357" s="6"/>
      <c r="G357" s="6"/>
      <c r="H357" s="131"/>
      <c r="I357" s="6"/>
      <c r="J357" s="6"/>
      <c r="K357" s="6"/>
      <c r="L357" s="34"/>
      <c r="M357" s="120"/>
      <c r="N357" s="120"/>
      <c r="O357" s="120"/>
    </row>
    <row r="358" spans="1:15" s="124" customFormat="1" x14ac:dyDescent="0.25">
      <c r="A358" s="136"/>
      <c r="B358" s="36"/>
      <c r="C358" s="97"/>
      <c r="D358" s="36"/>
      <c r="E358" s="6"/>
      <c r="F358" s="6"/>
      <c r="G358" s="6"/>
      <c r="H358" s="131"/>
      <c r="I358" s="6"/>
      <c r="J358" s="6"/>
      <c r="K358" s="6"/>
      <c r="L358" s="34"/>
      <c r="M358" s="120"/>
      <c r="N358" s="120"/>
      <c r="O358" s="120"/>
    </row>
    <row r="359" spans="1:15" s="124" customFormat="1" x14ac:dyDescent="0.25">
      <c r="A359" s="136"/>
      <c r="B359" s="36"/>
      <c r="C359" s="97"/>
      <c r="D359" s="36"/>
      <c r="E359" s="6"/>
      <c r="F359" s="6"/>
      <c r="G359" s="6"/>
      <c r="H359" s="131"/>
      <c r="I359" s="6"/>
      <c r="J359" s="6"/>
      <c r="K359" s="6"/>
      <c r="L359" s="34"/>
      <c r="M359" s="120"/>
      <c r="N359" s="120"/>
      <c r="O359" s="120"/>
    </row>
    <row r="360" spans="1:15" s="124" customFormat="1" x14ac:dyDescent="0.25">
      <c r="A360" s="136"/>
      <c r="B360" s="36"/>
      <c r="C360" s="138"/>
      <c r="D360" s="36"/>
      <c r="E360" s="6"/>
      <c r="F360" s="6"/>
      <c r="G360" s="6"/>
      <c r="H360" s="131"/>
      <c r="I360" s="6"/>
      <c r="J360" s="6"/>
      <c r="K360" s="6"/>
      <c r="L360" s="34"/>
      <c r="M360" s="120"/>
      <c r="N360" s="120"/>
      <c r="O360" s="120"/>
    </row>
    <row r="361" spans="1:15" s="124" customFormat="1" x14ac:dyDescent="0.25">
      <c r="A361" s="136"/>
      <c r="B361" s="36"/>
      <c r="C361" s="97"/>
      <c r="D361" s="36"/>
      <c r="E361" s="6"/>
      <c r="F361" s="6"/>
      <c r="G361" s="6"/>
      <c r="H361" s="131"/>
      <c r="I361" s="6"/>
      <c r="J361" s="6"/>
      <c r="K361" s="6"/>
      <c r="L361" s="34"/>
      <c r="M361" s="120"/>
      <c r="N361" s="120"/>
      <c r="O361" s="120"/>
    </row>
    <row r="362" spans="1:15" s="124" customFormat="1" x14ac:dyDescent="0.25">
      <c r="A362" s="136"/>
      <c r="B362" s="36"/>
      <c r="C362" s="97"/>
      <c r="D362" s="36"/>
      <c r="E362" s="6"/>
      <c r="F362" s="6"/>
      <c r="G362" s="6"/>
      <c r="H362" s="131"/>
      <c r="I362" s="6"/>
      <c r="J362" s="6"/>
      <c r="K362" s="6"/>
      <c r="L362" s="34"/>
      <c r="M362" s="120"/>
      <c r="N362" s="120"/>
      <c r="O362" s="120"/>
    </row>
    <row r="363" spans="1:15" s="124" customFormat="1" x14ac:dyDescent="0.25">
      <c r="A363" s="136"/>
      <c r="B363" s="36"/>
      <c r="C363" s="97"/>
      <c r="D363" s="36"/>
      <c r="E363" s="6"/>
      <c r="F363" s="6"/>
      <c r="G363" s="6"/>
      <c r="H363" s="131"/>
      <c r="I363" s="6"/>
      <c r="J363" s="6"/>
      <c r="K363" s="6"/>
      <c r="L363" s="34"/>
      <c r="M363" s="120"/>
      <c r="N363" s="120"/>
      <c r="O363" s="120"/>
    </row>
    <row r="364" spans="1:15" s="124" customFormat="1" x14ac:dyDescent="0.25">
      <c r="A364" s="136"/>
      <c r="B364" s="36"/>
      <c r="C364" s="97"/>
      <c r="D364" s="36"/>
      <c r="E364" s="6"/>
      <c r="F364" s="6"/>
      <c r="G364" s="6"/>
      <c r="H364" s="131"/>
      <c r="I364" s="6"/>
      <c r="J364" s="6"/>
      <c r="K364" s="6"/>
      <c r="L364" s="34"/>
      <c r="M364" s="120"/>
      <c r="N364" s="120"/>
      <c r="O364" s="120"/>
    </row>
    <row r="365" spans="1:15" s="124" customFormat="1" x14ac:dyDescent="0.25">
      <c r="A365" s="136"/>
      <c r="B365" s="36"/>
      <c r="C365" s="97"/>
      <c r="D365" s="36"/>
      <c r="E365" s="6"/>
      <c r="F365" s="6"/>
      <c r="G365" s="6"/>
      <c r="H365" s="131"/>
      <c r="I365" s="6"/>
      <c r="J365" s="6"/>
      <c r="K365" s="6"/>
      <c r="L365" s="34"/>
      <c r="M365" s="120"/>
      <c r="N365" s="120"/>
      <c r="O365" s="120"/>
    </row>
    <row r="366" spans="1:15" s="124" customFormat="1" x14ac:dyDescent="0.25">
      <c r="A366" s="136"/>
      <c r="B366" s="36"/>
      <c r="C366" s="97"/>
      <c r="D366" s="36"/>
      <c r="E366" s="6"/>
      <c r="F366" s="6"/>
      <c r="G366" s="6"/>
      <c r="H366" s="131"/>
      <c r="I366" s="6"/>
      <c r="J366" s="6"/>
      <c r="K366" s="6"/>
      <c r="L366" s="34"/>
      <c r="M366" s="120"/>
      <c r="N366" s="120"/>
      <c r="O366" s="120"/>
    </row>
    <row r="367" spans="1:15" s="124" customFormat="1" x14ac:dyDescent="0.25">
      <c r="A367" s="136"/>
      <c r="B367" s="36"/>
      <c r="C367" s="97"/>
      <c r="D367" s="36"/>
      <c r="E367" s="6"/>
      <c r="F367" s="6"/>
      <c r="G367" s="6"/>
      <c r="H367" s="131"/>
      <c r="I367" s="6"/>
      <c r="J367" s="6"/>
      <c r="K367" s="6"/>
      <c r="L367" s="34"/>
      <c r="M367" s="120"/>
      <c r="N367" s="120"/>
      <c r="O367" s="120"/>
    </row>
    <row r="368" spans="1:15" s="124" customFormat="1" x14ac:dyDescent="0.25">
      <c r="A368" s="136"/>
      <c r="B368" s="36"/>
      <c r="C368" s="97"/>
      <c r="D368" s="36"/>
      <c r="E368" s="6"/>
      <c r="F368" s="6"/>
      <c r="G368" s="6"/>
      <c r="H368" s="131"/>
      <c r="I368" s="6"/>
      <c r="J368" s="6"/>
      <c r="K368" s="6"/>
      <c r="L368" s="34"/>
      <c r="M368" s="120"/>
      <c r="N368" s="120"/>
      <c r="O368" s="120"/>
    </row>
    <row r="369" spans="1:16" s="124" customFormat="1" x14ac:dyDescent="0.25">
      <c r="A369" s="136"/>
      <c r="B369" s="36"/>
      <c r="C369" s="97"/>
      <c r="D369" s="36"/>
      <c r="E369" s="6"/>
      <c r="F369" s="6"/>
      <c r="G369" s="6"/>
      <c r="H369" s="131"/>
      <c r="I369" s="6"/>
      <c r="J369" s="6"/>
      <c r="K369" s="6"/>
      <c r="L369" s="34"/>
      <c r="M369" s="120"/>
      <c r="N369" s="120"/>
      <c r="O369" s="120"/>
    </row>
    <row r="370" spans="1:16" s="124" customFormat="1" x14ac:dyDescent="0.25">
      <c r="A370" s="136"/>
      <c r="B370" s="36"/>
      <c r="C370" s="97"/>
      <c r="D370" s="36"/>
      <c r="E370" s="6"/>
      <c r="F370" s="6"/>
      <c r="G370" s="6"/>
      <c r="H370" s="131"/>
      <c r="I370" s="6"/>
      <c r="J370" s="6"/>
      <c r="K370" s="6"/>
      <c r="L370" s="34"/>
      <c r="M370" s="120"/>
      <c r="N370" s="120"/>
      <c r="O370" s="120"/>
    </row>
    <row r="371" spans="1:16" s="106" customFormat="1" x14ac:dyDescent="0.25">
      <c r="B371" s="36"/>
      <c r="C371" s="97"/>
      <c r="D371" s="36"/>
      <c r="E371" s="6"/>
      <c r="F371" s="6"/>
      <c r="G371" s="6"/>
      <c r="H371" s="131"/>
      <c r="I371" s="6"/>
      <c r="J371" s="6"/>
      <c r="K371" s="6"/>
      <c r="L371" s="37"/>
      <c r="M371" s="120"/>
      <c r="N371" s="120"/>
      <c r="O371" s="120"/>
    </row>
    <row r="372" spans="1:16" s="107" customFormat="1" x14ac:dyDescent="0.25">
      <c r="B372" s="36"/>
      <c r="C372" s="97"/>
      <c r="D372" s="36"/>
      <c r="E372" s="6"/>
      <c r="F372" s="6"/>
      <c r="G372" s="6"/>
      <c r="H372" s="131"/>
      <c r="I372" s="6"/>
      <c r="J372" s="6"/>
      <c r="K372" s="6"/>
      <c r="L372" s="34"/>
      <c r="M372" s="120"/>
      <c r="N372" s="120"/>
      <c r="O372" s="120"/>
    </row>
    <row r="373" spans="1:16" s="107" customFormat="1" x14ac:dyDescent="0.25">
      <c r="B373" s="36"/>
      <c r="C373" s="97"/>
      <c r="D373" s="36"/>
      <c r="E373" s="6"/>
      <c r="F373" s="6"/>
      <c r="G373" s="6"/>
      <c r="H373" s="131"/>
      <c r="I373" s="6"/>
      <c r="J373" s="6"/>
      <c r="K373" s="6"/>
      <c r="L373" s="34"/>
      <c r="M373" s="120"/>
      <c r="N373" s="120"/>
      <c r="O373" s="120"/>
    </row>
    <row r="374" spans="1:16" s="107" customFormat="1" x14ac:dyDescent="0.25">
      <c r="B374" s="36"/>
      <c r="C374" s="97"/>
      <c r="D374" s="36"/>
      <c r="E374" s="6"/>
      <c r="F374" s="6"/>
      <c r="G374" s="6"/>
      <c r="H374" s="131"/>
      <c r="I374" s="6"/>
      <c r="J374" s="6"/>
      <c r="K374" s="6"/>
      <c r="L374" s="34"/>
      <c r="M374" s="120"/>
      <c r="N374" s="120"/>
      <c r="O374" s="120"/>
    </row>
    <row r="375" spans="1:16" s="107" customFormat="1" x14ac:dyDescent="0.25">
      <c r="B375" s="36"/>
      <c r="C375" s="97"/>
      <c r="D375" s="36"/>
      <c r="E375" s="6"/>
      <c r="F375" s="6"/>
      <c r="G375" s="6"/>
      <c r="H375" s="131"/>
      <c r="I375" s="6"/>
      <c r="J375" s="6"/>
      <c r="K375" s="6"/>
      <c r="L375" s="34"/>
      <c r="M375" s="120"/>
      <c r="N375" s="120"/>
      <c r="O375" s="120"/>
    </row>
    <row r="376" spans="1:16" s="107" customFormat="1" x14ac:dyDescent="0.25">
      <c r="B376" s="36"/>
      <c r="C376" s="97"/>
      <c r="D376" s="36"/>
      <c r="E376" s="6"/>
      <c r="F376" s="6"/>
      <c r="G376" s="6"/>
      <c r="H376" s="131"/>
      <c r="I376" s="6"/>
      <c r="J376" s="6"/>
      <c r="K376" s="6"/>
      <c r="L376" s="34"/>
      <c r="M376" s="120"/>
      <c r="N376" s="120"/>
      <c r="O376" s="120"/>
    </row>
    <row r="377" spans="1:16" x14ac:dyDescent="0.25">
      <c r="B377" s="104"/>
      <c r="C377" s="97"/>
      <c r="D377" s="104"/>
      <c r="E377" s="6"/>
      <c r="F377" s="87"/>
      <c r="G377" s="6"/>
      <c r="I377" s="6"/>
      <c r="J377" s="6"/>
      <c r="K377" s="6"/>
    </row>
    <row r="378" spans="1:16" s="107" customFormat="1" x14ac:dyDescent="0.25">
      <c r="B378" s="36"/>
      <c r="C378" s="97"/>
      <c r="D378" s="36"/>
      <c r="E378" s="102"/>
      <c r="F378" s="102"/>
      <c r="G378" s="34"/>
      <c r="H378" s="99"/>
      <c r="I378" s="34"/>
      <c r="J378" s="34"/>
      <c r="K378" s="34"/>
      <c r="L378" s="34"/>
      <c r="M378" s="99"/>
      <c r="N378" s="99"/>
      <c r="O378" s="99"/>
    </row>
    <row r="379" spans="1:16" s="98" customFormat="1" x14ac:dyDescent="0.25">
      <c r="B379" s="25"/>
      <c r="C379" s="69"/>
      <c r="D379" s="25"/>
      <c r="E379" s="7"/>
      <c r="F379" s="7"/>
      <c r="G379" s="7"/>
      <c r="H379" s="99"/>
      <c r="I379" s="7"/>
      <c r="J379" s="7"/>
      <c r="K379" s="7"/>
      <c r="M379" s="99"/>
      <c r="N379" s="99"/>
      <c r="O379" s="99"/>
      <c r="P379" s="100"/>
    </row>
    <row r="380" spans="1:16" s="124" customFormat="1" x14ac:dyDescent="0.25">
      <c r="A380" s="136"/>
      <c r="B380" s="102"/>
      <c r="C380" s="97"/>
      <c r="D380" s="102"/>
      <c r="E380" s="102"/>
      <c r="F380" s="102"/>
      <c r="G380" s="34"/>
      <c r="H380" s="99"/>
      <c r="I380" s="34"/>
      <c r="J380" s="34"/>
      <c r="K380" s="34"/>
      <c r="L380" s="34"/>
      <c r="M380" s="99"/>
      <c r="N380" s="99"/>
      <c r="O380" s="99"/>
    </row>
    <row r="381" spans="1:16" x14ac:dyDescent="0.25">
      <c r="B381" s="96"/>
      <c r="C381" s="97"/>
      <c r="D381" s="96"/>
      <c r="E381" s="6"/>
      <c r="G381" s="6"/>
      <c r="H381" s="99"/>
      <c r="I381" s="6"/>
      <c r="J381" s="6"/>
      <c r="K381" s="6"/>
      <c r="M381" s="99"/>
      <c r="N381" s="99"/>
      <c r="O381" s="99"/>
    </row>
    <row r="382" spans="1:16" s="124" customFormat="1" x14ac:dyDescent="0.25">
      <c r="A382" s="136"/>
      <c r="B382" s="36"/>
      <c r="C382" s="97"/>
      <c r="D382" s="36"/>
      <c r="E382" s="92"/>
      <c r="F382" s="92"/>
      <c r="G382" s="6"/>
      <c r="H382" s="131"/>
      <c r="I382" s="6"/>
      <c r="J382" s="6"/>
      <c r="K382" s="6"/>
      <c r="L382" s="34"/>
      <c r="M382" s="120"/>
      <c r="N382" s="120"/>
      <c r="O382" s="120"/>
    </row>
    <row r="383" spans="1:16" s="124" customFormat="1" x14ac:dyDescent="0.25">
      <c r="A383" s="136"/>
      <c r="B383" s="36"/>
      <c r="C383" s="97"/>
      <c r="D383" s="36"/>
      <c r="E383" s="92"/>
      <c r="F383" s="92"/>
      <c r="G383" s="6"/>
      <c r="H383" s="131"/>
      <c r="I383" s="6"/>
      <c r="J383" s="6"/>
      <c r="K383" s="6"/>
      <c r="L383" s="34"/>
      <c r="M383" s="120"/>
      <c r="N383" s="120"/>
      <c r="O383" s="120"/>
    </row>
    <row r="384" spans="1:16" s="102" customFormat="1" ht="40.5" customHeight="1" x14ac:dyDescent="0.25">
      <c r="B384" s="36"/>
      <c r="C384" s="97"/>
      <c r="D384" s="36"/>
      <c r="E384" s="92"/>
      <c r="F384" s="92"/>
      <c r="G384" s="6"/>
      <c r="H384" s="131"/>
      <c r="I384" s="6"/>
      <c r="J384" s="6"/>
      <c r="K384" s="6"/>
      <c r="L384" s="34"/>
      <c r="M384" s="120"/>
      <c r="N384" s="120"/>
      <c r="O384" s="120"/>
    </row>
    <row r="385" spans="1:15" s="102" customFormat="1" ht="40.5" customHeight="1" x14ac:dyDescent="0.25">
      <c r="B385" s="36"/>
      <c r="C385" s="97"/>
      <c r="D385" s="36"/>
      <c r="E385" s="92"/>
      <c r="F385" s="92"/>
      <c r="G385" s="6"/>
      <c r="H385" s="131"/>
      <c r="I385" s="6"/>
      <c r="J385" s="6"/>
      <c r="K385" s="6"/>
      <c r="L385" s="34"/>
      <c r="M385" s="120"/>
      <c r="N385" s="120"/>
      <c r="O385" s="120"/>
    </row>
    <row r="386" spans="1:15" s="124" customFormat="1" ht="40.5" customHeight="1" x14ac:dyDescent="0.25">
      <c r="A386" s="136"/>
      <c r="B386" s="36"/>
      <c r="C386" s="97"/>
      <c r="D386" s="36"/>
      <c r="E386" s="92"/>
      <c r="F386" s="92"/>
      <c r="G386" s="6"/>
      <c r="H386" s="131"/>
      <c r="I386" s="6"/>
      <c r="J386" s="6"/>
      <c r="K386" s="6"/>
      <c r="L386" s="34"/>
      <c r="M386" s="120"/>
      <c r="N386" s="120"/>
      <c r="O386" s="120"/>
    </row>
    <row r="387" spans="1:15" s="124" customFormat="1" x14ac:dyDescent="0.25">
      <c r="A387" s="136"/>
      <c r="B387" s="36"/>
      <c r="C387" s="97"/>
      <c r="D387" s="36"/>
      <c r="E387" s="92"/>
      <c r="F387" s="92"/>
      <c r="G387" s="6"/>
      <c r="H387" s="131"/>
      <c r="I387" s="6"/>
      <c r="J387" s="6"/>
      <c r="K387" s="6"/>
      <c r="L387" s="34"/>
      <c r="M387" s="120"/>
      <c r="N387" s="120"/>
      <c r="O387" s="120"/>
    </row>
    <row r="388" spans="1:15" s="102" customFormat="1" x14ac:dyDescent="0.25">
      <c r="B388" s="36"/>
      <c r="C388" s="97"/>
      <c r="D388" s="36"/>
      <c r="E388" s="92"/>
      <c r="F388" s="92"/>
      <c r="G388" s="6"/>
      <c r="H388" s="131"/>
      <c r="I388" s="6"/>
      <c r="J388" s="6"/>
      <c r="K388" s="6"/>
      <c r="L388" s="34"/>
      <c r="M388" s="120"/>
      <c r="N388" s="120"/>
      <c r="O388" s="120"/>
    </row>
    <row r="389" spans="1:15" s="102" customFormat="1" x14ac:dyDescent="0.25">
      <c r="B389" s="36"/>
      <c r="C389" s="97"/>
      <c r="D389" s="36"/>
      <c r="E389" s="92"/>
      <c r="F389" s="92"/>
      <c r="G389" s="6"/>
      <c r="H389" s="131"/>
      <c r="I389" s="6"/>
      <c r="J389" s="6"/>
      <c r="K389" s="6"/>
      <c r="L389" s="34"/>
      <c r="M389" s="120"/>
      <c r="N389" s="120"/>
      <c r="O389" s="120"/>
    </row>
    <row r="390" spans="1:15" s="124" customFormat="1" x14ac:dyDescent="0.25">
      <c r="A390" s="136"/>
      <c r="B390" s="36"/>
      <c r="C390" s="97"/>
      <c r="D390" s="36"/>
      <c r="E390" s="92"/>
      <c r="F390" s="92"/>
      <c r="G390" s="6"/>
      <c r="H390" s="131"/>
      <c r="I390" s="6"/>
      <c r="J390" s="6"/>
      <c r="K390" s="6"/>
      <c r="L390" s="34"/>
      <c r="M390" s="120"/>
      <c r="N390" s="120"/>
      <c r="O390" s="120"/>
    </row>
    <row r="391" spans="1:15" s="124" customFormat="1" x14ac:dyDescent="0.25">
      <c r="A391" s="136"/>
      <c r="B391" s="36"/>
      <c r="C391" s="97"/>
      <c r="D391" s="36"/>
      <c r="E391" s="92"/>
      <c r="F391" s="92"/>
      <c r="G391" s="6"/>
      <c r="H391" s="131"/>
      <c r="I391" s="6"/>
      <c r="J391" s="6"/>
      <c r="K391" s="6"/>
      <c r="L391" s="34"/>
      <c r="M391" s="120"/>
      <c r="N391" s="120"/>
      <c r="O391" s="120"/>
    </row>
    <row r="392" spans="1:15" s="124" customFormat="1" x14ac:dyDescent="0.25">
      <c r="A392" s="136"/>
      <c r="B392" s="36"/>
      <c r="C392" s="97"/>
      <c r="D392" s="36"/>
      <c r="E392" s="92"/>
      <c r="F392" s="92"/>
      <c r="G392" s="6"/>
      <c r="H392" s="131"/>
      <c r="I392" s="6"/>
      <c r="J392" s="6"/>
      <c r="K392" s="6"/>
      <c r="L392" s="34"/>
      <c r="M392" s="120"/>
      <c r="N392" s="120"/>
      <c r="O392" s="120"/>
    </row>
    <row r="393" spans="1:15" s="121" customFormat="1" x14ac:dyDescent="0.25">
      <c r="A393" s="127"/>
      <c r="B393" s="36"/>
      <c r="C393" s="97"/>
      <c r="D393" s="36"/>
      <c r="E393" s="92"/>
      <c r="F393" s="92"/>
      <c r="G393" s="6"/>
      <c r="H393" s="131"/>
      <c r="I393" s="6"/>
      <c r="J393" s="6"/>
      <c r="K393" s="6"/>
      <c r="L393" s="117"/>
      <c r="M393" s="120"/>
      <c r="N393" s="120"/>
      <c r="O393" s="120"/>
    </row>
    <row r="394" spans="1:15" s="102" customFormat="1" x14ac:dyDescent="0.25">
      <c r="B394" s="36"/>
      <c r="C394" s="97"/>
      <c r="D394" s="36"/>
      <c r="E394" s="92"/>
      <c r="F394" s="92"/>
      <c r="G394" s="6"/>
      <c r="H394" s="131"/>
      <c r="I394" s="6"/>
      <c r="J394" s="6"/>
      <c r="K394" s="6"/>
      <c r="L394" s="34"/>
      <c r="M394" s="120"/>
      <c r="N394" s="120"/>
      <c r="O394" s="120"/>
    </row>
    <row r="395" spans="1:15" s="102" customFormat="1" x14ac:dyDescent="0.25">
      <c r="B395" s="36"/>
      <c r="C395" s="97"/>
      <c r="D395" s="36"/>
      <c r="E395" s="92"/>
      <c r="F395" s="92"/>
      <c r="G395" s="6"/>
      <c r="H395" s="131"/>
      <c r="I395" s="6"/>
      <c r="J395" s="6"/>
      <c r="K395" s="6"/>
      <c r="L395" s="34"/>
      <c r="M395" s="120"/>
      <c r="N395" s="120"/>
      <c r="O395" s="120"/>
    </row>
    <row r="396" spans="1:15" s="102" customFormat="1" x14ac:dyDescent="0.25">
      <c r="B396" s="36"/>
      <c r="C396" s="97"/>
      <c r="D396" s="36"/>
      <c r="E396" s="92"/>
      <c r="F396" s="92"/>
      <c r="G396" s="6"/>
      <c r="H396" s="131"/>
      <c r="I396" s="6"/>
      <c r="J396" s="6"/>
      <c r="K396" s="6"/>
      <c r="L396" s="34"/>
      <c r="M396" s="120"/>
      <c r="N396" s="120"/>
      <c r="O396" s="120"/>
    </row>
    <row r="397" spans="1:15" s="102" customFormat="1" x14ac:dyDescent="0.25">
      <c r="B397" s="36"/>
      <c r="C397" s="97"/>
      <c r="D397" s="36"/>
      <c r="E397" s="92"/>
      <c r="F397" s="92"/>
      <c r="G397" s="6"/>
      <c r="H397" s="131"/>
      <c r="I397" s="6"/>
      <c r="J397" s="6"/>
      <c r="K397" s="6"/>
      <c r="L397" s="34"/>
      <c r="M397" s="120"/>
      <c r="N397" s="120"/>
      <c r="O397" s="120"/>
    </row>
    <row r="398" spans="1:15" s="102" customFormat="1" x14ac:dyDescent="0.25">
      <c r="B398" s="36"/>
      <c r="C398" s="97"/>
      <c r="D398" s="36"/>
      <c r="E398" s="92"/>
      <c r="F398" s="92"/>
      <c r="G398" s="6"/>
      <c r="H398" s="131"/>
      <c r="I398" s="6"/>
      <c r="J398" s="6"/>
      <c r="K398" s="6"/>
      <c r="L398" s="34"/>
      <c r="M398" s="120"/>
      <c r="N398" s="120"/>
      <c r="O398" s="120"/>
    </row>
    <row r="399" spans="1:15" s="102" customFormat="1" x14ac:dyDescent="0.25">
      <c r="B399" s="36"/>
      <c r="C399" s="97"/>
      <c r="D399" s="36"/>
      <c r="E399" s="92"/>
      <c r="F399" s="92"/>
      <c r="G399" s="6"/>
      <c r="H399" s="131"/>
      <c r="I399" s="6"/>
      <c r="J399" s="6"/>
      <c r="K399" s="6"/>
      <c r="L399" s="34"/>
      <c r="M399" s="120"/>
      <c r="N399" s="120"/>
      <c r="O399" s="120"/>
    </row>
    <row r="400" spans="1:15" s="102" customFormat="1" x14ac:dyDescent="0.25">
      <c r="B400" s="36"/>
      <c r="C400" s="97"/>
      <c r="D400" s="36"/>
      <c r="E400" s="92"/>
      <c r="F400" s="92"/>
      <c r="G400" s="6"/>
      <c r="H400" s="131"/>
      <c r="I400" s="6"/>
      <c r="J400" s="6"/>
      <c r="K400" s="6"/>
      <c r="L400" s="34"/>
      <c r="M400" s="120"/>
      <c r="N400" s="120"/>
      <c r="O400" s="120"/>
    </row>
    <row r="401" spans="2:15" s="102" customFormat="1" x14ac:dyDescent="0.25">
      <c r="B401" s="36"/>
      <c r="C401" s="97"/>
      <c r="D401" s="36"/>
      <c r="E401" s="92"/>
      <c r="F401" s="92"/>
      <c r="G401" s="6"/>
      <c r="H401" s="131"/>
      <c r="I401" s="6"/>
      <c r="J401" s="6"/>
      <c r="K401" s="6"/>
      <c r="L401" s="34"/>
      <c r="M401" s="120"/>
      <c r="N401" s="120"/>
      <c r="O401" s="120"/>
    </row>
    <row r="402" spans="2:15" s="102" customFormat="1" x14ac:dyDescent="0.25">
      <c r="B402" s="36"/>
      <c r="C402" s="97"/>
      <c r="D402" s="36"/>
      <c r="E402" s="92"/>
      <c r="F402" s="92"/>
      <c r="G402" s="6"/>
      <c r="H402" s="131"/>
      <c r="I402" s="6"/>
      <c r="J402" s="6"/>
      <c r="K402" s="6"/>
      <c r="L402" s="34"/>
      <c r="M402" s="120"/>
      <c r="N402" s="120"/>
      <c r="O402" s="120"/>
    </row>
    <row r="403" spans="2:15" s="102" customFormat="1" x14ac:dyDescent="0.25">
      <c r="B403" s="36"/>
      <c r="C403" s="97"/>
      <c r="D403" s="36"/>
      <c r="E403" s="92"/>
      <c r="F403" s="92"/>
      <c r="G403" s="6"/>
      <c r="H403" s="131"/>
      <c r="I403" s="6"/>
      <c r="J403" s="6"/>
      <c r="K403" s="6"/>
      <c r="L403" s="34"/>
      <c r="M403" s="120"/>
      <c r="N403" s="120"/>
      <c r="O403" s="120"/>
    </row>
    <row r="404" spans="2:15" s="102" customFormat="1" x14ac:dyDescent="0.25">
      <c r="B404" s="36"/>
      <c r="C404" s="97"/>
      <c r="D404" s="36"/>
      <c r="E404" s="92"/>
      <c r="F404" s="92"/>
      <c r="G404" s="6"/>
      <c r="H404" s="131"/>
      <c r="I404" s="6"/>
      <c r="J404" s="6"/>
      <c r="K404" s="6"/>
      <c r="L404" s="34"/>
      <c r="M404" s="120"/>
      <c r="N404" s="120"/>
      <c r="O404" s="120"/>
    </row>
    <row r="405" spans="2:15" s="102" customFormat="1" x14ac:dyDescent="0.25">
      <c r="B405" s="36"/>
      <c r="C405" s="97"/>
      <c r="D405" s="36"/>
      <c r="E405" s="92"/>
      <c r="F405" s="92"/>
      <c r="G405" s="6"/>
      <c r="H405" s="131"/>
      <c r="I405" s="6"/>
      <c r="J405" s="6"/>
      <c r="K405" s="6"/>
      <c r="L405" s="34"/>
      <c r="M405" s="120"/>
      <c r="N405" s="120"/>
      <c r="O405" s="120"/>
    </row>
    <row r="406" spans="2:15" s="102" customFormat="1" x14ac:dyDescent="0.25">
      <c r="B406" s="36"/>
      <c r="C406" s="97"/>
      <c r="D406" s="36"/>
      <c r="E406" s="92"/>
      <c r="F406" s="92"/>
      <c r="G406" s="6"/>
      <c r="H406" s="131"/>
      <c r="I406" s="6"/>
      <c r="J406" s="6"/>
      <c r="K406" s="6"/>
      <c r="L406" s="34"/>
      <c r="M406" s="120"/>
      <c r="N406" s="120"/>
      <c r="O406" s="120"/>
    </row>
    <row r="407" spans="2:15" s="102" customFormat="1" x14ac:dyDescent="0.25">
      <c r="B407" s="36"/>
      <c r="C407" s="97"/>
      <c r="D407" s="36"/>
      <c r="E407" s="92"/>
      <c r="F407" s="92"/>
      <c r="G407" s="6"/>
      <c r="H407" s="131"/>
      <c r="I407" s="6"/>
      <c r="J407" s="6"/>
      <c r="K407" s="6"/>
      <c r="L407" s="34"/>
      <c r="M407" s="120"/>
      <c r="N407" s="120"/>
      <c r="O407" s="120"/>
    </row>
    <row r="408" spans="2:15" s="102" customFormat="1" x14ac:dyDescent="0.25">
      <c r="B408" s="36"/>
      <c r="C408" s="97"/>
      <c r="D408" s="36"/>
      <c r="E408" s="92"/>
      <c r="F408" s="92"/>
      <c r="G408" s="6"/>
      <c r="H408" s="131"/>
      <c r="I408" s="6"/>
      <c r="J408" s="6"/>
      <c r="K408" s="6"/>
      <c r="L408" s="34"/>
      <c r="M408" s="120"/>
      <c r="N408" s="120"/>
      <c r="O408" s="120"/>
    </row>
    <row r="409" spans="2:15" s="102" customFormat="1" x14ac:dyDescent="0.25">
      <c r="B409" s="36"/>
      <c r="C409" s="97"/>
      <c r="D409" s="36"/>
      <c r="E409" s="92"/>
      <c r="F409" s="92"/>
      <c r="G409" s="6"/>
      <c r="H409" s="131"/>
      <c r="I409" s="6"/>
      <c r="J409" s="6"/>
      <c r="K409" s="6"/>
      <c r="L409" s="34"/>
      <c r="M409" s="120"/>
      <c r="N409" s="120"/>
      <c r="O409" s="120"/>
    </row>
    <row r="410" spans="2:15" s="102" customFormat="1" x14ac:dyDescent="0.25">
      <c r="B410" s="36"/>
      <c r="C410" s="97"/>
      <c r="D410" s="36"/>
      <c r="E410" s="92"/>
      <c r="F410" s="92"/>
      <c r="G410" s="6"/>
      <c r="H410" s="131"/>
      <c r="I410" s="6"/>
      <c r="J410" s="6"/>
      <c r="K410" s="6"/>
      <c r="L410" s="34"/>
      <c r="M410" s="120"/>
      <c r="N410" s="120"/>
      <c r="O410" s="120"/>
    </row>
    <row r="411" spans="2:15" s="102" customFormat="1" x14ac:dyDescent="0.25">
      <c r="B411" s="36"/>
      <c r="C411" s="97"/>
      <c r="D411" s="36"/>
      <c r="E411" s="92"/>
      <c r="F411" s="92"/>
      <c r="G411" s="6"/>
      <c r="H411" s="131"/>
      <c r="I411" s="6"/>
      <c r="J411" s="6"/>
      <c r="K411" s="6"/>
      <c r="L411" s="34"/>
      <c r="M411" s="120"/>
      <c r="N411" s="120"/>
      <c r="O411" s="120"/>
    </row>
    <row r="412" spans="2:15" s="102" customFormat="1" x14ac:dyDescent="0.25">
      <c r="B412" s="36"/>
      <c r="C412" s="97"/>
      <c r="D412" s="36"/>
      <c r="E412" s="92"/>
      <c r="F412" s="92"/>
      <c r="G412" s="6"/>
      <c r="H412" s="131"/>
      <c r="I412" s="6"/>
      <c r="J412" s="6"/>
      <c r="K412" s="6"/>
      <c r="L412" s="34"/>
      <c r="M412" s="120"/>
      <c r="N412" s="120"/>
      <c r="O412" s="120"/>
    </row>
    <row r="413" spans="2:15" s="102" customFormat="1" x14ac:dyDescent="0.25">
      <c r="B413" s="36"/>
      <c r="C413" s="97"/>
      <c r="D413" s="36"/>
      <c r="E413" s="92"/>
      <c r="F413" s="92"/>
      <c r="G413" s="6"/>
      <c r="H413" s="131"/>
      <c r="I413" s="6"/>
      <c r="J413" s="6"/>
      <c r="K413" s="6"/>
      <c r="L413" s="34"/>
      <c r="M413" s="120"/>
      <c r="N413" s="120"/>
      <c r="O413" s="120"/>
    </row>
    <row r="414" spans="2:15" s="102" customFormat="1" x14ac:dyDescent="0.25">
      <c r="B414" s="36"/>
      <c r="C414" s="97"/>
      <c r="D414" s="36"/>
      <c r="E414" s="92"/>
      <c r="F414" s="92"/>
      <c r="G414" s="6"/>
      <c r="H414" s="131"/>
      <c r="I414" s="6"/>
      <c r="J414" s="6"/>
      <c r="K414" s="6"/>
      <c r="L414" s="34"/>
      <c r="M414" s="120"/>
      <c r="N414" s="120"/>
      <c r="O414" s="120"/>
    </row>
    <row r="415" spans="2:15" s="102" customFormat="1" x14ac:dyDescent="0.25">
      <c r="B415" s="36"/>
      <c r="C415" s="97"/>
      <c r="D415" s="36"/>
      <c r="E415" s="92"/>
      <c r="F415" s="92"/>
      <c r="G415" s="6"/>
      <c r="H415" s="131"/>
      <c r="I415" s="6"/>
      <c r="J415" s="6"/>
      <c r="K415" s="6"/>
      <c r="L415" s="34"/>
      <c r="M415" s="120"/>
      <c r="N415" s="120"/>
      <c r="O415" s="120"/>
    </row>
    <row r="416" spans="2:15" s="102" customFormat="1" x14ac:dyDescent="0.25">
      <c r="B416" s="36"/>
      <c r="C416" s="97"/>
      <c r="D416" s="36"/>
      <c r="E416" s="92"/>
      <c r="F416" s="92"/>
      <c r="G416" s="6"/>
      <c r="H416" s="131"/>
      <c r="I416" s="6"/>
      <c r="J416" s="6"/>
      <c r="K416" s="6"/>
      <c r="L416" s="34"/>
      <c r="M416" s="120"/>
      <c r="N416" s="120"/>
      <c r="O416" s="120"/>
    </row>
    <row r="417" spans="1:16" s="102" customFormat="1" x14ac:dyDescent="0.25">
      <c r="B417" s="36"/>
      <c r="C417" s="97"/>
      <c r="D417" s="36"/>
      <c r="E417" s="92"/>
      <c r="F417" s="92"/>
      <c r="G417" s="6"/>
      <c r="H417" s="131"/>
      <c r="I417" s="6"/>
      <c r="J417" s="6"/>
      <c r="K417" s="6"/>
      <c r="L417" s="34"/>
      <c r="M417" s="120"/>
      <c r="N417" s="120"/>
      <c r="O417" s="120"/>
    </row>
    <row r="418" spans="1:16" s="102" customFormat="1" x14ac:dyDescent="0.25">
      <c r="B418" s="36"/>
      <c r="C418" s="97"/>
      <c r="D418" s="36"/>
      <c r="E418" s="92"/>
      <c r="F418" s="92"/>
      <c r="G418" s="6"/>
      <c r="H418" s="131"/>
      <c r="I418" s="6"/>
      <c r="J418" s="6"/>
      <c r="K418" s="6"/>
      <c r="L418" s="34"/>
      <c r="M418" s="120"/>
      <c r="N418" s="120"/>
      <c r="O418" s="120"/>
    </row>
    <row r="419" spans="1:16" s="102" customFormat="1" x14ac:dyDescent="0.25">
      <c r="B419" s="36"/>
      <c r="C419" s="97"/>
      <c r="D419" s="36"/>
      <c r="E419" s="92"/>
      <c r="F419" s="92"/>
      <c r="G419" s="6"/>
      <c r="H419" s="131"/>
      <c r="I419" s="6"/>
      <c r="J419" s="6"/>
      <c r="K419" s="6"/>
      <c r="L419" s="34"/>
      <c r="M419" s="120"/>
      <c r="N419" s="120"/>
      <c r="O419" s="120"/>
    </row>
    <row r="420" spans="1:16" x14ac:dyDescent="0.25">
      <c r="B420" s="104"/>
      <c r="C420" s="97"/>
      <c r="D420" s="104"/>
      <c r="E420" s="6"/>
      <c r="F420" s="87"/>
      <c r="G420" s="6"/>
      <c r="I420" s="6"/>
      <c r="J420" s="6"/>
      <c r="K420" s="6"/>
    </row>
    <row r="421" spans="1:16" s="102" customFormat="1" x14ac:dyDescent="0.25">
      <c r="B421" s="137"/>
      <c r="C421" s="138"/>
      <c r="D421" s="137"/>
      <c r="G421" s="34"/>
      <c r="H421" s="99"/>
      <c r="I421" s="34"/>
      <c r="J421" s="34"/>
      <c r="K421" s="34"/>
      <c r="L421" s="34"/>
      <c r="M421" s="99"/>
      <c r="N421" s="99"/>
      <c r="O421" s="99"/>
    </row>
    <row r="422" spans="1:16" s="98" customFormat="1" x14ac:dyDescent="0.25">
      <c r="B422" s="25"/>
      <c r="C422" s="69"/>
      <c r="D422" s="25"/>
      <c r="E422" s="7"/>
      <c r="F422" s="7"/>
      <c r="G422" s="7"/>
      <c r="H422" s="99"/>
      <c r="I422" s="7"/>
      <c r="J422" s="7"/>
      <c r="K422" s="7"/>
      <c r="M422" s="99"/>
      <c r="N422" s="99"/>
      <c r="O422" s="99"/>
      <c r="P422" s="100"/>
    </row>
    <row r="423" spans="1:16" s="124" customFormat="1" x14ac:dyDescent="0.25">
      <c r="A423" s="136"/>
      <c r="B423" s="102"/>
      <c r="C423" s="97"/>
      <c r="D423" s="102"/>
      <c r="E423" s="102"/>
      <c r="F423" s="102"/>
      <c r="G423" s="34"/>
      <c r="H423" s="99"/>
      <c r="I423" s="34"/>
      <c r="J423" s="34"/>
      <c r="K423" s="34"/>
      <c r="L423" s="34"/>
      <c r="M423" s="99"/>
      <c r="N423" s="99"/>
      <c r="O423" s="99"/>
    </row>
    <row r="424" spans="1:16" x14ac:dyDescent="0.25">
      <c r="B424" s="96"/>
      <c r="C424" s="97"/>
      <c r="D424" s="96"/>
      <c r="E424" s="6"/>
      <c r="G424" s="6"/>
      <c r="H424" s="99"/>
      <c r="I424" s="6"/>
      <c r="J424" s="6"/>
      <c r="K424" s="6"/>
      <c r="M424" s="99"/>
      <c r="N424" s="99"/>
      <c r="O424" s="99"/>
    </row>
    <row r="425" spans="1:16" s="124" customFormat="1" x14ac:dyDescent="0.25">
      <c r="A425" s="136"/>
      <c r="B425" s="36"/>
      <c r="C425" s="97"/>
      <c r="D425" s="36"/>
      <c r="E425" s="94"/>
      <c r="F425" s="94"/>
      <c r="G425" s="6"/>
      <c r="H425" s="131"/>
      <c r="I425" s="6"/>
      <c r="J425" s="6"/>
      <c r="K425" s="6"/>
      <c r="L425" s="34"/>
      <c r="M425" s="120"/>
      <c r="N425" s="120"/>
      <c r="O425" s="120"/>
    </row>
    <row r="426" spans="1:16" s="124" customFormat="1" x14ac:dyDescent="0.25">
      <c r="A426" s="136"/>
      <c r="B426" s="36"/>
      <c r="C426" s="97"/>
      <c r="D426" s="36"/>
      <c r="E426" s="94"/>
      <c r="F426" s="94"/>
      <c r="G426" s="6"/>
      <c r="H426" s="131"/>
      <c r="I426" s="6"/>
      <c r="J426" s="6"/>
      <c r="K426" s="6"/>
      <c r="L426" s="34"/>
      <c r="M426" s="120"/>
      <c r="N426" s="120"/>
      <c r="O426" s="120"/>
    </row>
    <row r="427" spans="1:16" x14ac:dyDescent="0.25">
      <c r="B427" s="104"/>
      <c r="C427" s="97"/>
      <c r="D427" s="104"/>
      <c r="E427" s="6"/>
      <c r="F427" s="87"/>
      <c r="G427" s="6"/>
      <c r="I427" s="6"/>
      <c r="J427" s="6"/>
      <c r="K427" s="6"/>
    </row>
    <row r="428" spans="1:16" x14ac:dyDescent="0.25">
      <c r="B428" s="104"/>
      <c r="C428" s="97"/>
      <c r="D428" s="104"/>
      <c r="E428" s="6"/>
      <c r="F428" s="87"/>
      <c r="G428" s="6"/>
      <c r="H428" s="99"/>
      <c r="I428" s="6"/>
      <c r="J428" s="6"/>
      <c r="K428" s="6"/>
      <c r="M428" s="99"/>
      <c r="N428" s="99"/>
      <c r="O428" s="99"/>
    </row>
    <row r="429" spans="1:16" s="98" customFormat="1" x14ac:dyDescent="0.25">
      <c r="B429" s="25"/>
      <c r="C429" s="69"/>
      <c r="D429" s="25"/>
      <c r="E429" s="7"/>
      <c r="F429" s="7"/>
      <c r="G429" s="7"/>
      <c r="H429" s="99"/>
      <c r="I429" s="7"/>
      <c r="J429" s="7"/>
      <c r="K429" s="7"/>
      <c r="M429" s="99"/>
      <c r="N429" s="99"/>
      <c r="O429" s="99"/>
      <c r="P429" s="100"/>
    </row>
    <row r="430" spans="1:16" s="124" customFormat="1" x14ac:dyDescent="0.25">
      <c r="A430" s="136"/>
      <c r="B430" s="102"/>
      <c r="C430" s="97"/>
      <c r="D430" s="102"/>
      <c r="E430" s="102"/>
      <c r="F430" s="102"/>
      <c r="G430" s="34"/>
      <c r="H430" s="99"/>
      <c r="I430" s="34"/>
      <c r="J430" s="34"/>
      <c r="K430" s="34"/>
      <c r="L430" s="34"/>
      <c r="M430" s="99"/>
      <c r="N430" s="99"/>
      <c r="O430" s="99"/>
    </row>
    <row r="431" spans="1:16" x14ac:dyDescent="0.25">
      <c r="B431" s="96"/>
      <c r="C431" s="97"/>
      <c r="D431" s="96"/>
      <c r="E431" s="6"/>
      <c r="G431" s="6"/>
      <c r="H431" s="99"/>
      <c r="I431" s="6"/>
      <c r="J431" s="6"/>
      <c r="K431" s="6"/>
      <c r="M431" s="99"/>
      <c r="N431" s="99"/>
      <c r="O431" s="99"/>
    </row>
    <row r="432" spans="1:16" s="124" customFormat="1" x14ac:dyDescent="0.25">
      <c r="A432" s="136"/>
      <c r="B432" s="36"/>
      <c r="C432" s="97"/>
      <c r="D432" s="36"/>
      <c r="E432" s="94"/>
      <c r="F432" s="94"/>
      <c r="G432" s="6"/>
      <c r="H432" s="131"/>
      <c r="I432" s="6"/>
      <c r="J432" s="6"/>
      <c r="K432" s="6"/>
      <c r="L432" s="34"/>
      <c r="M432" s="120"/>
      <c r="N432" s="120"/>
      <c r="O432" s="120"/>
    </row>
    <row r="433" spans="1:16" s="124" customFormat="1" x14ac:dyDescent="0.25">
      <c r="A433" s="136"/>
      <c r="B433" s="36"/>
      <c r="C433" s="97"/>
      <c r="D433" s="137"/>
      <c r="E433" s="94"/>
      <c r="F433" s="94"/>
      <c r="G433" s="6"/>
      <c r="H433" s="131"/>
      <c r="I433" s="6"/>
      <c r="J433" s="6"/>
      <c r="K433" s="6"/>
      <c r="L433" s="34"/>
      <c r="M433" s="120"/>
      <c r="N433" s="120"/>
      <c r="O433" s="120"/>
    </row>
    <row r="434" spans="1:16" s="124" customFormat="1" x14ac:dyDescent="0.25">
      <c r="A434" s="136"/>
      <c r="B434" s="36"/>
      <c r="C434" s="97"/>
      <c r="D434" s="137"/>
      <c r="E434" s="94"/>
      <c r="F434" s="94"/>
      <c r="G434" s="6"/>
      <c r="H434" s="131"/>
      <c r="I434" s="6"/>
      <c r="J434" s="6"/>
      <c r="K434" s="6"/>
      <c r="L434" s="34"/>
      <c r="M434" s="120"/>
      <c r="N434" s="120"/>
      <c r="O434" s="120"/>
    </row>
    <row r="435" spans="1:16" s="124" customFormat="1" x14ac:dyDescent="0.25">
      <c r="A435" s="136"/>
      <c r="B435" s="36"/>
      <c r="C435" s="97"/>
      <c r="D435" s="137"/>
      <c r="E435" s="94"/>
      <c r="F435" s="94"/>
      <c r="G435" s="6"/>
      <c r="H435" s="131"/>
      <c r="I435" s="6"/>
      <c r="J435" s="6"/>
      <c r="K435" s="6"/>
      <c r="L435" s="34"/>
      <c r="M435" s="120"/>
      <c r="N435" s="120"/>
      <c r="O435" s="120"/>
    </row>
    <row r="436" spans="1:16" s="124" customFormat="1" x14ac:dyDescent="0.25">
      <c r="A436" s="136"/>
      <c r="B436" s="36"/>
      <c r="C436" s="97"/>
      <c r="D436" s="137"/>
      <c r="E436" s="94"/>
      <c r="F436" s="94"/>
      <c r="G436" s="6"/>
      <c r="H436" s="131"/>
      <c r="I436" s="6"/>
      <c r="J436" s="6"/>
      <c r="K436" s="6"/>
      <c r="L436" s="34"/>
      <c r="M436" s="120"/>
      <c r="N436" s="120"/>
      <c r="O436" s="120"/>
    </row>
    <row r="437" spans="1:16" s="124" customFormat="1" x14ac:dyDescent="0.25">
      <c r="A437" s="136"/>
      <c r="B437" s="36"/>
      <c r="C437" s="97"/>
      <c r="D437" s="137"/>
      <c r="E437" s="94"/>
      <c r="F437" s="94"/>
      <c r="G437" s="6"/>
      <c r="H437" s="131"/>
      <c r="I437" s="6"/>
      <c r="J437" s="6"/>
      <c r="K437" s="6"/>
      <c r="L437" s="34"/>
      <c r="M437" s="120"/>
      <c r="N437" s="120"/>
      <c r="O437" s="120"/>
    </row>
    <row r="438" spans="1:16" s="124" customFormat="1" x14ac:dyDescent="0.25">
      <c r="A438" s="136"/>
      <c r="B438" s="36"/>
      <c r="C438" s="97"/>
      <c r="D438" s="36"/>
      <c r="E438" s="94"/>
      <c r="F438" s="94"/>
      <c r="G438" s="6"/>
      <c r="H438" s="131"/>
      <c r="I438" s="6"/>
      <c r="J438" s="6"/>
      <c r="K438" s="6"/>
      <c r="L438" s="34"/>
      <c r="M438" s="120"/>
      <c r="N438" s="120"/>
      <c r="O438" s="120"/>
    </row>
    <row r="439" spans="1:16" s="124" customFormat="1" x14ac:dyDescent="0.25">
      <c r="A439" s="136"/>
      <c r="B439" s="36"/>
      <c r="C439" s="97"/>
      <c r="D439" s="36"/>
      <c r="E439" s="94"/>
      <c r="F439" s="94"/>
      <c r="G439" s="6"/>
      <c r="H439" s="131"/>
      <c r="I439" s="6"/>
      <c r="J439" s="6"/>
      <c r="K439" s="6"/>
      <c r="L439" s="34"/>
      <c r="M439" s="120"/>
      <c r="N439" s="120"/>
      <c r="O439" s="120"/>
    </row>
    <row r="440" spans="1:16" x14ac:dyDescent="0.25">
      <c r="B440" s="104"/>
      <c r="C440" s="97"/>
      <c r="D440" s="104"/>
      <c r="E440" s="6"/>
      <c r="F440" s="87"/>
      <c r="G440" s="6"/>
      <c r="I440" s="6"/>
      <c r="J440" s="6"/>
      <c r="K440" s="6"/>
    </row>
    <row r="441" spans="1:16" s="124" customFormat="1" x14ac:dyDescent="0.25">
      <c r="A441" s="136"/>
      <c r="B441" s="102"/>
      <c r="C441" s="97"/>
      <c r="D441" s="102"/>
      <c r="E441" s="102"/>
      <c r="F441" s="102"/>
      <c r="G441" s="34"/>
      <c r="H441" s="99"/>
      <c r="I441" s="34"/>
      <c r="J441" s="34"/>
      <c r="K441" s="34"/>
      <c r="L441" s="34"/>
      <c r="M441" s="99"/>
      <c r="N441" s="99"/>
      <c r="O441" s="99"/>
    </row>
    <row r="442" spans="1:16" s="98" customFormat="1" x14ac:dyDescent="0.25">
      <c r="B442" s="25"/>
      <c r="C442" s="69"/>
      <c r="D442" s="25"/>
      <c r="E442" s="7"/>
      <c r="F442" s="7"/>
      <c r="G442" s="7"/>
      <c r="H442" s="99"/>
      <c r="I442" s="7"/>
      <c r="J442" s="7"/>
      <c r="K442" s="7"/>
      <c r="M442" s="99"/>
      <c r="N442" s="99"/>
      <c r="O442" s="99"/>
      <c r="P442" s="100"/>
    </row>
    <row r="443" spans="1:16" s="124" customFormat="1" x14ac:dyDescent="0.25">
      <c r="A443" s="136"/>
      <c r="B443" s="102"/>
      <c r="C443" s="97"/>
      <c r="D443" s="102"/>
      <c r="E443" s="102"/>
      <c r="F443" s="102"/>
      <c r="G443" s="34"/>
      <c r="H443" s="99"/>
      <c r="I443" s="34"/>
      <c r="J443" s="34"/>
      <c r="K443" s="34"/>
      <c r="L443" s="34"/>
      <c r="M443" s="99"/>
      <c r="N443" s="99"/>
      <c r="O443" s="99"/>
    </row>
    <row r="444" spans="1:16" x14ac:dyDescent="0.25">
      <c r="B444" s="96"/>
      <c r="C444" s="97"/>
      <c r="D444" s="96"/>
      <c r="E444" s="6"/>
      <c r="G444" s="6"/>
      <c r="H444" s="99"/>
      <c r="I444" s="6"/>
      <c r="J444" s="6"/>
      <c r="K444" s="6"/>
      <c r="M444" s="99"/>
      <c r="N444" s="99"/>
      <c r="O444" s="99"/>
    </row>
    <row r="445" spans="1:16" s="124" customFormat="1" x14ac:dyDescent="0.25">
      <c r="A445" s="136"/>
      <c r="B445" s="36"/>
      <c r="C445" s="97"/>
      <c r="D445" s="137"/>
      <c r="E445" s="94"/>
      <c r="F445" s="94"/>
      <c r="G445" s="6"/>
      <c r="H445" s="131"/>
      <c r="I445" s="6"/>
      <c r="J445" s="6"/>
      <c r="K445" s="6"/>
      <c r="L445" s="34"/>
      <c r="M445" s="120"/>
      <c r="N445" s="120"/>
      <c r="O445" s="120"/>
    </row>
    <row r="446" spans="1:16" s="124" customFormat="1" x14ac:dyDescent="0.25">
      <c r="A446" s="136"/>
      <c r="B446" s="36"/>
      <c r="C446" s="97"/>
      <c r="D446" s="137"/>
      <c r="E446" s="94"/>
      <c r="F446" s="94"/>
      <c r="G446" s="6"/>
      <c r="H446" s="131"/>
      <c r="I446" s="6"/>
      <c r="J446" s="6"/>
      <c r="K446" s="6"/>
      <c r="L446" s="34"/>
      <c r="M446" s="120"/>
      <c r="N446" s="120"/>
      <c r="O446" s="120"/>
    </row>
    <row r="447" spans="1:16" s="124" customFormat="1" ht="39" customHeight="1" x14ac:dyDescent="0.25">
      <c r="A447" s="136"/>
      <c r="B447" s="36"/>
      <c r="C447" s="97"/>
      <c r="D447" s="137"/>
      <c r="E447" s="94"/>
      <c r="F447" s="94"/>
      <c r="G447" s="6"/>
      <c r="H447" s="131"/>
      <c r="I447" s="6"/>
      <c r="J447" s="6"/>
      <c r="K447" s="6"/>
      <c r="L447" s="34"/>
      <c r="M447" s="120"/>
      <c r="N447" s="120"/>
      <c r="O447" s="120"/>
    </row>
    <row r="448" spans="1:16" s="124" customFormat="1" ht="39.75" customHeight="1" x14ac:dyDescent="0.25">
      <c r="A448" s="136"/>
      <c r="B448" s="36"/>
      <c r="C448" s="97"/>
      <c r="D448" s="137"/>
      <c r="E448" s="94"/>
      <c r="F448" s="94"/>
      <c r="G448" s="6"/>
      <c r="H448" s="131"/>
      <c r="I448" s="6"/>
      <c r="J448" s="6"/>
      <c r="K448" s="6"/>
      <c r="L448" s="34"/>
      <c r="M448" s="120"/>
      <c r="N448" s="120"/>
      <c r="O448" s="120"/>
    </row>
    <row r="449" spans="1:16" s="102" customFormat="1" x14ac:dyDescent="0.25">
      <c r="B449" s="36"/>
      <c r="C449" s="97"/>
      <c r="D449" s="137"/>
      <c r="E449" s="94"/>
      <c r="F449" s="94"/>
      <c r="G449" s="6"/>
      <c r="H449" s="131"/>
      <c r="I449" s="6"/>
      <c r="J449" s="6"/>
      <c r="K449" s="6"/>
      <c r="L449" s="34"/>
      <c r="M449" s="120"/>
      <c r="N449" s="120"/>
      <c r="O449" s="120"/>
    </row>
    <row r="450" spans="1:16" s="102" customFormat="1" x14ac:dyDescent="0.25">
      <c r="B450" s="36"/>
      <c r="C450" s="97"/>
      <c r="D450" s="137"/>
      <c r="E450" s="94"/>
      <c r="F450" s="94"/>
      <c r="G450" s="6"/>
      <c r="H450" s="131"/>
      <c r="I450" s="6"/>
      <c r="J450" s="6"/>
      <c r="K450" s="6"/>
      <c r="L450" s="34"/>
      <c r="M450" s="120"/>
      <c r="N450" s="120"/>
      <c r="O450" s="120"/>
    </row>
    <row r="451" spans="1:16" s="102" customFormat="1" x14ac:dyDescent="0.25">
      <c r="B451" s="36"/>
      <c r="C451" s="97"/>
      <c r="D451" s="137"/>
      <c r="E451" s="94"/>
      <c r="F451" s="94"/>
      <c r="G451" s="6"/>
      <c r="H451" s="131"/>
      <c r="I451" s="6"/>
      <c r="J451" s="6"/>
      <c r="K451" s="6"/>
      <c r="L451" s="34"/>
      <c r="M451" s="120"/>
      <c r="N451" s="120"/>
      <c r="O451" s="120"/>
    </row>
    <row r="452" spans="1:16" s="102" customFormat="1" x14ac:dyDescent="0.25">
      <c r="B452" s="36"/>
      <c r="C452" s="97"/>
      <c r="D452" s="137"/>
      <c r="E452" s="94"/>
      <c r="F452" s="94"/>
      <c r="G452" s="6"/>
      <c r="H452" s="131"/>
      <c r="I452" s="6"/>
      <c r="J452" s="6"/>
      <c r="K452" s="6"/>
      <c r="L452" s="34"/>
      <c r="M452" s="120"/>
      <c r="N452" s="120"/>
      <c r="O452" s="120"/>
    </row>
    <row r="453" spans="1:16" s="102" customFormat="1" x14ac:dyDescent="0.25">
      <c r="B453" s="36"/>
      <c r="C453" s="97"/>
      <c r="D453" s="137"/>
      <c r="E453" s="94"/>
      <c r="F453" s="94"/>
      <c r="G453" s="6"/>
      <c r="H453" s="131"/>
      <c r="I453" s="6"/>
      <c r="J453" s="6"/>
      <c r="K453" s="6"/>
      <c r="L453" s="34"/>
      <c r="M453" s="120"/>
      <c r="N453" s="120"/>
      <c r="O453" s="120"/>
    </row>
    <row r="454" spans="1:16" s="102" customFormat="1" x14ac:dyDescent="0.25">
      <c r="B454" s="36"/>
      <c r="C454" s="97"/>
      <c r="D454" s="137"/>
      <c r="E454" s="94"/>
      <c r="F454" s="94"/>
      <c r="G454" s="6"/>
      <c r="H454" s="131"/>
      <c r="I454" s="6"/>
      <c r="J454" s="6"/>
      <c r="K454" s="6"/>
      <c r="L454" s="34"/>
      <c r="M454" s="120"/>
      <c r="N454" s="120"/>
      <c r="O454" s="120"/>
    </row>
    <row r="455" spans="1:16" s="102" customFormat="1" x14ac:dyDescent="0.25">
      <c r="B455" s="36"/>
      <c r="C455" s="97"/>
      <c r="D455" s="137"/>
      <c r="E455" s="94"/>
      <c r="F455" s="94"/>
      <c r="G455" s="6"/>
      <c r="H455" s="131"/>
      <c r="I455" s="6"/>
      <c r="J455" s="6"/>
      <c r="K455" s="6"/>
      <c r="L455" s="34"/>
      <c r="M455" s="120"/>
      <c r="N455" s="120"/>
      <c r="O455" s="120"/>
    </row>
    <row r="456" spans="1:16" s="102" customFormat="1" x14ac:dyDescent="0.25">
      <c r="B456" s="36"/>
      <c r="C456" s="97"/>
      <c r="D456" s="137"/>
      <c r="E456" s="94"/>
      <c r="F456" s="94"/>
      <c r="G456" s="6"/>
      <c r="H456" s="131"/>
      <c r="I456" s="6"/>
      <c r="J456" s="6"/>
      <c r="K456" s="6"/>
      <c r="L456" s="34"/>
      <c r="M456" s="120"/>
      <c r="N456" s="120"/>
      <c r="O456" s="120"/>
    </row>
    <row r="457" spans="1:16" x14ac:dyDescent="0.25">
      <c r="B457" s="104"/>
      <c r="C457" s="97"/>
      <c r="D457" s="104"/>
      <c r="E457" s="6"/>
      <c r="F457" s="87"/>
      <c r="G457" s="6"/>
      <c r="I457" s="6"/>
      <c r="J457" s="6"/>
      <c r="K457" s="6"/>
    </row>
    <row r="458" spans="1:16" s="102" customFormat="1" x14ac:dyDescent="0.25">
      <c r="B458" s="36"/>
      <c r="C458" s="97"/>
      <c r="D458" s="36"/>
      <c r="G458" s="34"/>
      <c r="H458" s="99"/>
      <c r="I458" s="34"/>
      <c r="J458" s="34"/>
      <c r="K458" s="34"/>
      <c r="L458" s="34"/>
      <c r="M458" s="99"/>
      <c r="N458" s="99"/>
      <c r="O458" s="99"/>
    </row>
    <row r="459" spans="1:16" s="98" customFormat="1" x14ac:dyDescent="0.25">
      <c r="B459" s="25"/>
      <c r="C459" s="69"/>
      <c r="D459" s="25"/>
      <c r="E459" s="7"/>
      <c r="F459" s="7"/>
      <c r="G459" s="7"/>
      <c r="H459" s="99"/>
      <c r="I459" s="7"/>
      <c r="J459" s="7"/>
      <c r="K459" s="7"/>
      <c r="M459" s="99"/>
      <c r="N459" s="99"/>
      <c r="O459" s="99"/>
      <c r="P459" s="100"/>
    </row>
    <row r="460" spans="1:16" s="124" customFormat="1" x14ac:dyDescent="0.25">
      <c r="A460" s="136"/>
      <c r="B460" s="102"/>
      <c r="C460" s="97"/>
      <c r="D460" s="102"/>
      <c r="E460" s="102"/>
      <c r="F460" s="102"/>
      <c r="G460" s="34"/>
      <c r="H460" s="99"/>
      <c r="I460" s="34"/>
      <c r="J460" s="34"/>
      <c r="K460" s="34"/>
      <c r="L460" s="34"/>
      <c r="M460" s="99"/>
      <c r="N460" s="99"/>
      <c r="O460" s="99"/>
    </row>
    <row r="461" spans="1:16" x14ac:dyDescent="0.25">
      <c r="B461" s="96"/>
      <c r="C461" s="97"/>
      <c r="D461" s="96"/>
      <c r="E461" s="6"/>
      <c r="G461" s="6"/>
      <c r="H461" s="99"/>
      <c r="I461" s="6"/>
      <c r="J461" s="6"/>
      <c r="K461" s="6"/>
      <c r="M461" s="99"/>
      <c r="N461" s="99"/>
      <c r="O461" s="99"/>
    </row>
    <row r="462" spans="1:16" s="124" customFormat="1" x14ac:dyDescent="0.25">
      <c r="A462" s="136"/>
      <c r="B462" s="36"/>
      <c r="C462" s="97"/>
      <c r="D462" s="137"/>
      <c r="E462" s="94"/>
      <c r="F462" s="94"/>
      <c r="G462" s="6"/>
      <c r="H462" s="131"/>
      <c r="I462" s="6"/>
      <c r="J462" s="6"/>
      <c r="K462" s="6"/>
      <c r="L462" s="34"/>
      <c r="M462" s="120"/>
      <c r="N462" s="120"/>
      <c r="O462" s="120"/>
    </row>
    <row r="463" spans="1:16" s="124" customFormat="1" x14ac:dyDescent="0.25">
      <c r="A463" s="136"/>
      <c r="B463" s="36"/>
      <c r="C463" s="97"/>
      <c r="D463" s="137"/>
      <c r="E463" s="94"/>
      <c r="F463" s="94"/>
      <c r="G463" s="6"/>
      <c r="H463" s="131"/>
      <c r="I463" s="6"/>
      <c r="J463" s="6"/>
      <c r="K463" s="6"/>
      <c r="L463" s="34"/>
      <c r="M463" s="120"/>
      <c r="N463" s="120"/>
      <c r="O463" s="120"/>
    </row>
    <row r="464" spans="1:16" s="124" customFormat="1" x14ac:dyDescent="0.25">
      <c r="A464" s="136"/>
      <c r="B464" s="36"/>
      <c r="C464" s="97"/>
      <c r="D464" s="137"/>
      <c r="E464" s="94"/>
      <c r="F464" s="94"/>
      <c r="G464" s="6"/>
      <c r="H464" s="131"/>
      <c r="I464" s="6"/>
      <c r="J464" s="6"/>
      <c r="K464" s="6"/>
      <c r="L464" s="34"/>
      <c r="M464" s="120"/>
      <c r="N464" s="120"/>
      <c r="O464" s="120"/>
    </row>
    <row r="465" spans="1:16" s="124" customFormat="1" x14ac:dyDescent="0.25">
      <c r="A465" s="136"/>
      <c r="B465" s="36"/>
      <c r="C465" s="97"/>
      <c r="D465" s="137"/>
      <c r="E465" s="94"/>
      <c r="F465" s="94"/>
      <c r="G465" s="6"/>
      <c r="H465" s="131"/>
      <c r="I465" s="6"/>
      <c r="J465" s="6"/>
      <c r="K465" s="6"/>
      <c r="L465" s="34"/>
      <c r="M465" s="120"/>
      <c r="N465" s="120"/>
      <c r="O465" s="120"/>
    </row>
    <row r="466" spans="1:16" s="124" customFormat="1" x14ac:dyDescent="0.25">
      <c r="A466" s="136"/>
      <c r="B466" s="36"/>
      <c r="C466" s="97"/>
      <c r="D466" s="137"/>
      <c r="E466" s="94"/>
      <c r="F466" s="94"/>
      <c r="G466" s="6"/>
      <c r="H466" s="131"/>
      <c r="I466" s="6"/>
      <c r="J466" s="6"/>
      <c r="K466" s="6"/>
      <c r="L466" s="34"/>
      <c r="M466" s="120"/>
      <c r="N466" s="120"/>
      <c r="O466" s="120"/>
    </row>
    <row r="467" spans="1:16" s="124" customFormat="1" x14ac:dyDescent="0.25">
      <c r="A467" s="136"/>
      <c r="B467" s="36"/>
      <c r="C467" s="97"/>
      <c r="D467" s="137"/>
      <c r="E467" s="94"/>
      <c r="F467" s="94"/>
      <c r="G467" s="6"/>
      <c r="H467" s="131"/>
      <c r="I467" s="6"/>
      <c r="J467" s="6"/>
      <c r="K467" s="6"/>
      <c r="L467" s="34"/>
      <c r="M467" s="120"/>
      <c r="N467" s="120"/>
      <c r="O467" s="120"/>
    </row>
    <row r="468" spans="1:16" x14ac:dyDescent="0.25">
      <c r="B468" s="104"/>
      <c r="C468" s="97"/>
      <c r="D468" s="104"/>
      <c r="E468" s="6"/>
      <c r="F468" s="87"/>
      <c r="G468" s="6"/>
      <c r="I468" s="6"/>
      <c r="J468" s="6"/>
      <c r="K468" s="6"/>
    </row>
    <row r="469" spans="1:16" x14ac:dyDescent="0.25">
      <c r="B469" s="104"/>
      <c r="C469" s="97"/>
      <c r="D469" s="104"/>
      <c r="E469" s="6"/>
      <c r="G469" s="6"/>
      <c r="I469" s="6"/>
      <c r="J469" s="6"/>
      <c r="K469" s="6"/>
    </row>
    <row r="470" spans="1:16" x14ac:dyDescent="0.25">
      <c r="B470" s="104"/>
      <c r="C470" s="97"/>
      <c r="D470" s="104"/>
      <c r="E470" s="6"/>
      <c r="F470" s="87"/>
      <c r="G470" s="6"/>
      <c r="I470" s="6"/>
      <c r="J470" s="6"/>
      <c r="K470" s="6"/>
    </row>
    <row r="471" spans="1:16" x14ac:dyDescent="0.25">
      <c r="B471" s="104"/>
      <c r="C471" s="97"/>
      <c r="D471" s="104"/>
      <c r="E471" s="6"/>
      <c r="G471" s="6"/>
      <c r="I471" s="6"/>
      <c r="J471" s="6"/>
      <c r="K471" s="6"/>
    </row>
    <row r="472" spans="1:16" s="124" customFormat="1" x14ac:dyDescent="0.25">
      <c r="A472" s="136"/>
      <c r="B472" s="102"/>
      <c r="C472" s="97"/>
      <c r="D472" s="102"/>
      <c r="E472" s="102"/>
      <c r="F472" s="102"/>
      <c r="G472" s="34"/>
      <c r="H472" s="99"/>
      <c r="I472" s="34"/>
      <c r="J472" s="34"/>
      <c r="K472" s="34"/>
      <c r="L472" s="34"/>
      <c r="M472" s="99"/>
      <c r="N472" s="99"/>
      <c r="O472" s="99"/>
    </row>
    <row r="473" spans="1:16" s="98" customFormat="1" x14ac:dyDescent="0.25">
      <c r="A473" s="132"/>
      <c r="B473" s="25"/>
      <c r="C473" s="133"/>
      <c r="D473" s="134"/>
      <c r="E473" s="135"/>
      <c r="F473" s="135"/>
      <c r="G473" s="135"/>
      <c r="H473" s="99"/>
      <c r="I473" s="7"/>
      <c r="J473" s="7"/>
      <c r="K473" s="7"/>
      <c r="M473" s="99"/>
      <c r="N473" s="99"/>
      <c r="O473" s="99"/>
      <c r="P473" s="100"/>
    </row>
    <row r="474" spans="1:16" s="124" customFormat="1" x14ac:dyDescent="0.25">
      <c r="A474" s="136"/>
      <c r="B474" s="107"/>
      <c r="C474" s="97"/>
      <c r="D474" s="107"/>
      <c r="E474" s="102"/>
      <c r="F474" s="102"/>
      <c r="G474" s="93"/>
      <c r="H474" s="99"/>
      <c r="I474" s="93"/>
      <c r="J474" s="93"/>
      <c r="K474" s="93"/>
      <c r="L474" s="93"/>
      <c r="M474" s="99"/>
      <c r="N474" s="99"/>
      <c r="O474" s="99"/>
    </row>
    <row r="475" spans="1:16" s="98" customFormat="1" x14ac:dyDescent="0.25">
      <c r="B475" s="25"/>
      <c r="C475" s="69"/>
      <c r="D475" s="25"/>
      <c r="E475" s="7"/>
      <c r="F475" s="7"/>
      <c r="G475" s="7"/>
      <c r="H475" s="99"/>
      <c r="I475" s="7"/>
      <c r="J475" s="7"/>
      <c r="K475" s="7"/>
      <c r="M475" s="99"/>
      <c r="N475" s="99"/>
      <c r="O475" s="99"/>
      <c r="P475" s="100"/>
    </row>
    <row r="476" spans="1:16" s="124" customFormat="1" x14ac:dyDescent="0.25">
      <c r="A476" s="136"/>
      <c r="B476" s="102"/>
      <c r="C476" s="97"/>
      <c r="D476" s="102"/>
      <c r="E476" s="102"/>
      <c r="F476" s="102"/>
      <c r="G476" s="34"/>
      <c r="H476" s="99"/>
      <c r="I476" s="34"/>
      <c r="J476" s="34"/>
      <c r="K476" s="34"/>
      <c r="L476" s="34"/>
      <c r="M476" s="99"/>
      <c r="N476" s="99"/>
      <c r="O476" s="99"/>
    </row>
    <row r="477" spans="1:16" x14ac:dyDescent="0.25">
      <c r="B477" s="96"/>
      <c r="C477" s="97"/>
      <c r="D477" s="96"/>
      <c r="E477" s="6"/>
      <c r="G477" s="6"/>
      <c r="H477" s="99"/>
      <c r="I477" s="6"/>
      <c r="J477" s="6"/>
      <c r="K477" s="6"/>
      <c r="M477" s="99"/>
      <c r="N477" s="99"/>
      <c r="O477" s="99"/>
    </row>
    <row r="478" spans="1:16" s="124" customFormat="1" x14ac:dyDescent="0.25">
      <c r="A478" s="136"/>
      <c r="B478" s="36"/>
      <c r="C478" s="97"/>
      <c r="D478" s="36"/>
      <c r="E478" s="94"/>
      <c r="F478" s="94"/>
      <c r="G478" s="6"/>
      <c r="H478" s="131"/>
      <c r="I478" s="6"/>
      <c r="J478" s="6"/>
      <c r="K478" s="6"/>
      <c r="L478" s="34"/>
      <c r="M478" s="120"/>
      <c r="N478" s="120"/>
      <c r="O478" s="120"/>
    </row>
    <row r="479" spans="1:16" s="124" customFormat="1" x14ac:dyDescent="0.25">
      <c r="A479" s="136"/>
      <c r="B479" s="36"/>
      <c r="C479" s="97"/>
      <c r="D479" s="36"/>
      <c r="E479" s="94"/>
      <c r="F479" s="94"/>
      <c r="G479" s="6"/>
      <c r="H479" s="131"/>
      <c r="I479" s="6"/>
      <c r="J479" s="6"/>
      <c r="K479" s="6"/>
      <c r="L479" s="34"/>
      <c r="M479" s="120"/>
      <c r="N479" s="120"/>
      <c r="O479" s="120"/>
    </row>
    <row r="480" spans="1:16" s="124" customFormat="1" x14ac:dyDescent="0.25">
      <c r="A480" s="136"/>
      <c r="B480" s="36"/>
      <c r="C480" s="97"/>
      <c r="D480" s="36"/>
      <c r="E480" s="94"/>
      <c r="F480" s="94"/>
      <c r="G480" s="6"/>
      <c r="H480" s="131"/>
      <c r="I480" s="6"/>
      <c r="J480" s="6"/>
      <c r="K480" s="6"/>
      <c r="L480" s="34"/>
      <c r="M480" s="120"/>
      <c r="N480" s="120"/>
      <c r="O480" s="120"/>
    </row>
    <row r="481" spans="1:16" s="124" customFormat="1" x14ac:dyDescent="0.25">
      <c r="A481" s="136"/>
      <c r="B481" s="36"/>
      <c r="C481" s="97"/>
      <c r="D481" s="36"/>
      <c r="E481" s="94"/>
      <c r="F481" s="94"/>
      <c r="G481" s="6"/>
      <c r="H481" s="131"/>
      <c r="I481" s="6"/>
      <c r="J481" s="6"/>
      <c r="K481" s="6"/>
      <c r="L481" s="34"/>
      <c r="M481" s="120"/>
      <c r="N481" s="120"/>
      <c r="O481" s="120"/>
    </row>
    <row r="482" spans="1:16" s="124" customFormat="1" x14ac:dyDescent="0.25">
      <c r="A482" s="136"/>
      <c r="B482" s="36"/>
      <c r="C482" s="97"/>
      <c r="D482" s="36"/>
      <c r="E482" s="94"/>
      <c r="F482" s="94"/>
      <c r="G482" s="6"/>
      <c r="H482" s="131"/>
      <c r="I482" s="6"/>
      <c r="J482" s="6"/>
      <c r="K482" s="6"/>
      <c r="L482" s="34"/>
      <c r="M482" s="120"/>
      <c r="N482" s="120"/>
      <c r="O482" s="120"/>
    </row>
    <row r="483" spans="1:16" s="124" customFormat="1" x14ac:dyDescent="0.25">
      <c r="A483" s="136"/>
      <c r="B483" s="36"/>
      <c r="C483" s="97"/>
      <c r="D483" s="137"/>
      <c r="E483" s="94"/>
      <c r="F483" s="94"/>
      <c r="G483" s="6"/>
      <c r="H483" s="131"/>
      <c r="I483" s="6"/>
      <c r="J483" s="6"/>
      <c r="K483" s="6"/>
      <c r="L483" s="34"/>
      <c r="M483" s="120"/>
      <c r="N483" s="120"/>
      <c r="O483" s="120"/>
    </row>
    <row r="484" spans="1:16" s="124" customFormat="1" x14ac:dyDescent="0.25">
      <c r="A484" s="136"/>
      <c r="B484" s="36"/>
      <c r="C484" s="97"/>
      <c r="D484" s="137"/>
      <c r="E484" s="94"/>
      <c r="F484" s="94"/>
      <c r="G484" s="6"/>
      <c r="H484" s="131"/>
      <c r="I484" s="6"/>
      <c r="J484" s="6"/>
      <c r="K484" s="6"/>
      <c r="L484" s="34"/>
      <c r="M484" s="120"/>
      <c r="N484" s="120"/>
      <c r="O484" s="120"/>
    </row>
    <row r="485" spans="1:16" x14ac:dyDescent="0.25">
      <c r="B485" s="104"/>
      <c r="C485" s="97"/>
      <c r="D485" s="104"/>
      <c r="E485" s="6"/>
      <c r="F485" s="87"/>
      <c r="G485" s="6"/>
      <c r="I485" s="6"/>
      <c r="J485" s="6"/>
      <c r="K485" s="6"/>
    </row>
    <row r="486" spans="1:16" s="124" customFormat="1" x14ac:dyDescent="0.25">
      <c r="A486" s="136"/>
      <c r="B486" s="137"/>
      <c r="C486" s="138"/>
      <c r="D486" s="137"/>
      <c r="E486" s="102"/>
      <c r="F486" s="102"/>
      <c r="G486" s="34"/>
      <c r="H486" s="99"/>
      <c r="I486" s="34"/>
      <c r="J486" s="34"/>
      <c r="K486" s="34"/>
      <c r="L486" s="34"/>
      <c r="M486" s="99"/>
      <c r="N486" s="99"/>
      <c r="O486" s="99"/>
    </row>
    <row r="487" spans="1:16" s="98" customFormat="1" x14ac:dyDescent="0.25">
      <c r="B487" s="25"/>
      <c r="C487" s="69"/>
      <c r="D487" s="25"/>
      <c r="E487" s="7"/>
      <c r="F487" s="7"/>
      <c r="G487" s="7"/>
      <c r="H487" s="99"/>
      <c r="I487" s="7"/>
      <c r="J487" s="7"/>
      <c r="K487" s="7"/>
      <c r="M487" s="99"/>
      <c r="N487" s="99"/>
      <c r="O487" s="99"/>
      <c r="P487" s="100"/>
    </row>
    <row r="488" spans="1:16" s="124" customFormat="1" x14ac:dyDescent="0.25">
      <c r="A488" s="136"/>
      <c r="B488" s="102"/>
      <c r="C488" s="97"/>
      <c r="D488" s="102"/>
      <c r="E488" s="102"/>
      <c r="F488" s="102"/>
      <c r="G488" s="34"/>
      <c r="H488" s="99"/>
      <c r="I488" s="34"/>
      <c r="J488" s="34"/>
      <c r="K488" s="34"/>
      <c r="L488" s="34"/>
      <c r="M488" s="99"/>
      <c r="N488" s="99"/>
      <c r="O488" s="99"/>
    </row>
    <row r="489" spans="1:16" x14ac:dyDescent="0.25">
      <c r="B489" s="96"/>
      <c r="C489" s="97"/>
      <c r="D489" s="96"/>
      <c r="E489" s="6"/>
      <c r="G489" s="6"/>
      <c r="H489" s="99"/>
      <c r="I489" s="6"/>
      <c r="J489" s="6"/>
      <c r="K489" s="6"/>
      <c r="M489" s="99"/>
      <c r="N489" s="99"/>
      <c r="O489" s="99"/>
    </row>
    <row r="490" spans="1:16" s="124" customFormat="1" x14ac:dyDescent="0.25">
      <c r="A490" s="136"/>
      <c r="B490" s="36"/>
      <c r="C490" s="97"/>
      <c r="D490" s="36"/>
      <c r="E490" s="94"/>
      <c r="F490" s="94"/>
      <c r="G490" s="6"/>
      <c r="H490" s="131"/>
      <c r="I490" s="6"/>
      <c r="J490" s="6"/>
      <c r="K490" s="6"/>
      <c r="L490" s="34"/>
      <c r="M490" s="120"/>
      <c r="N490" s="120"/>
      <c r="O490" s="120"/>
    </row>
    <row r="491" spans="1:16" s="124" customFormat="1" x14ac:dyDescent="0.25">
      <c r="A491" s="136"/>
      <c r="B491" s="36"/>
      <c r="C491" s="97"/>
      <c r="D491" s="36"/>
      <c r="E491" s="94"/>
      <c r="F491" s="94"/>
      <c r="G491" s="6"/>
      <c r="H491" s="131"/>
      <c r="I491" s="6"/>
      <c r="J491" s="6"/>
      <c r="K491" s="6"/>
      <c r="L491" s="34"/>
      <c r="M491" s="120"/>
      <c r="N491" s="120"/>
      <c r="O491" s="120"/>
    </row>
    <row r="492" spans="1:16" s="124" customFormat="1" x14ac:dyDescent="0.25">
      <c r="A492" s="136"/>
      <c r="B492" s="36"/>
      <c r="C492" s="97"/>
      <c r="D492" s="36"/>
      <c r="E492" s="94"/>
      <c r="F492" s="94"/>
      <c r="G492" s="6"/>
      <c r="H492" s="131"/>
      <c r="I492" s="6"/>
      <c r="J492" s="6"/>
      <c r="K492" s="6"/>
      <c r="L492" s="34"/>
      <c r="M492" s="120"/>
      <c r="N492" s="120"/>
      <c r="O492" s="120"/>
    </row>
    <row r="493" spans="1:16" s="124" customFormat="1" x14ac:dyDescent="0.25">
      <c r="A493" s="136"/>
      <c r="B493" s="36"/>
      <c r="C493" s="97"/>
      <c r="D493" s="36"/>
      <c r="E493" s="94"/>
      <c r="F493" s="94"/>
      <c r="G493" s="6"/>
      <c r="H493" s="131"/>
      <c r="I493" s="6"/>
      <c r="J493" s="6"/>
      <c r="K493" s="6"/>
      <c r="L493" s="34"/>
      <c r="M493" s="120"/>
      <c r="N493" s="120"/>
      <c r="O493" s="120"/>
    </row>
    <row r="494" spans="1:16" s="124" customFormat="1" x14ac:dyDescent="0.25">
      <c r="A494" s="136"/>
      <c r="B494" s="36"/>
      <c r="C494" s="97"/>
      <c r="D494" s="36"/>
      <c r="E494" s="94"/>
      <c r="F494" s="94"/>
      <c r="G494" s="6"/>
      <c r="H494" s="131"/>
      <c r="I494" s="6"/>
      <c r="J494" s="6"/>
      <c r="K494" s="6"/>
      <c r="L494" s="34"/>
      <c r="M494" s="120"/>
      <c r="N494" s="120"/>
      <c r="O494" s="120"/>
    </row>
    <row r="495" spans="1:16" s="124" customFormat="1" x14ac:dyDescent="0.25">
      <c r="A495" s="136"/>
      <c r="B495" s="36"/>
      <c r="C495" s="97"/>
      <c r="D495" s="36"/>
      <c r="E495" s="94"/>
      <c r="F495" s="94"/>
      <c r="G495" s="6"/>
      <c r="H495" s="131"/>
      <c r="I495" s="6"/>
      <c r="J495" s="6"/>
      <c r="K495" s="6"/>
      <c r="L495" s="34"/>
      <c r="M495" s="120"/>
      <c r="N495" s="120"/>
      <c r="O495" s="120"/>
    </row>
    <row r="496" spans="1:16" s="124" customFormat="1" x14ac:dyDescent="0.25">
      <c r="A496" s="136"/>
      <c r="B496" s="36"/>
      <c r="C496" s="97"/>
      <c r="D496" s="36"/>
      <c r="E496" s="94"/>
      <c r="F496" s="94"/>
      <c r="G496" s="6"/>
      <c r="H496" s="131"/>
      <c r="I496" s="6"/>
      <c r="J496" s="6"/>
      <c r="K496" s="6"/>
      <c r="L496" s="34"/>
      <c r="M496" s="120"/>
      <c r="N496" s="120"/>
      <c r="O496" s="120"/>
    </row>
    <row r="497" spans="1:16" s="124" customFormat="1" x14ac:dyDescent="0.25">
      <c r="A497" s="136"/>
      <c r="B497" s="36"/>
      <c r="C497" s="97"/>
      <c r="D497" s="36"/>
      <c r="E497" s="94"/>
      <c r="F497" s="94"/>
      <c r="G497" s="6"/>
      <c r="H497" s="131"/>
      <c r="I497" s="6"/>
      <c r="J497" s="6"/>
      <c r="K497" s="6"/>
      <c r="L497" s="34"/>
      <c r="M497" s="120"/>
      <c r="N497" s="120"/>
      <c r="O497" s="120"/>
    </row>
    <row r="498" spans="1:16" s="124" customFormat="1" x14ac:dyDescent="0.25">
      <c r="A498" s="136"/>
      <c r="B498" s="36"/>
      <c r="C498" s="97"/>
      <c r="D498" s="36"/>
      <c r="E498" s="94"/>
      <c r="F498" s="94"/>
      <c r="G498" s="6"/>
      <c r="H498" s="131"/>
      <c r="I498" s="6"/>
      <c r="J498" s="6"/>
      <c r="K498" s="6"/>
      <c r="L498" s="34"/>
      <c r="M498" s="120"/>
      <c r="N498" s="120"/>
      <c r="O498" s="120"/>
    </row>
    <row r="499" spans="1:16" x14ac:dyDescent="0.25">
      <c r="B499" s="104"/>
      <c r="C499" s="97"/>
      <c r="D499" s="104"/>
      <c r="E499" s="6"/>
      <c r="F499" s="87"/>
      <c r="G499" s="6"/>
      <c r="I499" s="6"/>
      <c r="J499" s="6"/>
      <c r="K499" s="6"/>
    </row>
    <row r="500" spans="1:16" s="124" customFormat="1" x14ac:dyDescent="0.25">
      <c r="A500" s="136"/>
      <c r="B500" s="102"/>
      <c r="C500" s="97"/>
      <c r="D500" s="102"/>
      <c r="E500" s="102"/>
      <c r="F500" s="102"/>
      <c r="G500" s="34"/>
      <c r="H500" s="99"/>
      <c r="I500" s="34"/>
      <c r="J500" s="34"/>
      <c r="K500" s="34"/>
      <c r="L500" s="34"/>
      <c r="M500" s="99"/>
      <c r="N500" s="99"/>
      <c r="O500" s="99"/>
    </row>
    <row r="501" spans="1:16" s="98" customFormat="1" x14ac:dyDescent="0.25">
      <c r="B501" s="25"/>
      <c r="C501" s="69"/>
      <c r="D501" s="25"/>
      <c r="E501" s="7"/>
      <c r="F501" s="7"/>
      <c r="G501" s="7"/>
      <c r="H501" s="99"/>
      <c r="I501" s="7"/>
      <c r="J501" s="7"/>
      <c r="K501" s="7"/>
      <c r="M501" s="99"/>
      <c r="N501" s="99"/>
      <c r="O501" s="99"/>
      <c r="P501" s="100"/>
    </row>
    <row r="502" spans="1:16" s="124" customFormat="1" x14ac:dyDescent="0.25">
      <c r="A502" s="136"/>
      <c r="B502" s="102"/>
      <c r="C502" s="97"/>
      <c r="D502" s="102"/>
      <c r="E502" s="102"/>
      <c r="F502" s="102"/>
      <c r="G502" s="34"/>
      <c r="H502" s="99"/>
      <c r="I502" s="34"/>
      <c r="J502" s="34"/>
      <c r="K502" s="34"/>
      <c r="L502" s="34"/>
      <c r="M502" s="99"/>
      <c r="N502" s="99"/>
      <c r="O502" s="99"/>
    </row>
    <row r="503" spans="1:16" x14ac:dyDescent="0.25">
      <c r="B503" s="96"/>
      <c r="C503" s="97"/>
      <c r="D503" s="96"/>
      <c r="E503" s="6"/>
      <c r="G503" s="6"/>
      <c r="H503" s="99"/>
      <c r="I503" s="6"/>
      <c r="J503" s="6"/>
      <c r="K503" s="6"/>
      <c r="M503" s="99"/>
      <c r="N503" s="99"/>
      <c r="O503" s="99"/>
    </row>
    <row r="504" spans="1:16" x14ac:dyDescent="0.25">
      <c r="B504" s="36"/>
      <c r="C504" s="97"/>
      <c r="D504" s="36"/>
      <c r="E504" s="6"/>
      <c r="G504" s="6"/>
      <c r="I504" s="6"/>
      <c r="J504" s="6"/>
      <c r="K504" s="6"/>
    </row>
    <row r="505" spans="1:16" x14ac:dyDescent="0.25">
      <c r="B505" s="36"/>
      <c r="C505" s="97"/>
      <c r="D505" s="36"/>
      <c r="E505" s="6"/>
      <c r="G505" s="6"/>
      <c r="I505" s="6"/>
      <c r="J505" s="6"/>
      <c r="K505" s="6"/>
    </row>
    <row r="506" spans="1:16" x14ac:dyDescent="0.25">
      <c r="B506" s="36"/>
      <c r="C506" s="97"/>
      <c r="D506" s="36"/>
      <c r="E506" s="6"/>
      <c r="G506" s="6"/>
      <c r="I506" s="6"/>
      <c r="J506" s="6"/>
      <c r="K506" s="6"/>
    </row>
    <row r="507" spans="1:16" x14ac:dyDescent="0.25">
      <c r="B507" s="36"/>
      <c r="C507" s="97"/>
      <c r="D507" s="36"/>
      <c r="E507" s="6"/>
      <c r="G507" s="6"/>
      <c r="I507" s="6"/>
      <c r="J507" s="6"/>
      <c r="K507" s="6"/>
    </row>
    <row r="508" spans="1:16" x14ac:dyDescent="0.25">
      <c r="B508" s="36"/>
      <c r="C508" s="97"/>
      <c r="D508" s="36"/>
      <c r="E508" s="6"/>
      <c r="G508" s="6"/>
      <c r="I508" s="6"/>
      <c r="J508" s="6"/>
      <c r="K508" s="6"/>
    </row>
    <row r="509" spans="1:16" x14ac:dyDescent="0.25">
      <c r="B509" s="36"/>
      <c r="C509" s="97"/>
      <c r="D509" s="36"/>
      <c r="E509" s="6"/>
      <c r="G509" s="6"/>
      <c r="I509" s="6"/>
      <c r="J509" s="6"/>
      <c r="K509" s="6"/>
    </row>
    <row r="510" spans="1:16" x14ac:dyDescent="0.25">
      <c r="B510" s="36"/>
      <c r="C510" s="97"/>
      <c r="D510" s="36"/>
      <c r="E510" s="6"/>
      <c r="G510" s="6"/>
      <c r="I510" s="6"/>
      <c r="J510" s="6"/>
      <c r="K510" s="6"/>
    </row>
    <row r="511" spans="1:16" x14ac:dyDescent="0.25">
      <c r="B511" s="36"/>
      <c r="C511" s="97"/>
      <c r="D511" s="36"/>
      <c r="E511" s="6"/>
      <c r="G511" s="6"/>
      <c r="I511" s="6"/>
      <c r="J511" s="6"/>
      <c r="K511" s="6"/>
    </row>
    <row r="512" spans="1:16" x14ac:dyDescent="0.25">
      <c r="B512" s="36"/>
      <c r="C512" s="97"/>
      <c r="D512" s="36"/>
      <c r="E512" s="6"/>
      <c r="G512" s="6"/>
      <c r="I512" s="6"/>
      <c r="J512" s="6"/>
      <c r="K512" s="6"/>
    </row>
    <row r="513" spans="1:15" s="121" customFormat="1" x14ac:dyDescent="0.25">
      <c r="A513" s="127"/>
      <c r="B513" s="36"/>
      <c r="C513" s="97"/>
      <c r="D513" s="36"/>
      <c r="E513" s="6"/>
      <c r="F513" s="6"/>
      <c r="G513" s="6"/>
      <c r="H513" s="131"/>
      <c r="I513" s="6"/>
      <c r="J513" s="6"/>
      <c r="K513" s="6"/>
      <c r="L513" s="117"/>
      <c r="M513" s="120"/>
      <c r="N513" s="120"/>
      <c r="O513" s="120"/>
    </row>
    <row r="514" spans="1:15" s="124" customFormat="1" x14ac:dyDescent="0.25">
      <c r="A514" s="136"/>
      <c r="B514" s="36"/>
      <c r="C514" s="97"/>
      <c r="D514" s="36"/>
      <c r="E514" s="94"/>
      <c r="F514" s="94"/>
      <c r="G514" s="6"/>
      <c r="H514" s="131"/>
      <c r="I514" s="6"/>
      <c r="J514" s="6"/>
      <c r="K514" s="6"/>
      <c r="L514" s="34"/>
      <c r="M514" s="120"/>
      <c r="N514" s="120"/>
      <c r="O514" s="120"/>
    </row>
    <row r="515" spans="1:15" s="102" customFormat="1" x14ac:dyDescent="0.25">
      <c r="B515" s="36"/>
      <c r="C515" s="97"/>
      <c r="D515" s="36"/>
      <c r="E515" s="94"/>
      <c r="F515" s="94"/>
      <c r="G515" s="6"/>
      <c r="H515" s="131"/>
      <c r="I515" s="6"/>
      <c r="J515" s="6"/>
      <c r="K515" s="6"/>
      <c r="L515" s="34"/>
      <c r="M515" s="120"/>
      <c r="N515" s="120"/>
      <c r="O515" s="120"/>
    </row>
    <row r="516" spans="1:15" s="102" customFormat="1" x14ac:dyDescent="0.25">
      <c r="B516" s="36"/>
      <c r="C516" s="97"/>
      <c r="D516" s="36"/>
      <c r="E516" s="94"/>
      <c r="F516" s="94"/>
      <c r="G516" s="6"/>
      <c r="H516" s="131"/>
      <c r="I516" s="6"/>
      <c r="J516" s="6"/>
      <c r="K516" s="6"/>
      <c r="L516" s="34"/>
      <c r="M516" s="120"/>
      <c r="N516" s="120"/>
      <c r="O516" s="120"/>
    </row>
    <row r="517" spans="1:15" s="102" customFormat="1" x14ac:dyDescent="0.25">
      <c r="B517" s="36"/>
      <c r="C517" s="97"/>
      <c r="D517" s="36"/>
      <c r="E517" s="94"/>
      <c r="F517" s="94"/>
      <c r="G517" s="6"/>
      <c r="H517" s="131"/>
      <c r="I517" s="6"/>
      <c r="J517" s="6"/>
      <c r="K517" s="6"/>
      <c r="L517" s="34"/>
      <c r="M517" s="120"/>
      <c r="N517" s="120"/>
      <c r="O517" s="120"/>
    </row>
    <row r="518" spans="1:15" s="102" customFormat="1" x14ac:dyDescent="0.25">
      <c r="B518" s="36"/>
      <c r="C518" s="97"/>
      <c r="D518" s="36"/>
      <c r="E518" s="94"/>
      <c r="F518" s="94"/>
      <c r="G518" s="6"/>
      <c r="H518" s="131"/>
      <c r="I518" s="6"/>
      <c r="J518" s="6"/>
      <c r="K518" s="6"/>
      <c r="L518" s="34"/>
      <c r="M518" s="120"/>
      <c r="N518" s="120"/>
      <c r="O518" s="120"/>
    </row>
    <row r="519" spans="1:15" s="102" customFormat="1" x14ac:dyDescent="0.25">
      <c r="B519" s="36"/>
      <c r="C519" s="97"/>
      <c r="D519" s="36"/>
      <c r="E519" s="94"/>
      <c r="F519" s="94"/>
      <c r="G519" s="6"/>
      <c r="H519" s="131"/>
      <c r="I519" s="6"/>
      <c r="J519" s="6"/>
      <c r="K519" s="6"/>
      <c r="L519" s="34"/>
      <c r="M519" s="120"/>
      <c r="N519" s="120"/>
      <c r="O519" s="120"/>
    </row>
    <row r="520" spans="1:15" s="102" customFormat="1" x14ac:dyDescent="0.25">
      <c r="B520" s="36"/>
      <c r="C520" s="97"/>
      <c r="D520" s="36"/>
      <c r="E520" s="94"/>
      <c r="F520" s="94"/>
      <c r="G520" s="6"/>
      <c r="H520" s="131"/>
      <c r="I520" s="6"/>
      <c r="J520" s="6"/>
      <c r="K520" s="6"/>
      <c r="L520" s="34"/>
      <c r="M520" s="120"/>
      <c r="N520" s="120"/>
      <c r="O520" s="120"/>
    </row>
    <row r="521" spans="1:15" s="102" customFormat="1" x14ac:dyDescent="0.25">
      <c r="B521" s="36"/>
      <c r="C521" s="97"/>
      <c r="D521" s="36"/>
      <c r="E521" s="94"/>
      <c r="F521" s="94"/>
      <c r="G521" s="6"/>
      <c r="H521" s="131"/>
      <c r="I521" s="6"/>
      <c r="J521" s="6"/>
      <c r="K521" s="6"/>
      <c r="L521" s="34"/>
      <c r="M521" s="120"/>
      <c r="N521" s="120"/>
      <c r="O521" s="120"/>
    </row>
    <row r="522" spans="1:15" s="124" customFormat="1" x14ac:dyDescent="0.25">
      <c r="A522" s="136"/>
      <c r="B522" s="36"/>
      <c r="C522" s="97"/>
      <c r="D522" s="36"/>
      <c r="E522" s="94"/>
      <c r="F522" s="94"/>
      <c r="G522" s="6"/>
      <c r="H522" s="131"/>
      <c r="I522" s="6"/>
      <c r="J522" s="6"/>
      <c r="K522" s="6"/>
      <c r="L522" s="34"/>
      <c r="M522" s="120"/>
      <c r="N522" s="120"/>
      <c r="O522" s="120"/>
    </row>
    <row r="523" spans="1:15" s="124" customFormat="1" x14ac:dyDescent="0.25">
      <c r="A523" s="136"/>
      <c r="B523" s="36"/>
      <c r="C523" s="97"/>
      <c r="D523" s="36"/>
      <c r="E523" s="94"/>
      <c r="F523" s="94"/>
      <c r="G523" s="6"/>
      <c r="H523" s="131"/>
      <c r="I523" s="6"/>
      <c r="J523" s="6"/>
      <c r="K523" s="6"/>
      <c r="L523" s="34"/>
      <c r="M523" s="120"/>
      <c r="N523" s="120"/>
      <c r="O523" s="120"/>
    </row>
    <row r="524" spans="1:15" s="124" customFormat="1" x14ac:dyDescent="0.25">
      <c r="A524" s="136"/>
      <c r="B524" s="36"/>
      <c r="C524" s="97"/>
      <c r="D524" s="36"/>
      <c r="E524" s="94"/>
      <c r="F524" s="94"/>
      <c r="G524" s="6"/>
      <c r="H524" s="131"/>
      <c r="I524" s="6"/>
      <c r="J524" s="6"/>
      <c r="K524" s="6"/>
      <c r="L524" s="34"/>
      <c r="M524" s="120"/>
      <c r="N524" s="120"/>
      <c r="O524" s="120"/>
    </row>
    <row r="525" spans="1:15" s="124" customFormat="1" x14ac:dyDescent="0.25">
      <c r="A525" s="136"/>
      <c r="B525" s="36"/>
      <c r="C525" s="97"/>
      <c r="D525" s="36"/>
      <c r="E525" s="94"/>
      <c r="F525" s="94"/>
      <c r="G525" s="6"/>
      <c r="H525" s="131"/>
      <c r="I525" s="6"/>
      <c r="J525" s="6"/>
      <c r="K525" s="6"/>
      <c r="L525" s="34"/>
      <c r="M525" s="120"/>
      <c r="N525" s="120"/>
      <c r="O525" s="120"/>
    </row>
    <row r="526" spans="1:15" s="102" customFormat="1" x14ac:dyDescent="0.25">
      <c r="B526" s="36"/>
      <c r="C526" s="97"/>
      <c r="D526" s="36"/>
      <c r="E526" s="94"/>
      <c r="F526" s="94"/>
      <c r="G526" s="6"/>
      <c r="H526" s="131"/>
      <c r="I526" s="6"/>
      <c r="J526" s="6"/>
      <c r="K526" s="6"/>
      <c r="L526" s="34"/>
      <c r="M526" s="120"/>
      <c r="N526" s="120"/>
      <c r="O526" s="120"/>
    </row>
    <row r="527" spans="1:15" s="102" customFormat="1" x14ac:dyDescent="0.25">
      <c r="B527" s="36"/>
      <c r="C527" s="97"/>
      <c r="D527" s="36"/>
      <c r="E527" s="94"/>
      <c r="F527" s="94"/>
      <c r="G527" s="6"/>
      <c r="H527" s="131"/>
      <c r="I527" s="6"/>
      <c r="J527" s="6"/>
      <c r="K527" s="6"/>
      <c r="L527" s="34"/>
      <c r="M527" s="120"/>
      <c r="N527" s="120"/>
      <c r="O527" s="120"/>
    </row>
    <row r="528" spans="1:15" s="124" customFormat="1" x14ac:dyDescent="0.25">
      <c r="A528" s="136"/>
      <c r="B528" s="36"/>
      <c r="C528" s="97"/>
      <c r="D528" s="36"/>
      <c r="E528" s="94"/>
      <c r="F528" s="94"/>
      <c r="G528" s="6"/>
      <c r="H528" s="131"/>
      <c r="I528" s="6"/>
      <c r="J528" s="6"/>
      <c r="K528" s="6"/>
      <c r="L528" s="34"/>
      <c r="M528" s="120"/>
      <c r="N528" s="120"/>
      <c r="O528" s="120"/>
    </row>
    <row r="529" spans="1:16" s="124" customFormat="1" x14ac:dyDescent="0.25">
      <c r="A529" s="136"/>
      <c r="B529" s="36"/>
      <c r="C529" s="97"/>
      <c r="D529" s="36"/>
      <c r="E529" s="94"/>
      <c r="F529" s="94"/>
      <c r="G529" s="6"/>
      <c r="H529" s="131"/>
      <c r="I529" s="6"/>
      <c r="J529" s="6"/>
      <c r="K529" s="6"/>
      <c r="L529" s="34"/>
      <c r="M529" s="120"/>
      <c r="N529" s="120"/>
      <c r="O529" s="120"/>
    </row>
    <row r="530" spans="1:16" x14ac:dyDescent="0.25">
      <c r="B530" s="104"/>
      <c r="C530" s="97"/>
      <c r="D530" s="104"/>
      <c r="E530" s="6"/>
      <c r="F530" s="87"/>
      <c r="G530" s="6"/>
      <c r="I530" s="6"/>
      <c r="J530" s="6"/>
      <c r="K530" s="6"/>
    </row>
    <row r="531" spans="1:16" s="124" customFormat="1" x14ac:dyDescent="0.25">
      <c r="A531" s="136"/>
      <c r="B531" s="102"/>
      <c r="C531" s="97"/>
      <c r="D531" s="102"/>
      <c r="E531" s="102"/>
      <c r="F531" s="102"/>
      <c r="G531" s="34"/>
      <c r="H531" s="99"/>
      <c r="I531" s="34"/>
      <c r="J531" s="34"/>
      <c r="K531" s="34"/>
      <c r="L531" s="34"/>
      <c r="M531" s="99"/>
      <c r="N531" s="99"/>
      <c r="O531" s="99"/>
    </row>
    <row r="532" spans="1:16" s="98" customFormat="1" x14ac:dyDescent="0.25">
      <c r="B532" s="25"/>
      <c r="C532" s="69"/>
      <c r="D532" s="25"/>
      <c r="E532" s="7"/>
      <c r="F532" s="7"/>
      <c r="G532" s="7"/>
      <c r="H532" s="99"/>
      <c r="I532" s="7"/>
      <c r="J532" s="7"/>
      <c r="K532" s="7"/>
      <c r="M532" s="99"/>
      <c r="N532" s="99"/>
      <c r="O532" s="99"/>
      <c r="P532" s="100"/>
    </row>
    <row r="533" spans="1:16" s="124" customFormat="1" x14ac:dyDescent="0.25">
      <c r="A533" s="136"/>
      <c r="B533" s="102"/>
      <c r="C533" s="97"/>
      <c r="D533" s="102"/>
      <c r="E533" s="102"/>
      <c r="F533" s="102"/>
      <c r="G533" s="34"/>
      <c r="H533" s="99"/>
      <c r="I533" s="34"/>
      <c r="J533" s="34"/>
      <c r="K533" s="34"/>
      <c r="L533" s="34"/>
      <c r="M533" s="99"/>
      <c r="N533" s="99"/>
      <c r="O533" s="99"/>
    </row>
    <row r="534" spans="1:16" x14ac:dyDescent="0.25">
      <c r="B534" s="96"/>
      <c r="C534" s="97"/>
      <c r="D534" s="96"/>
      <c r="E534" s="6"/>
      <c r="G534" s="6"/>
      <c r="H534" s="99"/>
      <c r="I534" s="6"/>
      <c r="J534" s="6"/>
      <c r="K534" s="6"/>
      <c r="M534" s="99"/>
      <c r="N534" s="99"/>
      <c r="O534" s="99"/>
    </row>
    <row r="535" spans="1:16" s="102" customFormat="1" x14ac:dyDescent="0.25">
      <c r="B535" s="36"/>
      <c r="C535" s="97"/>
      <c r="D535" s="36"/>
      <c r="E535" s="94"/>
      <c r="F535" s="94"/>
      <c r="G535" s="6"/>
      <c r="H535" s="131"/>
      <c r="I535" s="6"/>
      <c r="J535" s="6"/>
      <c r="K535" s="6"/>
      <c r="L535" s="34"/>
      <c r="M535" s="120"/>
      <c r="N535" s="120"/>
      <c r="O535" s="120"/>
    </row>
    <row r="536" spans="1:16" s="102" customFormat="1" x14ac:dyDescent="0.25">
      <c r="B536" s="36"/>
      <c r="C536" s="97"/>
      <c r="D536" s="36"/>
      <c r="E536" s="94"/>
      <c r="F536" s="94"/>
      <c r="G536" s="6"/>
      <c r="H536" s="131"/>
      <c r="I536" s="6"/>
      <c r="J536" s="6"/>
      <c r="K536" s="6"/>
      <c r="L536" s="34"/>
      <c r="M536" s="120"/>
      <c r="N536" s="120"/>
      <c r="O536" s="120"/>
    </row>
    <row r="537" spans="1:16" s="102" customFormat="1" x14ac:dyDescent="0.25">
      <c r="B537" s="36"/>
      <c r="C537" s="97"/>
      <c r="D537" s="36"/>
      <c r="E537" s="94"/>
      <c r="F537" s="94"/>
      <c r="G537" s="6"/>
      <c r="H537" s="131"/>
      <c r="I537" s="6"/>
      <c r="J537" s="6"/>
      <c r="K537" s="6"/>
      <c r="L537" s="34"/>
      <c r="M537" s="120"/>
      <c r="N537" s="120"/>
      <c r="O537" s="120"/>
    </row>
    <row r="538" spans="1:16" s="102" customFormat="1" x14ac:dyDescent="0.25">
      <c r="B538" s="36"/>
      <c r="C538" s="97"/>
      <c r="D538" s="36"/>
      <c r="E538" s="94"/>
      <c r="F538" s="94"/>
      <c r="G538" s="6"/>
      <c r="H538" s="131"/>
      <c r="I538" s="6"/>
      <c r="J538" s="6"/>
      <c r="K538" s="6"/>
      <c r="L538" s="34"/>
      <c r="M538" s="120"/>
      <c r="N538" s="120"/>
      <c r="O538" s="120"/>
    </row>
    <row r="539" spans="1:16" s="102" customFormat="1" x14ac:dyDescent="0.25">
      <c r="B539" s="36"/>
      <c r="C539" s="97"/>
      <c r="D539" s="36"/>
      <c r="E539" s="94"/>
      <c r="F539" s="94"/>
      <c r="G539" s="6"/>
      <c r="H539" s="131"/>
      <c r="I539" s="6"/>
      <c r="J539" s="6"/>
      <c r="K539" s="6"/>
      <c r="L539" s="34"/>
      <c r="M539" s="120"/>
      <c r="N539" s="120"/>
      <c r="O539" s="120"/>
    </row>
    <row r="540" spans="1:16" s="124" customFormat="1" x14ac:dyDescent="0.25">
      <c r="A540" s="136"/>
      <c r="B540" s="36"/>
      <c r="C540" s="97"/>
      <c r="D540" s="36"/>
      <c r="E540" s="94"/>
      <c r="F540" s="94"/>
      <c r="G540" s="6"/>
      <c r="H540" s="131"/>
      <c r="I540" s="6"/>
      <c r="J540" s="6"/>
      <c r="K540" s="6"/>
      <c r="L540" s="34"/>
      <c r="M540" s="120"/>
      <c r="N540" s="120"/>
      <c r="O540" s="120"/>
    </row>
    <row r="541" spans="1:16" s="102" customFormat="1" x14ac:dyDescent="0.25">
      <c r="B541" s="36"/>
      <c r="C541" s="97"/>
      <c r="D541" s="36"/>
      <c r="E541" s="94"/>
      <c r="F541" s="94"/>
      <c r="G541" s="6"/>
      <c r="H541" s="131"/>
      <c r="I541" s="6"/>
      <c r="J541" s="6"/>
      <c r="K541" s="6"/>
      <c r="L541" s="34"/>
      <c r="M541" s="120"/>
      <c r="N541" s="120"/>
      <c r="O541" s="120"/>
    </row>
    <row r="542" spans="1:16" s="102" customFormat="1" x14ac:dyDescent="0.25">
      <c r="B542" s="36"/>
      <c r="C542" s="97"/>
      <c r="D542" s="36"/>
      <c r="E542" s="94"/>
      <c r="F542" s="94"/>
      <c r="G542" s="6"/>
      <c r="H542" s="131"/>
      <c r="I542" s="6"/>
      <c r="J542" s="6"/>
      <c r="K542" s="6"/>
      <c r="L542" s="34"/>
      <c r="M542" s="120"/>
      <c r="N542" s="120"/>
      <c r="O542" s="120"/>
    </row>
    <row r="543" spans="1:16" s="124" customFormat="1" x14ac:dyDescent="0.25">
      <c r="A543" s="136"/>
      <c r="B543" s="36"/>
      <c r="C543" s="97"/>
      <c r="D543" s="36"/>
      <c r="E543" s="94"/>
      <c r="F543" s="94"/>
      <c r="G543" s="6"/>
      <c r="H543" s="131"/>
      <c r="I543" s="6"/>
      <c r="J543" s="6"/>
      <c r="K543" s="6"/>
      <c r="L543" s="34"/>
      <c r="M543" s="120"/>
      <c r="N543" s="120"/>
      <c r="O543" s="120"/>
    </row>
    <row r="544" spans="1:16" s="124" customFormat="1" x14ac:dyDescent="0.25">
      <c r="A544" s="136"/>
      <c r="B544" s="36"/>
      <c r="C544" s="97"/>
      <c r="D544" s="36"/>
      <c r="E544" s="94"/>
      <c r="F544" s="94"/>
      <c r="G544" s="6"/>
      <c r="H544" s="131"/>
      <c r="I544" s="6"/>
      <c r="J544" s="6"/>
      <c r="K544" s="6"/>
      <c r="L544" s="34"/>
      <c r="M544" s="120"/>
      <c r="N544" s="120"/>
      <c r="O544" s="120"/>
    </row>
    <row r="545" spans="1:15" s="124" customFormat="1" x14ac:dyDescent="0.25">
      <c r="A545" s="136"/>
      <c r="B545" s="36"/>
      <c r="C545" s="97"/>
      <c r="D545" s="36"/>
      <c r="E545" s="94"/>
      <c r="F545" s="94"/>
      <c r="G545" s="6"/>
      <c r="H545" s="131"/>
      <c r="I545" s="6"/>
      <c r="J545" s="6"/>
      <c r="K545" s="6"/>
      <c r="L545" s="34"/>
      <c r="M545" s="120"/>
      <c r="N545" s="120"/>
      <c r="O545" s="120"/>
    </row>
    <row r="546" spans="1:15" s="124" customFormat="1" x14ac:dyDescent="0.25">
      <c r="A546" s="136"/>
      <c r="B546" s="36"/>
      <c r="C546" s="97"/>
      <c r="D546" s="36"/>
      <c r="E546" s="94"/>
      <c r="F546" s="94"/>
      <c r="G546" s="6"/>
      <c r="H546" s="131"/>
      <c r="I546" s="6"/>
      <c r="J546" s="6"/>
      <c r="K546" s="6"/>
      <c r="L546" s="34"/>
      <c r="M546" s="120"/>
      <c r="N546" s="120"/>
      <c r="O546" s="120"/>
    </row>
    <row r="547" spans="1:15" s="124" customFormat="1" x14ac:dyDescent="0.25">
      <c r="A547" s="136"/>
      <c r="B547" s="36"/>
      <c r="C547" s="97"/>
      <c r="D547" s="36"/>
      <c r="E547" s="94"/>
      <c r="F547" s="94"/>
      <c r="G547" s="6"/>
      <c r="H547" s="131"/>
      <c r="I547" s="6"/>
      <c r="J547" s="6"/>
      <c r="K547" s="6"/>
      <c r="L547" s="34"/>
      <c r="M547" s="120"/>
      <c r="N547" s="120"/>
      <c r="O547" s="120"/>
    </row>
    <row r="548" spans="1:15" s="124" customFormat="1" x14ac:dyDescent="0.25">
      <c r="A548" s="136"/>
      <c r="B548" s="36"/>
      <c r="C548" s="97"/>
      <c r="D548" s="36"/>
      <c r="E548" s="94"/>
      <c r="F548" s="94"/>
      <c r="G548" s="6"/>
      <c r="H548" s="131"/>
      <c r="I548" s="6"/>
      <c r="J548" s="6"/>
      <c r="K548" s="6"/>
      <c r="L548" s="34"/>
      <c r="M548" s="120"/>
      <c r="N548" s="120"/>
      <c r="O548" s="120"/>
    </row>
    <row r="549" spans="1:15" s="124" customFormat="1" x14ac:dyDescent="0.25">
      <c r="A549" s="136"/>
      <c r="B549" s="36"/>
      <c r="C549" s="97"/>
      <c r="D549" s="36"/>
      <c r="E549" s="94"/>
      <c r="F549" s="94"/>
      <c r="G549" s="6"/>
      <c r="H549" s="131"/>
      <c r="I549" s="6"/>
      <c r="J549" s="6"/>
      <c r="K549" s="6"/>
      <c r="L549" s="34"/>
      <c r="M549" s="120"/>
      <c r="N549" s="120"/>
      <c r="O549" s="120"/>
    </row>
    <row r="550" spans="1:15" s="124" customFormat="1" x14ac:dyDescent="0.25">
      <c r="A550" s="136"/>
      <c r="B550" s="36"/>
      <c r="C550" s="97"/>
      <c r="D550" s="36"/>
      <c r="E550" s="94"/>
      <c r="F550" s="94"/>
      <c r="G550" s="6"/>
      <c r="H550" s="131"/>
      <c r="I550" s="6"/>
      <c r="J550" s="6"/>
      <c r="K550" s="6"/>
      <c r="L550" s="34"/>
      <c r="M550" s="120"/>
      <c r="N550" s="120"/>
      <c r="O550" s="120"/>
    </row>
    <row r="551" spans="1:15" s="124" customFormat="1" x14ac:dyDescent="0.25">
      <c r="A551" s="136"/>
      <c r="B551" s="36"/>
      <c r="C551" s="97"/>
      <c r="D551" s="36"/>
      <c r="E551" s="94"/>
      <c r="F551" s="94"/>
      <c r="G551" s="6"/>
      <c r="H551" s="131"/>
      <c r="I551" s="6"/>
      <c r="J551" s="6"/>
      <c r="K551" s="6"/>
      <c r="L551" s="34"/>
      <c r="M551" s="120"/>
      <c r="N551" s="120"/>
      <c r="O551" s="120"/>
    </row>
    <row r="552" spans="1:15" s="124" customFormat="1" x14ac:dyDescent="0.25">
      <c r="A552" s="136"/>
      <c r="B552" s="36"/>
      <c r="C552" s="97"/>
      <c r="D552" s="36"/>
      <c r="E552" s="94"/>
      <c r="F552" s="94"/>
      <c r="G552" s="6"/>
      <c r="H552" s="131"/>
      <c r="I552" s="6"/>
      <c r="J552" s="6"/>
      <c r="K552" s="6"/>
      <c r="L552" s="34"/>
      <c r="M552" s="120"/>
      <c r="N552" s="120"/>
      <c r="O552" s="120"/>
    </row>
    <row r="553" spans="1:15" s="124" customFormat="1" x14ac:dyDescent="0.25">
      <c r="A553" s="136"/>
      <c r="B553" s="36"/>
      <c r="C553" s="97"/>
      <c r="D553" s="36"/>
      <c r="E553" s="94"/>
      <c r="F553" s="94"/>
      <c r="G553" s="6"/>
      <c r="H553" s="131"/>
      <c r="I553" s="6"/>
      <c r="J553" s="6"/>
      <c r="K553" s="6"/>
      <c r="L553" s="34"/>
      <c r="M553" s="120"/>
      <c r="N553" s="120"/>
      <c r="O553" s="120"/>
    </row>
    <row r="554" spans="1:15" s="124" customFormat="1" x14ac:dyDescent="0.25">
      <c r="A554" s="136"/>
      <c r="B554" s="36"/>
      <c r="C554" s="97"/>
      <c r="D554" s="36"/>
      <c r="E554" s="94"/>
      <c r="F554" s="94"/>
      <c r="G554" s="6"/>
      <c r="H554" s="131"/>
      <c r="I554" s="6"/>
      <c r="J554" s="6"/>
      <c r="K554" s="6"/>
      <c r="L554" s="34"/>
      <c r="M554" s="120"/>
      <c r="N554" s="120"/>
      <c r="O554" s="120"/>
    </row>
    <row r="555" spans="1:15" s="124" customFormat="1" x14ac:dyDescent="0.25">
      <c r="A555" s="136"/>
      <c r="B555" s="36"/>
      <c r="C555" s="97"/>
      <c r="D555" s="36"/>
      <c r="E555" s="94"/>
      <c r="F555" s="94"/>
      <c r="G555" s="6"/>
      <c r="H555" s="131"/>
      <c r="I555" s="6"/>
      <c r="J555" s="6"/>
      <c r="K555" s="6"/>
      <c r="L555" s="34"/>
      <c r="M555" s="120"/>
      <c r="N555" s="120"/>
      <c r="O555" s="120"/>
    </row>
    <row r="556" spans="1:15" s="124" customFormat="1" x14ac:dyDescent="0.25">
      <c r="A556" s="136"/>
      <c r="B556" s="36"/>
      <c r="C556" s="97"/>
      <c r="D556" s="36"/>
      <c r="E556" s="94"/>
      <c r="F556" s="94"/>
      <c r="G556" s="6"/>
      <c r="H556" s="131"/>
      <c r="I556" s="6"/>
      <c r="J556" s="6"/>
      <c r="K556" s="6"/>
      <c r="L556" s="34"/>
      <c r="M556" s="120"/>
      <c r="N556" s="120"/>
      <c r="O556" s="120"/>
    </row>
    <row r="557" spans="1:15" s="124" customFormat="1" x14ac:dyDescent="0.25">
      <c r="A557" s="136"/>
      <c r="B557" s="36"/>
      <c r="C557" s="97"/>
      <c r="D557" s="36"/>
      <c r="E557" s="94"/>
      <c r="F557" s="94"/>
      <c r="G557" s="6"/>
      <c r="H557" s="131"/>
      <c r="I557" s="6"/>
      <c r="J557" s="6"/>
      <c r="K557" s="6"/>
      <c r="L557" s="34"/>
      <c r="M557" s="120"/>
      <c r="N557" s="120"/>
      <c r="O557" s="120"/>
    </row>
    <row r="558" spans="1:15" s="124" customFormat="1" x14ac:dyDescent="0.25">
      <c r="A558" s="136"/>
      <c r="B558" s="36"/>
      <c r="C558" s="97"/>
      <c r="D558" s="36"/>
      <c r="E558" s="94"/>
      <c r="F558" s="94"/>
      <c r="G558" s="6"/>
      <c r="H558" s="131"/>
      <c r="I558" s="6"/>
      <c r="J558" s="6"/>
      <c r="K558" s="6"/>
      <c r="L558" s="34"/>
      <c r="M558" s="120"/>
      <c r="N558" s="120"/>
      <c r="O558" s="120"/>
    </row>
    <row r="559" spans="1:15" s="124" customFormat="1" x14ac:dyDescent="0.25">
      <c r="A559" s="136"/>
      <c r="B559" s="36"/>
      <c r="C559" s="97"/>
      <c r="D559" s="36"/>
      <c r="E559" s="94"/>
      <c r="F559" s="94"/>
      <c r="G559" s="6"/>
      <c r="H559" s="131"/>
      <c r="I559" s="6"/>
      <c r="J559" s="6"/>
      <c r="K559" s="6"/>
      <c r="L559" s="34"/>
      <c r="M559" s="120"/>
      <c r="N559" s="120"/>
      <c r="O559" s="120"/>
    </row>
    <row r="560" spans="1:15" s="124" customFormat="1" x14ac:dyDescent="0.25">
      <c r="A560" s="136"/>
      <c r="B560" s="36"/>
      <c r="C560" s="97"/>
      <c r="D560" s="36"/>
      <c r="E560" s="94"/>
      <c r="F560" s="94"/>
      <c r="G560" s="6"/>
      <c r="H560" s="131"/>
      <c r="I560" s="6"/>
      <c r="J560" s="6"/>
      <c r="K560" s="6"/>
      <c r="L560" s="34"/>
      <c r="M560" s="120"/>
      <c r="N560" s="120"/>
      <c r="O560" s="120"/>
    </row>
    <row r="561" spans="1:15" s="124" customFormat="1" x14ac:dyDescent="0.25">
      <c r="A561" s="136"/>
      <c r="B561" s="36"/>
      <c r="C561" s="97"/>
      <c r="D561" s="36"/>
      <c r="E561" s="94"/>
      <c r="F561" s="94"/>
      <c r="G561" s="6"/>
      <c r="H561" s="131"/>
      <c r="I561" s="6"/>
      <c r="J561" s="6"/>
      <c r="K561" s="6"/>
      <c r="L561" s="34"/>
      <c r="M561" s="120"/>
      <c r="N561" s="120"/>
      <c r="O561" s="120"/>
    </row>
    <row r="562" spans="1:15" s="124" customFormat="1" x14ac:dyDescent="0.25">
      <c r="A562" s="136"/>
      <c r="B562" s="36"/>
      <c r="C562" s="97"/>
      <c r="D562" s="36"/>
      <c r="E562" s="94"/>
      <c r="F562" s="94"/>
      <c r="G562" s="6"/>
      <c r="H562" s="131"/>
      <c r="I562" s="6"/>
      <c r="J562" s="6"/>
      <c r="K562" s="6"/>
      <c r="L562" s="34"/>
      <c r="M562" s="120"/>
      <c r="N562" s="120"/>
      <c r="O562" s="120"/>
    </row>
    <row r="563" spans="1:15" s="124" customFormat="1" x14ac:dyDescent="0.25">
      <c r="A563" s="136"/>
      <c r="B563" s="36"/>
      <c r="C563" s="97"/>
      <c r="D563" s="36"/>
      <c r="E563" s="94"/>
      <c r="F563" s="94"/>
      <c r="G563" s="6"/>
      <c r="H563" s="131"/>
      <c r="I563" s="6"/>
      <c r="J563" s="6"/>
      <c r="K563" s="6"/>
      <c r="L563" s="34"/>
      <c r="M563" s="120"/>
      <c r="N563" s="120"/>
      <c r="O563" s="120"/>
    </row>
    <row r="564" spans="1:15" s="124" customFormat="1" x14ac:dyDescent="0.25">
      <c r="A564" s="136"/>
      <c r="B564" s="36"/>
      <c r="C564" s="97"/>
      <c r="D564" s="36"/>
      <c r="E564" s="94"/>
      <c r="F564" s="94"/>
      <c r="G564" s="6"/>
      <c r="H564" s="131"/>
      <c r="I564" s="6"/>
      <c r="J564" s="6"/>
      <c r="K564" s="6"/>
      <c r="L564" s="34"/>
      <c r="M564" s="120"/>
      <c r="N564" s="120"/>
      <c r="O564" s="120"/>
    </row>
    <row r="565" spans="1:15" s="124" customFormat="1" x14ac:dyDescent="0.25">
      <c r="A565" s="136"/>
      <c r="B565" s="36"/>
      <c r="C565" s="97"/>
      <c r="D565" s="36"/>
      <c r="E565" s="94"/>
      <c r="F565" s="94"/>
      <c r="G565" s="6"/>
      <c r="H565" s="131"/>
      <c r="I565" s="6"/>
      <c r="J565" s="6"/>
      <c r="K565" s="6"/>
      <c r="L565" s="34"/>
      <c r="M565" s="120"/>
      <c r="N565" s="120"/>
      <c r="O565" s="120"/>
    </row>
    <row r="566" spans="1:15" s="124" customFormat="1" x14ac:dyDescent="0.25">
      <c r="A566" s="136"/>
      <c r="B566" s="36"/>
      <c r="C566" s="97"/>
      <c r="D566" s="36"/>
      <c r="E566" s="94"/>
      <c r="F566" s="94"/>
      <c r="G566" s="6"/>
      <c r="H566" s="131"/>
      <c r="I566" s="6"/>
      <c r="J566" s="6"/>
      <c r="K566" s="6"/>
      <c r="L566" s="34"/>
      <c r="M566" s="120"/>
      <c r="N566" s="120"/>
      <c r="O566" s="120"/>
    </row>
    <row r="567" spans="1:15" s="124" customFormat="1" x14ac:dyDescent="0.25">
      <c r="A567" s="136"/>
      <c r="B567" s="36"/>
      <c r="C567" s="97"/>
      <c r="D567" s="36"/>
      <c r="E567" s="94"/>
      <c r="F567" s="94"/>
      <c r="G567" s="6"/>
      <c r="H567" s="131"/>
      <c r="I567" s="6"/>
      <c r="J567" s="6"/>
      <c r="K567" s="6"/>
      <c r="L567" s="34"/>
      <c r="M567" s="120"/>
      <c r="N567" s="120"/>
      <c r="O567" s="120"/>
    </row>
    <row r="568" spans="1:15" s="124" customFormat="1" x14ac:dyDescent="0.25">
      <c r="A568" s="136"/>
      <c r="B568" s="36"/>
      <c r="C568" s="97"/>
      <c r="D568" s="36"/>
      <c r="E568" s="94"/>
      <c r="F568" s="94"/>
      <c r="G568" s="6"/>
      <c r="H568" s="131"/>
      <c r="I568" s="6"/>
      <c r="J568" s="6"/>
      <c r="K568" s="6"/>
      <c r="L568" s="34"/>
      <c r="M568" s="120"/>
      <c r="N568" s="120"/>
      <c r="O568" s="120"/>
    </row>
    <row r="569" spans="1:15" s="124" customFormat="1" x14ac:dyDescent="0.25">
      <c r="A569" s="136"/>
      <c r="B569" s="36"/>
      <c r="C569" s="97"/>
      <c r="D569" s="36"/>
      <c r="E569" s="94"/>
      <c r="F569" s="94"/>
      <c r="G569" s="6"/>
      <c r="H569" s="131"/>
      <c r="I569" s="6"/>
      <c r="J569" s="6"/>
      <c r="K569" s="6"/>
      <c r="L569" s="34"/>
      <c r="M569" s="120"/>
      <c r="N569" s="120"/>
      <c r="O569" s="120"/>
    </row>
    <row r="570" spans="1:15" s="124" customFormat="1" x14ac:dyDescent="0.25">
      <c r="A570" s="136"/>
      <c r="B570" s="36"/>
      <c r="C570" s="97"/>
      <c r="D570" s="36"/>
      <c r="E570" s="94"/>
      <c r="F570" s="94"/>
      <c r="G570" s="6"/>
      <c r="H570" s="131"/>
      <c r="I570" s="6"/>
      <c r="J570" s="6"/>
      <c r="K570" s="6"/>
      <c r="L570" s="34"/>
      <c r="M570" s="120"/>
      <c r="N570" s="120"/>
      <c r="O570" s="120"/>
    </row>
    <row r="571" spans="1:15" s="124" customFormat="1" x14ac:dyDescent="0.25">
      <c r="A571" s="136"/>
      <c r="B571" s="36"/>
      <c r="C571" s="97"/>
      <c r="D571" s="36"/>
      <c r="E571" s="94"/>
      <c r="F571" s="94"/>
      <c r="G571" s="6"/>
      <c r="H571" s="131"/>
      <c r="I571" s="6"/>
      <c r="J571" s="6"/>
      <c r="K571" s="6"/>
      <c r="L571" s="34"/>
      <c r="M571" s="120"/>
      <c r="N571" s="120"/>
      <c r="O571" s="120"/>
    </row>
    <row r="572" spans="1:15" s="124" customFormat="1" x14ac:dyDescent="0.25">
      <c r="A572" s="136"/>
      <c r="B572" s="36"/>
      <c r="C572" s="97"/>
      <c r="D572" s="36"/>
      <c r="E572" s="94"/>
      <c r="F572" s="94"/>
      <c r="G572" s="6"/>
      <c r="H572" s="131"/>
      <c r="I572" s="6"/>
      <c r="J572" s="6"/>
      <c r="K572" s="6"/>
      <c r="L572" s="34"/>
      <c r="M572" s="120"/>
      <c r="N572" s="120"/>
      <c r="O572" s="120"/>
    </row>
    <row r="573" spans="1:15" s="124" customFormat="1" x14ac:dyDescent="0.25">
      <c r="A573" s="136"/>
      <c r="B573" s="36"/>
      <c r="C573" s="97"/>
      <c r="D573" s="36"/>
      <c r="E573" s="94"/>
      <c r="F573" s="94"/>
      <c r="G573" s="6"/>
      <c r="H573" s="131"/>
      <c r="I573" s="6"/>
      <c r="J573" s="6"/>
      <c r="K573" s="6"/>
      <c r="L573" s="34"/>
      <c r="M573" s="120"/>
      <c r="N573" s="120"/>
      <c r="O573" s="120"/>
    </row>
    <row r="574" spans="1:15" s="124" customFormat="1" x14ac:dyDescent="0.25">
      <c r="A574" s="136"/>
      <c r="B574" s="36"/>
      <c r="C574" s="97"/>
      <c r="D574" s="36"/>
      <c r="E574" s="94"/>
      <c r="F574" s="94"/>
      <c r="G574" s="6"/>
      <c r="H574" s="131"/>
      <c r="I574" s="6"/>
      <c r="J574" s="6"/>
      <c r="K574" s="6"/>
      <c r="L574" s="34"/>
      <c r="M574" s="120"/>
      <c r="N574" s="120"/>
      <c r="O574" s="120"/>
    </row>
    <row r="575" spans="1:15" s="124" customFormat="1" x14ac:dyDescent="0.25">
      <c r="A575" s="136"/>
      <c r="B575" s="36"/>
      <c r="C575" s="97"/>
      <c r="D575" s="36"/>
      <c r="E575" s="94"/>
      <c r="F575" s="94"/>
      <c r="G575" s="6"/>
      <c r="H575" s="131"/>
      <c r="I575" s="6"/>
      <c r="J575" s="6"/>
      <c r="K575" s="6"/>
      <c r="L575" s="34"/>
      <c r="M575" s="120"/>
      <c r="N575" s="120"/>
      <c r="O575" s="120"/>
    </row>
    <row r="576" spans="1:15" s="121" customFormat="1" x14ac:dyDescent="0.25">
      <c r="A576" s="127"/>
      <c r="B576" s="104"/>
      <c r="C576" s="97"/>
      <c r="D576" s="104"/>
      <c r="E576" s="6"/>
      <c r="F576" s="87"/>
      <c r="G576" s="6"/>
      <c r="H576" s="131"/>
      <c r="I576" s="6"/>
      <c r="J576" s="6"/>
      <c r="K576" s="6"/>
      <c r="L576" s="117"/>
      <c r="M576" s="120"/>
      <c r="N576" s="120"/>
      <c r="O576" s="120"/>
    </row>
    <row r="577" spans="1:16" s="102" customFormat="1" x14ac:dyDescent="0.25">
      <c r="B577" s="36"/>
      <c r="C577" s="97"/>
      <c r="D577" s="36"/>
      <c r="G577" s="34"/>
      <c r="H577" s="99"/>
      <c r="I577" s="34"/>
      <c r="J577" s="34"/>
      <c r="K577" s="34"/>
      <c r="L577" s="34"/>
      <c r="M577" s="99"/>
      <c r="N577" s="99"/>
      <c r="O577" s="99"/>
    </row>
    <row r="578" spans="1:16" s="98" customFormat="1" x14ac:dyDescent="0.25">
      <c r="B578" s="25"/>
      <c r="C578" s="69"/>
      <c r="D578" s="25"/>
      <c r="E578" s="7"/>
      <c r="F578" s="7"/>
      <c r="G578" s="7"/>
      <c r="H578" s="99"/>
      <c r="I578" s="7"/>
      <c r="J578" s="7"/>
      <c r="K578" s="7"/>
      <c r="M578" s="99"/>
      <c r="N578" s="99"/>
      <c r="O578" s="99"/>
      <c r="P578" s="100"/>
    </row>
    <row r="579" spans="1:16" s="124" customFormat="1" x14ac:dyDescent="0.25">
      <c r="A579" s="136"/>
      <c r="B579" s="102"/>
      <c r="C579" s="97"/>
      <c r="D579" s="102"/>
      <c r="E579" s="102"/>
      <c r="F579" s="102"/>
      <c r="G579" s="34"/>
      <c r="H579" s="99"/>
      <c r="I579" s="34"/>
      <c r="J579" s="34"/>
      <c r="K579" s="34"/>
      <c r="L579" s="34"/>
      <c r="M579" s="99"/>
      <c r="N579" s="99"/>
      <c r="O579" s="99"/>
    </row>
    <row r="580" spans="1:16" x14ac:dyDescent="0.25">
      <c r="B580" s="96"/>
      <c r="C580" s="97"/>
      <c r="D580" s="96"/>
      <c r="E580" s="6"/>
      <c r="G580" s="6"/>
      <c r="H580" s="99"/>
      <c r="I580" s="6"/>
      <c r="J580" s="6"/>
      <c r="K580" s="6"/>
      <c r="M580" s="99"/>
      <c r="N580" s="99"/>
      <c r="O580" s="99"/>
    </row>
    <row r="581" spans="1:16" x14ac:dyDescent="0.25">
      <c r="B581" s="36"/>
      <c r="C581" s="97"/>
      <c r="D581" s="36"/>
      <c r="E581" s="6"/>
      <c r="G581" s="6"/>
      <c r="I581" s="6"/>
      <c r="J581" s="6"/>
      <c r="K581" s="6"/>
    </row>
    <row r="582" spans="1:16" x14ac:dyDescent="0.25">
      <c r="B582" s="36"/>
      <c r="C582" s="97"/>
      <c r="D582" s="36"/>
      <c r="E582" s="6"/>
      <c r="G582" s="6"/>
      <c r="I582" s="6"/>
      <c r="J582" s="6"/>
      <c r="K582" s="6"/>
    </row>
    <row r="583" spans="1:16" x14ac:dyDescent="0.25">
      <c r="B583" s="36"/>
      <c r="C583" s="97"/>
      <c r="D583" s="36"/>
      <c r="E583" s="6"/>
      <c r="G583" s="6"/>
      <c r="I583" s="6"/>
      <c r="J583" s="6"/>
      <c r="K583" s="6"/>
    </row>
    <row r="584" spans="1:16" x14ac:dyDescent="0.25">
      <c r="B584" s="36"/>
      <c r="C584" s="97"/>
      <c r="D584" s="36"/>
      <c r="E584" s="6"/>
      <c r="G584" s="6"/>
      <c r="I584" s="6"/>
      <c r="J584" s="6"/>
      <c r="K584" s="6"/>
    </row>
    <row r="585" spans="1:16" x14ac:dyDescent="0.25">
      <c r="B585" s="36"/>
      <c r="C585" s="97"/>
      <c r="D585" s="36"/>
      <c r="E585" s="6"/>
      <c r="G585" s="6"/>
      <c r="I585" s="6"/>
      <c r="J585" s="6"/>
      <c r="K585" s="6"/>
    </row>
    <row r="586" spans="1:16" x14ac:dyDescent="0.25">
      <c r="B586" s="36"/>
      <c r="C586" s="97"/>
      <c r="D586" s="36"/>
      <c r="E586" s="6"/>
      <c r="G586" s="6"/>
      <c r="I586" s="6"/>
      <c r="J586" s="6"/>
      <c r="K586" s="6"/>
    </row>
    <row r="587" spans="1:16" x14ac:dyDescent="0.25">
      <c r="B587" s="36"/>
      <c r="C587" s="97"/>
      <c r="D587" s="36"/>
      <c r="E587" s="6"/>
      <c r="G587" s="6"/>
      <c r="I587" s="6"/>
      <c r="J587" s="6"/>
      <c r="K587" s="6"/>
    </row>
    <row r="588" spans="1:16" x14ac:dyDescent="0.25">
      <c r="B588" s="36"/>
      <c r="C588" s="97"/>
      <c r="D588" s="36"/>
      <c r="E588" s="6"/>
      <c r="G588" s="6"/>
      <c r="I588" s="6"/>
      <c r="J588" s="6"/>
      <c r="K588" s="6"/>
    </row>
    <row r="589" spans="1:16" x14ac:dyDescent="0.25">
      <c r="B589" s="36"/>
      <c r="C589" s="97"/>
      <c r="D589" s="36"/>
      <c r="E589" s="6"/>
      <c r="G589" s="6"/>
      <c r="I589" s="6"/>
      <c r="J589" s="6"/>
      <c r="K589" s="6"/>
    </row>
    <row r="590" spans="1:16" x14ac:dyDescent="0.25">
      <c r="B590" s="36"/>
      <c r="C590" s="97"/>
      <c r="D590" s="36"/>
      <c r="E590" s="6"/>
      <c r="G590" s="6"/>
      <c r="I590" s="6"/>
      <c r="J590" s="6"/>
      <c r="K590" s="6"/>
    </row>
    <row r="591" spans="1:16" x14ac:dyDescent="0.25">
      <c r="B591" s="36"/>
      <c r="C591" s="97"/>
      <c r="D591" s="36"/>
      <c r="E591" s="6"/>
      <c r="G591" s="6"/>
      <c r="I591" s="6"/>
      <c r="J591" s="6"/>
      <c r="K591" s="6"/>
    </row>
    <row r="592" spans="1:16" x14ac:dyDescent="0.25">
      <c r="B592" s="36"/>
      <c r="C592" s="97"/>
      <c r="D592" s="36"/>
      <c r="E592" s="6"/>
      <c r="G592" s="6"/>
      <c r="I592" s="6"/>
      <c r="J592" s="6"/>
      <c r="K592" s="6"/>
    </row>
    <row r="593" spans="1:16" x14ac:dyDescent="0.25">
      <c r="B593" s="36"/>
      <c r="C593" s="97"/>
      <c r="D593" s="36"/>
      <c r="E593" s="6"/>
      <c r="G593" s="6"/>
      <c r="I593" s="6"/>
      <c r="J593" s="6"/>
      <c r="K593" s="6"/>
    </row>
    <row r="594" spans="1:16" s="124" customFormat="1" x14ac:dyDescent="0.25">
      <c r="A594" s="136"/>
      <c r="B594" s="36"/>
      <c r="C594" s="97"/>
      <c r="D594" s="36"/>
      <c r="E594" s="94"/>
      <c r="F594" s="94"/>
      <c r="G594" s="6"/>
      <c r="H594" s="131"/>
      <c r="I594" s="6"/>
      <c r="J594" s="6"/>
      <c r="K594" s="6"/>
      <c r="L594" s="34"/>
      <c r="M594" s="120"/>
      <c r="N594" s="120"/>
      <c r="O594" s="120"/>
    </row>
    <row r="595" spans="1:16" x14ac:dyDescent="0.25">
      <c r="B595" s="104"/>
      <c r="C595" s="97"/>
      <c r="D595" s="104"/>
      <c r="E595" s="6"/>
      <c r="F595" s="87"/>
      <c r="G595" s="6"/>
      <c r="I595" s="6"/>
      <c r="J595" s="6"/>
      <c r="K595" s="6"/>
    </row>
    <row r="596" spans="1:16" s="102" customFormat="1" x14ac:dyDescent="0.25">
      <c r="B596" s="36"/>
      <c r="C596" s="97"/>
      <c r="D596" s="36"/>
      <c r="G596" s="34"/>
      <c r="H596" s="99"/>
      <c r="I596" s="34"/>
      <c r="J596" s="34"/>
      <c r="K596" s="34"/>
      <c r="L596" s="34"/>
      <c r="M596" s="99"/>
      <c r="N596" s="99"/>
      <c r="O596" s="99"/>
    </row>
    <row r="597" spans="1:16" s="98" customFormat="1" x14ac:dyDescent="0.25">
      <c r="B597" s="25"/>
      <c r="C597" s="69"/>
      <c r="D597" s="25"/>
      <c r="E597" s="7"/>
      <c r="F597" s="7"/>
      <c r="G597" s="7"/>
      <c r="H597" s="99"/>
      <c r="I597" s="7"/>
      <c r="J597" s="7"/>
      <c r="K597" s="7"/>
      <c r="M597" s="99"/>
      <c r="N597" s="99"/>
      <c r="O597" s="99"/>
      <c r="P597" s="100"/>
    </row>
    <row r="598" spans="1:16" s="124" customFormat="1" x14ac:dyDescent="0.25">
      <c r="A598" s="136"/>
      <c r="B598" s="102"/>
      <c r="C598" s="97"/>
      <c r="D598" s="102"/>
      <c r="E598" s="102"/>
      <c r="F598" s="102"/>
      <c r="G598" s="34"/>
      <c r="H598" s="99"/>
      <c r="I598" s="34"/>
      <c r="J598" s="34"/>
      <c r="K598" s="34"/>
      <c r="L598" s="34"/>
      <c r="M598" s="99"/>
      <c r="N598" s="99"/>
      <c r="O598" s="99"/>
    </row>
    <row r="599" spans="1:16" x14ac:dyDescent="0.25">
      <c r="B599" s="96"/>
      <c r="C599" s="97"/>
      <c r="D599" s="96"/>
      <c r="E599" s="6"/>
      <c r="G599" s="6"/>
      <c r="H599" s="99"/>
      <c r="I599" s="6"/>
      <c r="J599" s="6"/>
      <c r="K599" s="6"/>
      <c r="M599" s="99"/>
      <c r="N599" s="99"/>
      <c r="O599" s="99"/>
    </row>
    <row r="600" spans="1:16" x14ac:dyDescent="0.25">
      <c r="B600" s="36"/>
      <c r="C600" s="97"/>
      <c r="D600" s="36"/>
      <c r="E600" s="6"/>
      <c r="G600" s="6"/>
      <c r="I600" s="6"/>
      <c r="J600" s="6"/>
      <c r="K600" s="6"/>
    </row>
    <row r="601" spans="1:16" x14ac:dyDescent="0.25">
      <c r="B601" s="36"/>
      <c r="C601" s="97"/>
      <c r="D601" s="36"/>
      <c r="E601" s="6"/>
      <c r="G601" s="6"/>
      <c r="I601" s="6"/>
      <c r="J601" s="6"/>
      <c r="K601" s="6"/>
    </row>
    <row r="602" spans="1:16" x14ac:dyDescent="0.25">
      <c r="B602" s="36"/>
      <c r="C602" s="97"/>
      <c r="D602" s="36"/>
      <c r="E602" s="6"/>
      <c r="G602" s="6"/>
      <c r="I602" s="6"/>
      <c r="J602" s="6"/>
      <c r="K602" s="6"/>
    </row>
    <row r="603" spans="1:16" x14ac:dyDescent="0.25">
      <c r="B603" s="36"/>
      <c r="C603" s="97"/>
      <c r="D603" s="36"/>
      <c r="E603" s="6"/>
      <c r="G603" s="6"/>
      <c r="I603" s="6"/>
      <c r="J603" s="6"/>
      <c r="K603" s="6"/>
    </row>
    <row r="604" spans="1:16" x14ac:dyDescent="0.25">
      <c r="B604" s="36"/>
      <c r="C604" s="97"/>
      <c r="D604" s="36"/>
      <c r="E604" s="6"/>
      <c r="G604" s="6"/>
      <c r="I604" s="6"/>
      <c r="J604" s="6"/>
      <c r="K604" s="6"/>
    </row>
    <row r="605" spans="1:16" x14ac:dyDescent="0.25">
      <c r="B605" s="36"/>
      <c r="C605" s="97"/>
      <c r="D605" s="36"/>
      <c r="E605" s="6"/>
      <c r="G605" s="6"/>
      <c r="I605" s="6"/>
      <c r="J605" s="6"/>
      <c r="K605" s="6"/>
    </row>
    <row r="606" spans="1:16" x14ac:dyDescent="0.25">
      <c r="B606" s="36"/>
      <c r="C606" s="97"/>
      <c r="D606" s="36"/>
      <c r="E606" s="6"/>
      <c r="G606" s="6"/>
      <c r="I606" s="6"/>
      <c r="J606" s="6"/>
      <c r="K606" s="6"/>
    </row>
    <row r="607" spans="1:16" x14ac:dyDescent="0.25">
      <c r="B607" s="36"/>
      <c r="C607" s="97"/>
      <c r="D607" s="36"/>
      <c r="E607" s="6"/>
      <c r="G607" s="6"/>
      <c r="I607" s="6"/>
      <c r="J607" s="6"/>
      <c r="K607" s="6"/>
    </row>
    <row r="608" spans="1:16" x14ac:dyDescent="0.25">
      <c r="B608" s="36"/>
      <c r="C608" s="97"/>
      <c r="D608" s="36"/>
      <c r="E608" s="6"/>
      <c r="G608" s="6"/>
      <c r="I608" s="6"/>
      <c r="J608" s="6"/>
      <c r="K608" s="6"/>
    </row>
    <row r="609" spans="1:16" s="124" customFormat="1" x14ac:dyDescent="0.25">
      <c r="A609" s="136"/>
      <c r="B609" s="36"/>
      <c r="C609" s="97"/>
      <c r="D609" s="36"/>
      <c r="E609" s="94"/>
      <c r="F609" s="94"/>
      <c r="G609" s="6"/>
      <c r="H609" s="131"/>
      <c r="I609" s="6"/>
      <c r="J609" s="6"/>
      <c r="K609" s="6"/>
      <c r="L609" s="34"/>
      <c r="M609" s="120"/>
      <c r="N609" s="120"/>
      <c r="O609" s="120"/>
    </row>
    <row r="610" spans="1:16" s="124" customFormat="1" x14ac:dyDescent="0.25">
      <c r="A610" s="136"/>
      <c r="B610" s="36"/>
      <c r="C610" s="97"/>
      <c r="D610" s="36"/>
      <c r="E610" s="94"/>
      <c r="F610" s="94"/>
      <c r="G610" s="6"/>
      <c r="H610" s="131"/>
      <c r="I610" s="6"/>
      <c r="J610" s="6"/>
      <c r="K610" s="6"/>
      <c r="L610" s="34"/>
      <c r="M610" s="120"/>
      <c r="N610" s="120"/>
      <c r="O610" s="120"/>
    </row>
    <row r="611" spans="1:16" x14ac:dyDescent="0.25">
      <c r="B611" s="104"/>
      <c r="C611" s="97"/>
      <c r="D611" s="104"/>
      <c r="E611" s="6"/>
      <c r="F611" s="87"/>
      <c r="G611" s="6"/>
      <c r="I611" s="6"/>
      <c r="J611" s="6"/>
      <c r="K611" s="6"/>
    </row>
    <row r="612" spans="1:16" x14ac:dyDescent="0.25">
      <c r="B612" s="104"/>
      <c r="C612" s="97"/>
      <c r="D612" s="104"/>
      <c r="E612" s="6"/>
      <c r="G612" s="6"/>
      <c r="I612" s="6"/>
      <c r="J612" s="6"/>
      <c r="K612" s="6"/>
    </row>
    <row r="613" spans="1:16" x14ac:dyDescent="0.25">
      <c r="B613" s="104"/>
      <c r="C613" s="97"/>
      <c r="D613" s="104"/>
      <c r="E613" s="6"/>
      <c r="F613" s="87"/>
      <c r="G613" s="6"/>
      <c r="I613" s="6"/>
      <c r="J613" s="6"/>
      <c r="K613" s="6"/>
    </row>
    <row r="614" spans="1:16" x14ac:dyDescent="0.25">
      <c r="B614" s="104"/>
      <c r="C614" s="97"/>
      <c r="D614" s="104"/>
      <c r="E614" s="6"/>
      <c r="G614" s="6"/>
      <c r="I614" s="6"/>
      <c r="J614" s="6"/>
      <c r="K614" s="6"/>
    </row>
    <row r="615" spans="1:16" s="102" customFormat="1" x14ac:dyDescent="0.25">
      <c r="B615" s="36"/>
      <c r="C615" s="97"/>
      <c r="D615" s="36"/>
      <c r="G615" s="34"/>
      <c r="H615" s="99"/>
      <c r="I615" s="34"/>
      <c r="J615" s="34"/>
      <c r="K615" s="34"/>
      <c r="L615" s="34"/>
      <c r="M615" s="99"/>
      <c r="N615" s="99"/>
      <c r="O615" s="99"/>
    </row>
    <row r="616" spans="1:16" s="98" customFormat="1" x14ac:dyDescent="0.25">
      <c r="A616" s="132"/>
      <c r="B616" s="25"/>
      <c r="C616" s="133"/>
      <c r="D616" s="134"/>
      <c r="E616" s="135"/>
      <c r="F616" s="135"/>
      <c r="G616" s="135"/>
      <c r="H616" s="99"/>
      <c r="I616" s="7"/>
      <c r="J616" s="7"/>
      <c r="K616" s="7"/>
      <c r="M616" s="99"/>
      <c r="N616" s="99"/>
      <c r="O616" s="99"/>
      <c r="P616" s="100"/>
    </row>
    <row r="617" spans="1:16" s="124" customFormat="1" x14ac:dyDescent="0.25">
      <c r="A617" s="136"/>
      <c r="B617" s="107"/>
      <c r="C617" s="97"/>
      <c r="D617" s="107"/>
      <c r="E617" s="102"/>
      <c r="F617" s="102"/>
      <c r="G617" s="93"/>
      <c r="H617" s="99"/>
      <c r="I617" s="93"/>
      <c r="J617" s="93"/>
      <c r="K617" s="93"/>
      <c r="L617" s="93"/>
      <c r="M617" s="99"/>
      <c r="N617" s="99"/>
      <c r="O617" s="99"/>
    </row>
    <row r="618" spans="1:16" s="98" customFormat="1" x14ac:dyDescent="0.25">
      <c r="B618" s="25"/>
      <c r="C618" s="69"/>
      <c r="D618" s="25"/>
      <c r="E618" s="7"/>
      <c r="F618" s="7"/>
      <c r="G618" s="7"/>
      <c r="H618" s="99"/>
      <c r="I618" s="7"/>
      <c r="J618" s="7"/>
      <c r="K618" s="7"/>
      <c r="M618" s="99"/>
      <c r="N618" s="99"/>
      <c r="O618" s="99"/>
      <c r="P618" s="100"/>
    </row>
    <row r="619" spans="1:16" s="124" customFormat="1" x14ac:dyDescent="0.25">
      <c r="A619" s="136"/>
      <c r="B619" s="107"/>
      <c r="C619" s="97"/>
      <c r="D619" s="107"/>
      <c r="E619" s="102"/>
      <c r="F619" s="102"/>
      <c r="G619" s="93"/>
      <c r="H619" s="99"/>
      <c r="I619" s="93"/>
      <c r="J619" s="93"/>
      <c r="K619" s="93"/>
      <c r="L619" s="93"/>
      <c r="M619" s="99"/>
      <c r="N619" s="99"/>
      <c r="O619" s="99"/>
    </row>
    <row r="620" spans="1:16" x14ac:dyDescent="0.25">
      <c r="B620" s="96"/>
      <c r="C620" s="97"/>
      <c r="D620" s="96"/>
      <c r="E620" s="6"/>
      <c r="G620" s="6"/>
      <c r="H620" s="99"/>
      <c r="I620" s="6"/>
      <c r="J620" s="6"/>
      <c r="K620" s="6"/>
      <c r="M620" s="99"/>
      <c r="N620" s="99"/>
      <c r="O620" s="99"/>
    </row>
    <row r="621" spans="1:16" x14ac:dyDescent="0.25">
      <c r="B621" s="36"/>
      <c r="C621" s="97"/>
      <c r="D621" s="36"/>
      <c r="E621" s="6"/>
      <c r="G621" s="6"/>
      <c r="I621" s="6"/>
      <c r="J621" s="6"/>
      <c r="K621" s="6"/>
    </row>
    <row r="622" spans="1:16" x14ac:dyDescent="0.25">
      <c r="B622" s="36"/>
      <c r="C622" s="97"/>
      <c r="D622" s="36"/>
      <c r="E622" s="6"/>
      <c r="G622" s="6"/>
      <c r="I622" s="6"/>
      <c r="J622" s="6"/>
      <c r="K622" s="6"/>
    </row>
    <row r="623" spans="1:16" x14ac:dyDescent="0.25">
      <c r="B623" s="36"/>
      <c r="C623" s="97"/>
      <c r="D623" s="36"/>
      <c r="E623" s="6"/>
      <c r="G623" s="6"/>
      <c r="I623" s="6"/>
      <c r="J623" s="6"/>
      <c r="K623" s="6"/>
    </row>
    <row r="624" spans="1:16" x14ac:dyDescent="0.25">
      <c r="B624" s="36"/>
      <c r="C624" s="97"/>
      <c r="D624" s="36"/>
      <c r="E624" s="6"/>
      <c r="G624" s="6"/>
      <c r="I624" s="6"/>
      <c r="J624" s="6"/>
      <c r="K624" s="6"/>
    </row>
    <row r="625" spans="1:15" s="121" customFormat="1" x14ac:dyDescent="0.25">
      <c r="A625" s="127"/>
      <c r="B625" s="36"/>
      <c r="C625" s="97"/>
      <c r="D625" s="36"/>
      <c r="E625" s="6"/>
      <c r="F625" s="6"/>
      <c r="G625" s="6"/>
      <c r="H625" s="131"/>
      <c r="I625" s="6"/>
      <c r="J625" s="6"/>
      <c r="K625" s="6"/>
      <c r="L625" s="117"/>
      <c r="M625" s="120"/>
      <c r="N625" s="120"/>
      <c r="O625" s="120"/>
    </row>
    <row r="626" spans="1:15" s="121" customFormat="1" x14ac:dyDescent="0.25">
      <c r="A626" s="127"/>
      <c r="B626" s="36"/>
      <c r="C626" s="97"/>
      <c r="D626" s="36"/>
      <c r="E626" s="6"/>
      <c r="F626" s="6"/>
      <c r="G626" s="6"/>
      <c r="H626" s="131"/>
      <c r="I626" s="6"/>
      <c r="J626" s="6"/>
      <c r="K626" s="6"/>
      <c r="L626" s="117"/>
      <c r="M626" s="120"/>
      <c r="N626" s="120"/>
      <c r="O626" s="120"/>
    </row>
    <row r="627" spans="1:15" s="121" customFormat="1" x14ac:dyDescent="0.25">
      <c r="A627" s="127"/>
      <c r="B627" s="36"/>
      <c r="C627" s="97"/>
      <c r="D627" s="36"/>
      <c r="E627" s="6"/>
      <c r="F627" s="6"/>
      <c r="G627" s="6"/>
      <c r="H627" s="131"/>
      <c r="I627" s="6"/>
      <c r="J627" s="6"/>
      <c r="K627" s="6"/>
      <c r="L627" s="117"/>
      <c r="M627" s="120"/>
      <c r="N627" s="120"/>
      <c r="O627" s="120"/>
    </row>
    <row r="628" spans="1:15" s="121" customFormat="1" x14ac:dyDescent="0.25">
      <c r="A628" s="127"/>
      <c r="B628" s="36"/>
      <c r="C628" s="97"/>
      <c r="D628" s="36"/>
      <c r="E628" s="6"/>
      <c r="F628" s="6"/>
      <c r="G628" s="6"/>
      <c r="H628" s="131"/>
      <c r="I628" s="6"/>
      <c r="J628" s="6"/>
      <c r="K628" s="6"/>
      <c r="L628" s="117"/>
      <c r="M628" s="120"/>
      <c r="N628" s="120"/>
      <c r="O628" s="120"/>
    </row>
    <row r="629" spans="1:15" s="121" customFormat="1" x14ac:dyDescent="0.25">
      <c r="A629" s="127"/>
      <c r="B629" s="36"/>
      <c r="C629" s="97"/>
      <c r="D629" s="36"/>
      <c r="E629" s="6"/>
      <c r="F629" s="6"/>
      <c r="G629" s="6"/>
      <c r="H629" s="131"/>
      <c r="I629" s="6"/>
      <c r="J629" s="6"/>
      <c r="K629" s="6"/>
      <c r="L629" s="117"/>
      <c r="M629" s="120"/>
      <c r="N629" s="120"/>
      <c r="O629" s="120"/>
    </row>
    <row r="630" spans="1:15" s="121" customFormat="1" x14ac:dyDescent="0.25">
      <c r="A630" s="127"/>
      <c r="B630" s="36"/>
      <c r="C630" s="97"/>
      <c r="D630" s="36"/>
      <c r="E630" s="6"/>
      <c r="F630" s="6"/>
      <c r="G630" s="6"/>
      <c r="H630" s="131"/>
      <c r="I630" s="6"/>
      <c r="J630" s="6"/>
      <c r="K630" s="6"/>
      <c r="L630" s="117"/>
      <c r="M630" s="120"/>
      <c r="N630" s="120"/>
      <c r="O630" s="120"/>
    </row>
    <row r="631" spans="1:15" s="121" customFormat="1" x14ac:dyDescent="0.25">
      <c r="A631" s="127"/>
      <c r="B631" s="36"/>
      <c r="C631" s="97"/>
      <c r="D631" s="36"/>
      <c r="E631" s="6"/>
      <c r="F631" s="6"/>
      <c r="G631" s="6"/>
      <c r="H631" s="131"/>
      <c r="I631" s="6"/>
      <c r="J631" s="6"/>
      <c r="K631" s="6"/>
      <c r="L631" s="117"/>
      <c r="M631" s="120"/>
      <c r="N631" s="120"/>
      <c r="O631" s="120"/>
    </row>
    <row r="632" spans="1:15" s="121" customFormat="1" x14ac:dyDescent="0.25">
      <c r="A632" s="127"/>
      <c r="B632" s="36"/>
      <c r="C632" s="97"/>
      <c r="D632" s="36"/>
      <c r="E632" s="6"/>
      <c r="F632" s="6"/>
      <c r="G632" s="6"/>
      <c r="H632" s="131"/>
      <c r="I632" s="6"/>
      <c r="J632" s="6"/>
      <c r="K632" s="6"/>
      <c r="L632" s="117"/>
      <c r="M632" s="120"/>
      <c r="N632" s="120"/>
      <c r="O632" s="120"/>
    </row>
    <row r="633" spans="1:15" s="121" customFormat="1" x14ac:dyDescent="0.25">
      <c r="A633" s="127"/>
      <c r="B633" s="36"/>
      <c r="C633" s="97"/>
      <c r="D633" s="36"/>
      <c r="E633" s="6"/>
      <c r="F633" s="6"/>
      <c r="G633" s="6"/>
      <c r="H633" s="131"/>
      <c r="I633" s="6"/>
      <c r="J633" s="6"/>
      <c r="K633" s="6"/>
      <c r="L633" s="117"/>
      <c r="M633" s="120"/>
      <c r="N633" s="120"/>
      <c r="O633" s="120"/>
    </row>
    <row r="634" spans="1:15" s="121" customFormat="1" x14ac:dyDescent="0.25">
      <c r="A634" s="127"/>
      <c r="B634" s="36"/>
      <c r="C634" s="97"/>
      <c r="D634" s="36"/>
      <c r="E634" s="6"/>
      <c r="F634" s="6"/>
      <c r="G634" s="6"/>
      <c r="H634" s="131"/>
      <c r="I634" s="6"/>
      <c r="J634" s="6"/>
      <c r="K634" s="6"/>
      <c r="L634" s="117"/>
      <c r="M634" s="120"/>
      <c r="N634" s="120"/>
      <c r="O634" s="120"/>
    </row>
    <row r="635" spans="1:15" s="121" customFormat="1" x14ac:dyDescent="0.25">
      <c r="A635" s="127"/>
      <c r="B635" s="36"/>
      <c r="C635" s="97"/>
      <c r="D635" s="36"/>
      <c r="E635" s="6"/>
      <c r="F635" s="6"/>
      <c r="G635" s="6"/>
      <c r="H635" s="131"/>
      <c r="I635" s="6"/>
      <c r="J635" s="6"/>
      <c r="K635" s="6"/>
      <c r="L635" s="117"/>
      <c r="M635" s="120"/>
      <c r="N635" s="120"/>
      <c r="O635" s="120"/>
    </row>
    <row r="636" spans="1:15" s="121" customFormat="1" x14ac:dyDescent="0.25">
      <c r="A636" s="127"/>
      <c r="B636" s="36"/>
      <c r="C636" s="97"/>
      <c r="D636" s="36"/>
      <c r="E636" s="6"/>
      <c r="F636" s="6"/>
      <c r="G636" s="6"/>
      <c r="H636" s="131"/>
      <c r="I636" s="6"/>
      <c r="J636" s="6"/>
      <c r="K636" s="6"/>
      <c r="L636" s="117"/>
      <c r="M636" s="120"/>
      <c r="N636" s="120"/>
      <c r="O636" s="120"/>
    </row>
    <row r="637" spans="1:15" s="121" customFormat="1" x14ac:dyDescent="0.25">
      <c r="A637" s="127"/>
      <c r="B637" s="36"/>
      <c r="C637" s="97"/>
      <c r="D637" s="36"/>
      <c r="E637" s="6"/>
      <c r="F637" s="6"/>
      <c r="G637" s="6"/>
      <c r="H637" s="131"/>
      <c r="I637" s="6"/>
      <c r="J637" s="6"/>
      <c r="K637" s="6"/>
      <c r="L637" s="117"/>
      <c r="M637" s="120"/>
      <c r="N637" s="120"/>
      <c r="O637" s="120"/>
    </row>
    <row r="638" spans="1:15" s="121" customFormat="1" x14ac:dyDescent="0.25">
      <c r="A638" s="127"/>
      <c r="B638" s="36"/>
      <c r="C638" s="97"/>
      <c r="D638" s="36"/>
      <c r="E638" s="6"/>
      <c r="F638" s="6"/>
      <c r="G638" s="6"/>
      <c r="H638" s="131"/>
      <c r="I638" s="6"/>
      <c r="J638" s="6"/>
      <c r="K638" s="6"/>
      <c r="L638" s="117"/>
      <c r="M638" s="120"/>
      <c r="N638" s="120"/>
      <c r="O638" s="120"/>
    </row>
    <row r="639" spans="1:15" s="124" customFormat="1" x14ac:dyDescent="0.25">
      <c r="A639" s="136"/>
      <c r="B639" s="36"/>
      <c r="C639" s="97"/>
      <c r="D639" s="36"/>
      <c r="E639" s="94"/>
      <c r="F639" s="94"/>
      <c r="G639" s="6"/>
      <c r="H639" s="131"/>
      <c r="I639" s="6"/>
      <c r="J639" s="6"/>
      <c r="K639" s="6"/>
      <c r="L639" s="34"/>
      <c r="M639" s="120"/>
      <c r="N639" s="120"/>
      <c r="O639" s="120"/>
    </row>
    <row r="640" spans="1:15" s="124" customFormat="1" x14ac:dyDescent="0.25">
      <c r="A640" s="136"/>
      <c r="B640" s="36"/>
      <c r="C640" s="97"/>
      <c r="D640" s="36"/>
      <c r="E640" s="94"/>
      <c r="F640" s="94"/>
      <c r="G640" s="6"/>
      <c r="H640" s="131"/>
      <c r="I640" s="6"/>
      <c r="J640" s="6"/>
      <c r="K640" s="6"/>
      <c r="L640" s="34"/>
      <c r="M640" s="120"/>
      <c r="N640" s="120"/>
      <c r="O640" s="120"/>
    </row>
    <row r="641" spans="1:16" x14ac:dyDescent="0.25">
      <c r="B641" s="104"/>
      <c r="C641" s="97"/>
      <c r="D641" s="104"/>
      <c r="E641" s="6"/>
      <c r="F641" s="87"/>
      <c r="G641" s="6"/>
      <c r="I641" s="6"/>
      <c r="J641" s="6"/>
      <c r="K641" s="6"/>
    </row>
    <row r="642" spans="1:16" s="124" customFormat="1" x14ac:dyDescent="0.25">
      <c r="A642" s="136"/>
      <c r="B642" s="36"/>
      <c r="C642" s="97"/>
      <c r="D642" s="36"/>
      <c r="E642" s="102"/>
      <c r="F642" s="102"/>
      <c r="G642" s="34"/>
      <c r="H642" s="99"/>
      <c r="I642" s="34"/>
      <c r="J642" s="34"/>
      <c r="K642" s="34"/>
      <c r="L642" s="34"/>
      <c r="M642" s="99"/>
      <c r="N642" s="99"/>
      <c r="O642" s="99"/>
    </row>
    <row r="643" spans="1:16" s="98" customFormat="1" x14ac:dyDescent="0.25">
      <c r="B643" s="25"/>
      <c r="C643" s="69"/>
      <c r="D643" s="25"/>
      <c r="E643" s="7"/>
      <c r="F643" s="7"/>
      <c r="G643" s="7"/>
      <c r="H643" s="99"/>
      <c r="I643" s="7"/>
      <c r="J643" s="7"/>
      <c r="K643" s="7"/>
      <c r="M643" s="99"/>
      <c r="N643" s="99"/>
      <c r="O643" s="99"/>
      <c r="P643" s="100"/>
    </row>
    <row r="644" spans="1:16" s="124" customFormat="1" x14ac:dyDescent="0.25">
      <c r="A644" s="136"/>
      <c r="B644" s="107"/>
      <c r="C644" s="97"/>
      <c r="D644" s="107"/>
      <c r="E644" s="102"/>
      <c r="F644" s="102"/>
      <c r="G644" s="93"/>
      <c r="H644" s="99"/>
      <c r="I644" s="93"/>
      <c r="J644" s="93"/>
      <c r="K644" s="93"/>
      <c r="L644" s="93"/>
      <c r="M644" s="99"/>
      <c r="N644" s="99"/>
      <c r="O644" s="99"/>
    </row>
    <row r="645" spans="1:16" x14ac:dyDescent="0.25">
      <c r="B645" s="96"/>
      <c r="C645" s="97"/>
      <c r="D645" s="96"/>
      <c r="E645" s="6"/>
      <c r="G645" s="6"/>
      <c r="H645" s="99"/>
      <c r="I645" s="6"/>
      <c r="J645" s="6"/>
      <c r="K645" s="6"/>
      <c r="M645" s="99"/>
      <c r="N645" s="99"/>
      <c r="O645" s="99"/>
    </row>
    <row r="646" spans="1:16" x14ac:dyDescent="0.25">
      <c r="B646" s="36"/>
      <c r="C646" s="97"/>
      <c r="D646" s="36"/>
      <c r="E646" s="6"/>
      <c r="G646" s="6"/>
      <c r="I646" s="6"/>
      <c r="J646" s="6"/>
      <c r="K646" s="6"/>
    </row>
    <row r="647" spans="1:16" x14ac:dyDescent="0.25">
      <c r="B647" s="36"/>
      <c r="C647" s="97"/>
      <c r="D647" s="36"/>
      <c r="E647" s="6"/>
      <c r="G647" s="6"/>
      <c r="I647" s="6"/>
      <c r="J647" s="6"/>
      <c r="K647" s="6"/>
    </row>
    <row r="648" spans="1:16" x14ac:dyDescent="0.25">
      <c r="B648" s="36"/>
      <c r="C648" s="97"/>
      <c r="D648" s="36"/>
      <c r="E648" s="6"/>
      <c r="G648" s="6"/>
      <c r="I648" s="6"/>
      <c r="J648" s="6"/>
      <c r="K648" s="6"/>
    </row>
    <row r="649" spans="1:16" x14ac:dyDescent="0.25">
      <c r="B649" s="36"/>
      <c r="C649" s="97"/>
      <c r="D649" s="36"/>
      <c r="E649" s="6"/>
      <c r="G649" s="6"/>
      <c r="I649" s="6"/>
      <c r="J649" s="6"/>
      <c r="K649" s="6"/>
    </row>
    <row r="650" spans="1:16" s="124" customFormat="1" x14ac:dyDescent="0.25">
      <c r="A650" s="136"/>
      <c r="B650" s="36"/>
      <c r="C650" s="97"/>
      <c r="D650" s="36"/>
      <c r="E650" s="94"/>
      <c r="F650" s="94"/>
      <c r="G650" s="6"/>
      <c r="H650" s="131"/>
      <c r="I650" s="6"/>
      <c r="J650" s="6"/>
      <c r="K650" s="6"/>
      <c r="L650" s="34"/>
      <c r="M650" s="120"/>
      <c r="N650" s="120"/>
      <c r="O650" s="120"/>
    </row>
    <row r="651" spans="1:16" s="124" customFormat="1" x14ac:dyDescent="0.25">
      <c r="A651" s="136"/>
      <c r="B651" s="36"/>
      <c r="C651" s="97"/>
      <c r="D651" s="36"/>
      <c r="E651" s="94"/>
      <c r="F651" s="94"/>
      <c r="G651" s="6"/>
      <c r="H651" s="131"/>
      <c r="I651" s="6"/>
      <c r="J651" s="6"/>
      <c r="K651" s="6"/>
      <c r="L651" s="34"/>
      <c r="M651" s="120"/>
      <c r="N651" s="120"/>
      <c r="O651" s="120"/>
    </row>
    <row r="652" spans="1:16" x14ac:dyDescent="0.25">
      <c r="B652" s="104"/>
      <c r="C652" s="97"/>
      <c r="D652" s="104"/>
      <c r="E652" s="6"/>
      <c r="F652" s="87"/>
      <c r="G652" s="6"/>
      <c r="I652" s="6"/>
      <c r="J652" s="6"/>
      <c r="K652" s="6"/>
    </row>
    <row r="653" spans="1:16" s="124" customFormat="1" x14ac:dyDescent="0.25">
      <c r="A653" s="136"/>
      <c r="B653" s="36"/>
      <c r="C653" s="108"/>
      <c r="D653" s="36"/>
      <c r="E653" s="109"/>
      <c r="F653" s="109"/>
      <c r="G653" s="34"/>
      <c r="H653" s="99"/>
      <c r="I653" s="34"/>
      <c r="J653" s="34"/>
      <c r="K653" s="34"/>
      <c r="L653" s="34"/>
      <c r="M653" s="99"/>
      <c r="N653" s="99"/>
      <c r="O653" s="99"/>
    </row>
    <row r="654" spans="1:16" s="98" customFormat="1" x14ac:dyDescent="0.25">
      <c r="B654" s="25"/>
      <c r="C654" s="69"/>
      <c r="D654" s="25"/>
      <c r="E654" s="7"/>
      <c r="F654" s="7"/>
      <c r="G654" s="7"/>
      <c r="H654" s="99"/>
      <c r="I654" s="7"/>
      <c r="J654" s="7"/>
      <c r="K654" s="7"/>
      <c r="M654" s="99"/>
      <c r="N654" s="99"/>
      <c r="O654" s="99"/>
      <c r="P654" s="100"/>
    </row>
    <row r="655" spans="1:16" s="124" customFormat="1" x14ac:dyDescent="0.25">
      <c r="A655" s="136"/>
      <c r="B655" s="107"/>
      <c r="C655" s="97"/>
      <c r="D655" s="107"/>
      <c r="E655" s="102"/>
      <c r="F655" s="102"/>
      <c r="G655" s="93"/>
      <c r="H655" s="99"/>
      <c r="I655" s="93"/>
      <c r="J655" s="93"/>
      <c r="K655" s="93"/>
      <c r="L655" s="93"/>
      <c r="M655" s="99"/>
      <c r="N655" s="99"/>
      <c r="O655" s="99"/>
    </row>
    <row r="656" spans="1:16" x14ac:dyDescent="0.25">
      <c r="B656" s="96"/>
      <c r="C656" s="97"/>
      <c r="D656" s="96"/>
      <c r="E656" s="6"/>
      <c r="G656" s="6"/>
      <c r="H656" s="99"/>
      <c r="I656" s="6"/>
      <c r="J656" s="6"/>
      <c r="K656" s="6"/>
      <c r="M656" s="99"/>
      <c r="N656" s="99"/>
      <c r="O656" s="99"/>
    </row>
    <row r="657" spans="1:16" x14ac:dyDescent="0.25">
      <c r="B657" s="36"/>
      <c r="C657" s="97"/>
      <c r="D657" s="36"/>
      <c r="E657" s="6"/>
      <c r="G657" s="6"/>
      <c r="I657" s="6"/>
      <c r="J657" s="6"/>
      <c r="K657" s="6"/>
    </row>
    <row r="658" spans="1:16" x14ac:dyDescent="0.25">
      <c r="B658" s="36"/>
      <c r="C658" s="97"/>
      <c r="D658" s="36"/>
      <c r="E658" s="6"/>
      <c r="G658" s="6"/>
      <c r="I658" s="6"/>
      <c r="J658" s="6"/>
      <c r="K658" s="6"/>
    </row>
    <row r="659" spans="1:16" x14ac:dyDescent="0.25">
      <c r="B659" s="36"/>
      <c r="C659" s="97"/>
      <c r="D659" s="36"/>
      <c r="E659" s="6"/>
      <c r="G659" s="6"/>
      <c r="I659" s="6"/>
      <c r="J659" s="6"/>
      <c r="K659" s="6"/>
    </row>
    <row r="660" spans="1:16" x14ac:dyDescent="0.25">
      <c r="B660" s="36"/>
      <c r="C660" s="97"/>
      <c r="D660" s="36"/>
      <c r="E660" s="6"/>
      <c r="G660" s="6"/>
      <c r="I660" s="6"/>
      <c r="J660" s="6"/>
      <c r="K660" s="6"/>
    </row>
    <row r="661" spans="1:16" x14ac:dyDescent="0.25">
      <c r="B661" s="36"/>
      <c r="C661" s="97"/>
      <c r="D661" s="36"/>
      <c r="E661" s="6"/>
      <c r="G661" s="6"/>
      <c r="I661" s="6"/>
      <c r="J661" s="6"/>
      <c r="K661" s="6"/>
    </row>
    <row r="662" spans="1:16" s="124" customFormat="1" x14ac:dyDescent="0.25">
      <c r="A662" s="136"/>
      <c r="B662" s="36"/>
      <c r="C662" s="97"/>
      <c r="D662" s="36"/>
      <c r="E662" s="94"/>
      <c r="F662" s="94"/>
      <c r="G662" s="6"/>
      <c r="H662" s="131"/>
      <c r="I662" s="6"/>
      <c r="J662" s="6"/>
      <c r="K662" s="6"/>
      <c r="L662" s="34"/>
      <c r="M662" s="120"/>
      <c r="N662" s="120"/>
      <c r="O662" s="120"/>
    </row>
    <row r="663" spans="1:16" s="124" customFormat="1" x14ac:dyDescent="0.25">
      <c r="A663" s="136"/>
      <c r="B663" s="36"/>
      <c r="C663" s="97"/>
      <c r="D663" s="36"/>
      <c r="E663" s="94"/>
      <c r="F663" s="94"/>
      <c r="G663" s="6"/>
      <c r="H663" s="131"/>
      <c r="I663" s="6"/>
      <c r="J663" s="6"/>
      <c r="K663" s="6"/>
      <c r="L663" s="34"/>
      <c r="M663" s="120"/>
      <c r="N663" s="120"/>
      <c r="O663" s="120"/>
    </row>
    <row r="664" spans="1:16" x14ac:dyDescent="0.25">
      <c r="B664" s="104"/>
      <c r="C664" s="97"/>
      <c r="D664" s="104"/>
      <c r="E664" s="6"/>
      <c r="F664" s="87"/>
      <c r="G664" s="6"/>
      <c r="I664" s="6"/>
      <c r="J664" s="6"/>
      <c r="K664" s="6"/>
    </row>
    <row r="665" spans="1:16" s="124" customFormat="1" x14ac:dyDescent="0.25">
      <c r="A665" s="136"/>
      <c r="B665" s="36"/>
      <c r="C665" s="108"/>
      <c r="D665" s="36"/>
      <c r="E665" s="109"/>
      <c r="F665" s="109"/>
      <c r="G665" s="34"/>
      <c r="H665" s="99"/>
      <c r="I665" s="34"/>
      <c r="J665" s="34"/>
      <c r="K665" s="34"/>
      <c r="L665" s="34"/>
      <c r="M665" s="99"/>
      <c r="N665" s="99"/>
      <c r="O665" s="99"/>
    </row>
    <row r="666" spans="1:16" s="98" customFormat="1" x14ac:dyDescent="0.25">
      <c r="B666" s="25"/>
      <c r="C666" s="69"/>
      <c r="D666" s="25"/>
      <c r="E666" s="7"/>
      <c r="F666" s="7"/>
      <c r="G666" s="7"/>
      <c r="H666" s="99"/>
      <c r="I666" s="7"/>
      <c r="J666" s="7"/>
      <c r="K666" s="7"/>
      <c r="M666" s="99"/>
      <c r="N666" s="99"/>
      <c r="O666" s="99"/>
      <c r="P666" s="100"/>
    </row>
    <row r="667" spans="1:16" s="124" customFormat="1" x14ac:dyDescent="0.25">
      <c r="A667" s="136"/>
      <c r="B667" s="36"/>
      <c r="C667" s="108"/>
      <c r="D667" s="36"/>
      <c r="E667" s="109"/>
      <c r="F667" s="109"/>
      <c r="G667" s="34"/>
      <c r="H667" s="99"/>
      <c r="I667" s="34"/>
      <c r="J667" s="34"/>
      <c r="K667" s="34"/>
      <c r="L667" s="34"/>
      <c r="M667" s="99"/>
      <c r="N667" s="99"/>
      <c r="O667" s="99"/>
    </row>
    <row r="668" spans="1:16" x14ac:dyDescent="0.25">
      <c r="B668" s="96"/>
      <c r="C668" s="97"/>
      <c r="D668" s="96"/>
      <c r="E668" s="6"/>
      <c r="G668" s="6"/>
      <c r="H668" s="99"/>
      <c r="I668" s="6"/>
      <c r="J668" s="6"/>
      <c r="K668" s="6"/>
      <c r="M668" s="99"/>
      <c r="N668" s="99"/>
      <c r="O668" s="99"/>
    </row>
    <row r="669" spans="1:16" x14ac:dyDescent="0.25">
      <c r="B669" s="36"/>
      <c r="C669" s="97"/>
      <c r="D669" s="36"/>
      <c r="E669" s="6"/>
      <c r="G669" s="6"/>
      <c r="I669" s="6"/>
      <c r="J669" s="6"/>
      <c r="K669" s="6"/>
    </row>
    <row r="670" spans="1:16" x14ac:dyDescent="0.25">
      <c r="B670" s="36"/>
      <c r="C670" s="97"/>
      <c r="D670" s="36"/>
      <c r="E670" s="6"/>
      <c r="G670" s="6"/>
      <c r="I670" s="6"/>
      <c r="J670" s="6"/>
      <c r="K670" s="6"/>
    </row>
    <row r="671" spans="1:16" x14ac:dyDescent="0.25">
      <c r="B671" s="36"/>
      <c r="C671" s="97"/>
      <c r="D671" s="36"/>
      <c r="E671" s="6"/>
      <c r="G671" s="6"/>
      <c r="I671" s="6"/>
      <c r="J671" s="6"/>
      <c r="K671" s="6"/>
    </row>
    <row r="672" spans="1:16" x14ac:dyDescent="0.25">
      <c r="B672" s="36"/>
      <c r="C672" s="97"/>
      <c r="D672" s="36"/>
      <c r="E672" s="6"/>
      <c r="G672" s="6"/>
      <c r="I672" s="6"/>
      <c r="J672" s="6"/>
      <c r="K672" s="6"/>
    </row>
    <row r="673" spans="1:16" s="124" customFormat="1" x14ac:dyDescent="0.25">
      <c r="A673" s="136"/>
      <c r="B673" s="36"/>
      <c r="C673" s="97"/>
      <c r="D673" s="36"/>
      <c r="E673" s="94"/>
      <c r="F673" s="94"/>
      <c r="G673" s="6"/>
      <c r="H673" s="131"/>
      <c r="I673" s="6"/>
      <c r="J673" s="6"/>
      <c r="K673" s="6"/>
      <c r="L673" s="34"/>
      <c r="M673" s="120"/>
      <c r="N673" s="120"/>
      <c r="O673" s="120"/>
    </row>
    <row r="674" spans="1:16" s="124" customFormat="1" x14ac:dyDescent="0.25">
      <c r="A674" s="136"/>
      <c r="B674" s="36"/>
      <c r="C674" s="97"/>
      <c r="D674" s="36"/>
      <c r="E674" s="94"/>
      <c r="F674" s="94"/>
      <c r="G674" s="6"/>
      <c r="H674" s="131"/>
      <c r="I674" s="6"/>
      <c r="J674" s="6"/>
      <c r="K674" s="6"/>
      <c r="L674" s="34"/>
      <c r="M674" s="120"/>
      <c r="N674" s="120"/>
      <c r="O674" s="120"/>
    </row>
    <row r="675" spans="1:16" x14ac:dyDescent="0.25">
      <c r="B675" s="104"/>
      <c r="C675" s="97"/>
      <c r="D675" s="104"/>
      <c r="E675" s="6"/>
      <c r="F675" s="87"/>
      <c r="G675" s="6"/>
      <c r="I675" s="6"/>
      <c r="J675" s="6"/>
      <c r="K675" s="6"/>
    </row>
    <row r="676" spans="1:16" s="124" customFormat="1" x14ac:dyDescent="0.25">
      <c r="A676" s="136"/>
      <c r="B676" s="36"/>
      <c r="C676" s="108"/>
      <c r="D676" s="36"/>
      <c r="E676" s="109"/>
      <c r="F676" s="109"/>
      <c r="G676" s="34"/>
      <c r="H676" s="99"/>
      <c r="I676" s="34"/>
      <c r="J676" s="34"/>
      <c r="K676" s="34"/>
      <c r="L676" s="34"/>
      <c r="M676" s="99"/>
      <c r="N676" s="99"/>
      <c r="O676" s="99"/>
    </row>
    <row r="677" spans="1:16" s="98" customFormat="1" x14ac:dyDescent="0.25">
      <c r="B677" s="25"/>
      <c r="C677" s="69"/>
      <c r="D677" s="25"/>
      <c r="E677" s="7"/>
      <c r="F677" s="7"/>
      <c r="G677" s="7"/>
      <c r="H677" s="99"/>
      <c r="I677" s="7"/>
      <c r="J677" s="7"/>
      <c r="K677" s="7"/>
      <c r="M677" s="99"/>
      <c r="N677" s="99"/>
      <c r="O677" s="99"/>
      <c r="P677" s="100"/>
    </row>
    <row r="678" spans="1:16" s="124" customFormat="1" x14ac:dyDescent="0.25">
      <c r="A678" s="136"/>
      <c r="B678" s="36"/>
      <c r="C678" s="108"/>
      <c r="D678" s="36"/>
      <c r="E678" s="109"/>
      <c r="F678" s="109"/>
      <c r="G678" s="34"/>
      <c r="H678" s="99"/>
      <c r="I678" s="34"/>
      <c r="J678" s="34"/>
      <c r="K678" s="34"/>
      <c r="L678" s="34"/>
      <c r="M678" s="99"/>
      <c r="N678" s="99"/>
      <c r="O678" s="99"/>
    </row>
    <row r="679" spans="1:16" x14ac:dyDescent="0.25">
      <c r="B679" s="96"/>
      <c r="C679" s="97"/>
      <c r="D679" s="96"/>
      <c r="E679" s="6"/>
      <c r="G679" s="6"/>
      <c r="H679" s="99"/>
      <c r="I679" s="6"/>
      <c r="J679" s="6"/>
      <c r="K679" s="6"/>
      <c r="M679" s="99"/>
      <c r="N679" s="99"/>
      <c r="O679" s="99"/>
    </row>
    <row r="680" spans="1:16" s="124" customFormat="1" x14ac:dyDescent="0.25">
      <c r="A680" s="136"/>
      <c r="B680" s="36"/>
      <c r="C680" s="97"/>
      <c r="D680" s="36"/>
      <c r="E680" s="94"/>
      <c r="F680" s="94"/>
      <c r="G680" s="6"/>
      <c r="H680" s="131"/>
      <c r="I680" s="6"/>
      <c r="J680" s="6"/>
      <c r="K680" s="6"/>
      <c r="L680" s="34"/>
      <c r="M680" s="120"/>
      <c r="N680" s="120"/>
      <c r="O680" s="120"/>
    </row>
    <row r="681" spans="1:16" s="124" customFormat="1" x14ac:dyDescent="0.25">
      <c r="A681" s="136"/>
      <c r="B681" s="36"/>
      <c r="C681" s="97"/>
      <c r="D681" s="36"/>
      <c r="E681" s="94"/>
      <c r="F681" s="94"/>
      <c r="G681" s="6"/>
      <c r="H681" s="131"/>
      <c r="I681" s="6"/>
      <c r="J681" s="6"/>
      <c r="K681" s="6"/>
      <c r="L681" s="34"/>
      <c r="M681" s="120"/>
      <c r="N681" s="120"/>
      <c r="O681" s="120"/>
    </row>
    <row r="682" spans="1:16" x14ac:dyDescent="0.25">
      <c r="B682" s="104"/>
      <c r="C682" s="97"/>
      <c r="D682" s="104"/>
      <c r="E682" s="6"/>
      <c r="F682" s="87"/>
      <c r="G682" s="6"/>
      <c r="I682" s="6"/>
      <c r="J682" s="6"/>
      <c r="K682" s="6"/>
    </row>
    <row r="683" spans="1:16" s="124" customFormat="1" x14ac:dyDescent="0.25">
      <c r="A683" s="136"/>
      <c r="B683" s="36"/>
      <c r="C683" s="108"/>
      <c r="D683" s="36"/>
      <c r="E683" s="109"/>
      <c r="F683" s="109"/>
      <c r="G683" s="34"/>
      <c r="H683" s="99"/>
      <c r="I683" s="34"/>
      <c r="J683" s="34"/>
      <c r="K683" s="34"/>
      <c r="L683" s="34"/>
      <c r="M683" s="99"/>
      <c r="N683" s="99"/>
      <c r="O683" s="99"/>
    </row>
    <row r="684" spans="1:16" s="98" customFormat="1" x14ac:dyDescent="0.25">
      <c r="B684" s="25"/>
      <c r="C684" s="69"/>
      <c r="D684" s="25"/>
      <c r="E684" s="7"/>
      <c r="F684" s="7"/>
      <c r="G684" s="7"/>
      <c r="H684" s="99"/>
      <c r="I684" s="7"/>
      <c r="J684" s="7"/>
      <c r="K684" s="7"/>
      <c r="M684" s="99"/>
      <c r="N684" s="99"/>
      <c r="O684" s="99"/>
      <c r="P684" s="100"/>
    </row>
    <row r="685" spans="1:16" s="124" customFormat="1" x14ac:dyDescent="0.25">
      <c r="A685" s="136"/>
      <c r="B685" s="36"/>
      <c r="C685" s="108"/>
      <c r="D685" s="36"/>
      <c r="E685" s="109"/>
      <c r="F685" s="109"/>
      <c r="G685" s="34"/>
      <c r="H685" s="99"/>
      <c r="I685" s="34"/>
      <c r="J685" s="34"/>
      <c r="K685" s="34"/>
      <c r="L685" s="34"/>
      <c r="M685" s="99"/>
      <c r="N685" s="99"/>
      <c r="O685" s="99"/>
    </row>
    <row r="686" spans="1:16" x14ac:dyDescent="0.25">
      <c r="B686" s="96"/>
      <c r="C686" s="97"/>
      <c r="D686" s="96"/>
      <c r="E686" s="6"/>
      <c r="G686" s="6"/>
      <c r="H686" s="99"/>
      <c r="I686" s="6"/>
      <c r="J686" s="6"/>
      <c r="K686" s="6"/>
      <c r="M686" s="99"/>
      <c r="N686" s="99"/>
      <c r="O686" s="99"/>
    </row>
    <row r="687" spans="1:16" s="124" customFormat="1" x14ac:dyDescent="0.25">
      <c r="A687" s="136"/>
      <c r="B687" s="36"/>
      <c r="C687" s="97"/>
      <c r="D687" s="36"/>
      <c r="E687" s="94"/>
      <c r="F687" s="94"/>
      <c r="G687" s="6"/>
      <c r="H687" s="131"/>
      <c r="I687" s="6"/>
      <c r="J687" s="6"/>
      <c r="K687" s="6"/>
      <c r="L687" s="34"/>
      <c r="M687" s="120"/>
      <c r="N687" s="120"/>
      <c r="O687" s="120"/>
    </row>
    <row r="688" spans="1:16" s="124" customFormat="1" x14ac:dyDescent="0.25">
      <c r="A688" s="136"/>
      <c r="B688" s="36"/>
      <c r="C688" s="97"/>
      <c r="D688" s="36"/>
      <c r="E688" s="94"/>
      <c r="F688" s="94"/>
      <c r="G688" s="6"/>
      <c r="H688" s="131"/>
      <c r="I688" s="6"/>
      <c r="J688" s="6"/>
      <c r="K688" s="6"/>
      <c r="L688" s="34"/>
      <c r="M688" s="120"/>
      <c r="N688" s="120"/>
      <c r="O688" s="120"/>
    </row>
    <row r="689" spans="1:16" x14ac:dyDescent="0.25">
      <c r="B689" s="104"/>
      <c r="C689" s="97"/>
      <c r="D689" s="104"/>
      <c r="E689" s="6"/>
      <c r="F689" s="87"/>
      <c r="G689" s="6"/>
      <c r="I689" s="6"/>
      <c r="J689" s="6"/>
      <c r="K689" s="6"/>
    </row>
    <row r="690" spans="1:16" s="124" customFormat="1" x14ac:dyDescent="0.25">
      <c r="A690" s="136"/>
      <c r="B690" s="36"/>
      <c r="C690" s="108"/>
      <c r="D690" s="36"/>
      <c r="E690" s="109"/>
      <c r="F690" s="109"/>
      <c r="G690" s="34"/>
      <c r="H690" s="99"/>
      <c r="I690" s="34"/>
      <c r="J690" s="34"/>
      <c r="K690" s="34"/>
      <c r="L690" s="34"/>
      <c r="M690" s="99"/>
      <c r="N690" s="99"/>
      <c r="O690" s="99"/>
    </row>
    <row r="691" spans="1:16" s="98" customFormat="1" x14ac:dyDescent="0.25">
      <c r="B691" s="25"/>
      <c r="C691" s="69"/>
      <c r="D691" s="25"/>
      <c r="E691" s="7"/>
      <c r="F691" s="7"/>
      <c r="G691" s="7"/>
      <c r="H691" s="99"/>
      <c r="I691" s="7"/>
      <c r="J691" s="7"/>
      <c r="K691" s="7"/>
      <c r="M691" s="99"/>
      <c r="N691" s="99"/>
      <c r="O691" s="99"/>
      <c r="P691" s="100"/>
    </row>
    <row r="692" spans="1:16" s="124" customFormat="1" x14ac:dyDescent="0.25">
      <c r="A692" s="136"/>
      <c r="B692" s="36"/>
      <c r="C692" s="108"/>
      <c r="D692" s="36"/>
      <c r="E692" s="109"/>
      <c r="F692" s="109"/>
      <c r="G692" s="34"/>
      <c r="H692" s="99"/>
      <c r="I692" s="34"/>
      <c r="J692" s="34"/>
      <c r="K692" s="34"/>
      <c r="L692" s="34"/>
      <c r="M692" s="99"/>
      <c r="N692" s="99"/>
      <c r="O692" s="99"/>
    </row>
    <row r="693" spans="1:16" x14ac:dyDescent="0.25">
      <c r="B693" s="96"/>
      <c r="C693" s="97"/>
      <c r="D693" s="96"/>
      <c r="E693" s="6"/>
      <c r="G693" s="6"/>
      <c r="H693" s="99"/>
      <c r="I693" s="6"/>
      <c r="J693" s="6"/>
      <c r="K693" s="6"/>
      <c r="M693" s="99"/>
      <c r="N693" s="99"/>
      <c r="O693" s="99"/>
    </row>
    <row r="694" spans="1:16" s="124" customFormat="1" x14ac:dyDescent="0.25">
      <c r="A694" s="136"/>
      <c r="B694" s="36"/>
      <c r="C694" s="97"/>
      <c r="D694" s="36"/>
      <c r="E694" s="94"/>
      <c r="F694" s="94"/>
      <c r="G694" s="6"/>
      <c r="H694" s="131"/>
      <c r="I694" s="6"/>
      <c r="J694" s="6"/>
      <c r="K694" s="6"/>
      <c r="L694" s="34"/>
      <c r="M694" s="120"/>
      <c r="N694" s="120"/>
      <c r="O694" s="120"/>
    </row>
    <row r="695" spans="1:16" s="124" customFormat="1" x14ac:dyDescent="0.25">
      <c r="A695" s="136"/>
      <c r="B695" s="36"/>
      <c r="C695" s="97"/>
      <c r="D695" s="36"/>
      <c r="E695" s="94"/>
      <c r="F695" s="94"/>
      <c r="G695" s="6"/>
      <c r="H695" s="131"/>
      <c r="I695" s="6"/>
      <c r="J695" s="6"/>
      <c r="K695" s="6"/>
      <c r="L695" s="34"/>
      <c r="M695" s="120"/>
      <c r="N695" s="120"/>
      <c r="O695" s="120"/>
    </row>
    <row r="696" spans="1:16" x14ac:dyDescent="0.25">
      <c r="B696" s="104"/>
      <c r="C696" s="97"/>
      <c r="D696" s="104"/>
      <c r="E696" s="6"/>
      <c r="F696" s="87"/>
      <c r="G696" s="6"/>
      <c r="I696" s="6"/>
      <c r="J696" s="6"/>
      <c r="K696" s="6"/>
    </row>
    <row r="697" spans="1:16" s="124" customFormat="1" x14ac:dyDescent="0.25">
      <c r="A697" s="136"/>
      <c r="B697" s="36"/>
      <c r="C697" s="108"/>
      <c r="D697" s="36"/>
      <c r="E697" s="109"/>
      <c r="F697" s="109"/>
      <c r="G697" s="34"/>
      <c r="H697" s="99"/>
      <c r="I697" s="34"/>
      <c r="J697" s="34"/>
      <c r="K697" s="34"/>
      <c r="L697" s="34"/>
      <c r="M697" s="99"/>
      <c r="N697" s="99"/>
      <c r="O697" s="99"/>
    </row>
    <row r="698" spans="1:16" s="98" customFormat="1" x14ac:dyDescent="0.25">
      <c r="B698" s="25"/>
      <c r="C698" s="69"/>
      <c r="D698" s="25"/>
      <c r="E698" s="7"/>
      <c r="F698" s="7"/>
      <c r="G698" s="7"/>
      <c r="H698" s="99"/>
      <c r="I698" s="7"/>
      <c r="J698" s="7"/>
      <c r="K698" s="7"/>
      <c r="M698" s="99"/>
      <c r="N698" s="99"/>
      <c r="O698" s="99"/>
      <c r="P698" s="100"/>
    </row>
    <row r="699" spans="1:16" s="124" customFormat="1" x14ac:dyDescent="0.25">
      <c r="A699" s="136"/>
      <c r="B699" s="36"/>
      <c r="C699" s="108"/>
      <c r="D699" s="36"/>
      <c r="E699" s="109"/>
      <c r="F699" s="109"/>
      <c r="G699" s="34"/>
      <c r="H699" s="99"/>
      <c r="I699" s="34"/>
      <c r="J699" s="34"/>
      <c r="K699" s="34"/>
      <c r="L699" s="34"/>
      <c r="M699" s="99"/>
      <c r="N699" s="99"/>
      <c r="O699" s="99"/>
    </row>
    <row r="700" spans="1:16" x14ac:dyDescent="0.25">
      <c r="B700" s="96"/>
      <c r="C700" s="97"/>
      <c r="D700" s="96"/>
      <c r="E700" s="6"/>
      <c r="G700" s="6"/>
      <c r="H700" s="99"/>
      <c r="I700" s="6"/>
      <c r="J700" s="6"/>
      <c r="K700" s="6"/>
      <c r="M700" s="99"/>
      <c r="N700" s="99"/>
      <c r="O700" s="99"/>
    </row>
    <row r="701" spans="1:16" s="124" customFormat="1" x14ac:dyDescent="0.25">
      <c r="A701" s="136"/>
      <c r="B701" s="36"/>
      <c r="C701" s="97"/>
      <c r="D701" s="36"/>
      <c r="E701" s="94"/>
      <c r="F701" s="94"/>
      <c r="G701" s="6"/>
      <c r="H701" s="131"/>
      <c r="I701" s="6"/>
      <c r="J701" s="6"/>
      <c r="K701" s="6"/>
      <c r="L701" s="34"/>
      <c r="M701" s="120"/>
      <c r="N701" s="120"/>
      <c r="O701" s="120"/>
    </row>
    <row r="702" spans="1:16" s="124" customFormat="1" x14ac:dyDescent="0.25">
      <c r="A702" s="136"/>
      <c r="B702" s="36"/>
      <c r="C702" s="97"/>
      <c r="D702" s="36"/>
      <c r="E702" s="94"/>
      <c r="F702" s="94"/>
      <c r="G702" s="6"/>
      <c r="H702" s="131"/>
      <c r="I702" s="6"/>
      <c r="J702" s="6"/>
      <c r="K702" s="6"/>
      <c r="L702" s="34"/>
      <c r="M702" s="120"/>
      <c r="N702" s="120"/>
      <c r="O702" s="120"/>
    </row>
    <row r="703" spans="1:16" x14ac:dyDescent="0.25">
      <c r="B703" s="104"/>
      <c r="C703" s="97"/>
      <c r="D703" s="104"/>
      <c r="E703" s="6"/>
      <c r="F703" s="87"/>
      <c r="G703" s="6"/>
      <c r="I703" s="6"/>
      <c r="J703" s="6"/>
      <c r="K703" s="6"/>
    </row>
    <row r="704" spans="1:16" s="124" customFormat="1" x14ac:dyDescent="0.25">
      <c r="A704" s="136"/>
      <c r="B704" s="36"/>
      <c r="C704" s="108"/>
      <c r="D704" s="36"/>
      <c r="E704" s="109"/>
      <c r="F704" s="109"/>
      <c r="G704" s="34"/>
      <c r="H704" s="99"/>
      <c r="I704" s="34"/>
      <c r="J704" s="34"/>
      <c r="K704" s="34"/>
      <c r="L704" s="34"/>
      <c r="M704" s="99"/>
      <c r="N704" s="99"/>
      <c r="O704" s="99"/>
    </row>
    <row r="705" spans="1:16" s="98" customFormat="1" x14ac:dyDescent="0.25">
      <c r="B705" s="25"/>
      <c r="C705" s="69"/>
      <c r="D705" s="25"/>
      <c r="E705" s="7"/>
      <c r="F705" s="7"/>
      <c r="G705" s="7"/>
      <c r="H705" s="99"/>
      <c r="I705" s="7"/>
      <c r="J705" s="7"/>
      <c r="K705" s="7"/>
      <c r="M705" s="99"/>
      <c r="N705" s="99"/>
      <c r="O705" s="99"/>
      <c r="P705" s="100"/>
    </row>
    <row r="706" spans="1:16" s="124" customFormat="1" x14ac:dyDescent="0.25">
      <c r="A706" s="136"/>
      <c r="B706" s="36"/>
      <c r="C706" s="108"/>
      <c r="D706" s="36"/>
      <c r="E706" s="109"/>
      <c r="F706" s="109"/>
      <c r="G706" s="34"/>
      <c r="H706" s="99"/>
      <c r="I706" s="34"/>
      <c r="J706" s="34"/>
      <c r="K706" s="34"/>
      <c r="L706" s="34"/>
      <c r="M706" s="99"/>
      <c r="N706" s="99"/>
      <c r="O706" s="99"/>
    </row>
    <row r="707" spans="1:16" x14ac:dyDescent="0.25">
      <c r="B707" s="96"/>
      <c r="C707" s="97"/>
      <c r="D707" s="96"/>
      <c r="E707" s="6"/>
      <c r="G707" s="6"/>
      <c r="H707" s="99"/>
      <c r="I707" s="6"/>
      <c r="J707" s="6"/>
      <c r="K707" s="6"/>
      <c r="M707" s="99"/>
      <c r="N707" s="99"/>
      <c r="O707" s="99"/>
    </row>
    <row r="708" spans="1:16" s="124" customFormat="1" x14ac:dyDescent="0.25">
      <c r="A708" s="136"/>
      <c r="B708" s="36"/>
      <c r="C708" s="97"/>
      <c r="D708" s="36"/>
      <c r="E708" s="94"/>
      <c r="F708" s="94"/>
      <c r="G708" s="6"/>
      <c r="H708" s="131"/>
      <c r="I708" s="6"/>
      <c r="J708" s="6"/>
      <c r="K708" s="6"/>
      <c r="L708" s="34"/>
      <c r="M708" s="120"/>
      <c r="N708" s="120"/>
      <c r="O708" s="120"/>
    </row>
    <row r="709" spans="1:16" s="124" customFormat="1" x14ac:dyDescent="0.25">
      <c r="A709" s="136"/>
      <c r="B709" s="36"/>
      <c r="C709" s="97"/>
      <c r="D709" s="36"/>
      <c r="E709" s="94"/>
      <c r="F709" s="94"/>
      <c r="G709" s="6"/>
      <c r="H709" s="131"/>
      <c r="I709" s="6"/>
      <c r="J709" s="6"/>
      <c r="K709" s="6"/>
      <c r="L709" s="34"/>
      <c r="M709" s="120"/>
      <c r="N709" s="120"/>
      <c r="O709" s="120"/>
    </row>
    <row r="710" spans="1:16" x14ac:dyDescent="0.25">
      <c r="B710" s="104"/>
      <c r="C710" s="97"/>
      <c r="D710" s="104"/>
      <c r="E710" s="6"/>
      <c r="F710" s="87"/>
      <c r="G710" s="6"/>
      <c r="I710" s="6"/>
      <c r="J710" s="6"/>
      <c r="K710" s="6"/>
    </row>
    <row r="711" spans="1:16" x14ac:dyDescent="0.25">
      <c r="B711" s="104"/>
      <c r="C711" s="97"/>
      <c r="D711" s="104"/>
      <c r="E711" s="6"/>
      <c r="G711" s="6"/>
      <c r="I711" s="6"/>
      <c r="J711" s="6"/>
      <c r="K711" s="6"/>
    </row>
    <row r="712" spans="1:16" x14ac:dyDescent="0.25">
      <c r="B712" s="104"/>
      <c r="C712" s="97"/>
      <c r="D712" s="104"/>
      <c r="E712" s="6"/>
      <c r="F712" s="87"/>
      <c r="G712" s="6"/>
      <c r="I712" s="6"/>
      <c r="J712" s="6"/>
      <c r="K712" s="6"/>
    </row>
    <row r="713" spans="1:16" x14ac:dyDescent="0.25">
      <c r="B713" s="104"/>
      <c r="C713" s="97"/>
      <c r="D713" s="104"/>
      <c r="E713" s="6"/>
      <c r="G713" s="6"/>
      <c r="I713" s="6"/>
      <c r="J713" s="6"/>
      <c r="K713" s="6"/>
    </row>
    <row r="714" spans="1:16" s="102" customFormat="1" x14ac:dyDescent="0.25">
      <c r="B714" s="36"/>
      <c r="C714" s="97"/>
      <c r="D714" s="36"/>
      <c r="G714" s="34"/>
      <c r="H714" s="99"/>
      <c r="I714" s="34"/>
      <c r="J714" s="34"/>
      <c r="K714" s="34"/>
      <c r="L714" s="34"/>
      <c r="M714" s="99"/>
      <c r="N714" s="99"/>
      <c r="O714" s="99"/>
    </row>
    <row r="715" spans="1:16" s="98" customFormat="1" x14ac:dyDescent="0.25">
      <c r="A715" s="132"/>
      <c r="B715" s="25"/>
      <c r="C715" s="133"/>
      <c r="D715" s="134"/>
      <c r="E715" s="135"/>
      <c r="F715" s="135"/>
      <c r="G715" s="135"/>
      <c r="H715" s="99"/>
      <c r="I715" s="7"/>
      <c r="J715" s="7"/>
      <c r="K715" s="7"/>
      <c r="M715" s="99"/>
      <c r="N715" s="99"/>
      <c r="O715" s="99"/>
      <c r="P715" s="100"/>
    </row>
    <row r="716" spans="1:16" s="124" customFormat="1" x14ac:dyDescent="0.25">
      <c r="A716" s="136"/>
      <c r="B716" s="107"/>
      <c r="C716" s="97"/>
      <c r="D716" s="107"/>
      <c r="E716" s="102"/>
      <c r="F716" s="102"/>
      <c r="G716" s="93"/>
      <c r="H716" s="99"/>
      <c r="I716" s="93"/>
      <c r="J716" s="93"/>
      <c r="K716" s="93"/>
      <c r="L716" s="93"/>
      <c r="M716" s="99"/>
      <c r="N716" s="99"/>
      <c r="O716" s="99"/>
    </row>
    <row r="717" spans="1:16" s="98" customFormat="1" x14ac:dyDescent="0.25">
      <c r="B717" s="25"/>
      <c r="C717" s="69"/>
      <c r="D717" s="25"/>
      <c r="E717" s="7"/>
      <c r="F717" s="7"/>
      <c r="G717" s="7"/>
      <c r="H717" s="99"/>
      <c r="I717" s="7"/>
      <c r="J717" s="7"/>
      <c r="K717" s="7"/>
      <c r="M717" s="99"/>
      <c r="N717" s="99"/>
      <c r="O717" s="99"/>
      <c r="P717" s="100"/>
    </row>
    <row r="718" spans="1:16" s="124" customFormat="1" x14ac:dyDescent="0.25">
      <c r="A718" s="136"/>
      <c r="B718" s="102"/>
      <c r="C718" s="97"/>
      <c r="D718" s="102"/>
      <c r="E718" s="102"/>
      <c r="F718" s="102"/>
      <c r="G718" s="34"/>
      <c r="H718" s="99"/>
      <c r="I718" s="34"/>
      <c r="J718" s="34"/>
      <c r="K718" s="34"/>
      <c r="L718" s="34"/>
      <c r="M718" s="99"/>
      <c r="N718" s="99"/>
      <c r="O718" s="99"/>
    </row>
    <row r="719" spans="1:16" x14ac:dyDescent="0.25">
      <c r="B719" s="96"/>
      <c r="C719" s="97"/>
      <c r="D719" s="96"/>
      <c r="E719" s="6"/>
      <c r="G719" s="6"/>
      <c r="H719" s="99"/>
      <c r="I719" s="6"/>
      <c r="J719" s="6"/>
      <c r="K719" s="6"/>
      <c r="M719" s="99"/>
      <c r="N719" s="99"/>
      <c r="O719" s="99"/>
    </row>
    <row r="720" spans="1:16" x14ac:dyDescent="0.25">
      <c r="B720" s="36"/>
      <c r="C720" s="97"/>
      <c r="D720" s="36"/>
      <c r="E720" s="6"/>
      <c r="G720" s="6"/>
      <c r="I720" s="6"/>
      <c r="J720" s="6"/>
      <c r="K720" s="6"/>
    </row>
    <row r="721" spans="1:15" s="121" customFormat="1" x14ac:dyDescent="0.25">
      <c r="A721" s="127"/>
      <c r="B721" s="36"/>
      <c r="C721" s="97"/>
      <c r="D721" s="36"/>
      <c r="E721" s="6"/>
      <c r="F721" s="6"/>
      <c r="G721" s="6"/>
      <c r="H721" s="131"/>
      <c r="I721" s="6"/>
      <c r="J721" s="6"/>
      <c r="K721" s="6"/>
      <c r="L721" s="117"/>
      <c r="M721" s="120"/>
      <c r="N721" s="120"/>
      <c r="O721" s="120"/>
    </row>
    <row r="722" spans="1:15" s="121" customFormat="1" x14ac:dyDescent="0.25">
      <c r="A722" s="127"/>
      <c r="B722" s="36"/>
      <c r="C722" s="97"/>
      <c r="D722" s="36"/>
      <c r="E722" s="6"/>
      <c r="F722" s="6"/>
      <c r="G722" s="6"/>
      <c r="H722" s="131"/>
      <c r="I722" s="6"/>
      <c r="J722" s="6"/>
      <c r="K722" s="6"/>
      <c r="L722" s="117"/>
      <c r="M722" s="120"/>
      <c r="N722" s="120"/>
      <c r="O722" s="120"/>
    </row>
    <row r="723" spans="1:15" s="121" customFormat="1" x14ac:dyDescent="0.25">
      <c r="A723" s="127"/>
      <c r="B723" s="36"/>
      <c r="C723" s="97"/>
      <c r="D723" s="36"/>
      <c r="E723" s="6"/>
      <c r="F723" s="6"/>
      <c r="G723" s="6"/>
      <c r="H723" s="131"/>
      <c r="I723" s="6"/>
      <c r="J723" s="6"/>
      <c r="K723" s="6"/>
      <c r="L723" s="117"/>
      <c r="M723" s="120"/>
      <c r="N723" s="120"/>
      <c r="O723" s="120"/>
    </row>
    <row r="724" spans="1:15" s="121" customFormat="1" x14ac:dyDescent="0.25">
      <c r="A724" s="127"/>
      <c r="B724" s="36"/>
      <c r="C724" s="97"/>
      <c r="D724" s="36"/>
      <c r="E724" s="6"/>
      <c r="F724" s="6"/>
      <c r="G724" s="6"/>
      <c r="H724" s="131"/>
      <c r="I724" s="6"/>
      <c r="J724" s="6"/>
      <c r="K724" s="6"/>
      <c r="L724" s="117"/>
      <c r="M724" s="120"/>
      <c r="N724" s="120"/>
      <c r="O724" s="120"/>
    </row>
    <row r="725" spans="1:15" s="121" customFormat="1" x14ac:dyDescent="0.25">
      <c r="A725" s="127"/>
      <c r="B725" s="36"/>
      <c r="C725" s="97"/>
      <c r="D725" s="36"/>
      <c r="E725" s="6"/>
      <c r="F725" s="6"/>
      <c r="G725" s="6"/>
      <c r="H725" s="131"/>
      <c r="I725" s="6"/>
      <c r="J725" s="6"/>
      <c r="K725" s="6"/>
      <c r="L725" s="117"/>
      <c r="M725" s="120"/>
      <c r="N725" s="120"/>
      <c r="O725" s="120"/>
    </row>
    <row r="726" spans="1:15" s="121" customFormat="1" x14ac:dyDescent="0.25">
      <c r="A726" s="127"/>
      <c r="B726" s="36"/>
      <c r="C726" s="97"/>
      <c r="D726" s="36"/>
      <c r="E726" s="6"/>
      <c r="F726" s="6"/>
      <c r="G726" s="6"/>
      <c r="H726" s="131"/>
      <c r="I726" s="6"/>
      <c r="J726" s="6"/>
      <c r="K726" s="6"/>
      <c r="L726" s="117"/>
      <c r="M726" s="120"/>
      <c r="N726" s="120"/>
      <c r="O726" s="120"/>
    </row>
    <row r="727" spans="1:15" s="121" customFormat="1" x14ac:dyDescent="0.25">
      <c r="A727" s="127"/>
      <c r="B727" s="36"/>
      <c r="C727" s="97"/>
      <c r="D727" s="36"/>
      <c r="E727" s="6"/>
      <c r="F727" s="6"/>
      <c r="G727" s="6"/>
      <c r="H727" s="131"/>
      <c r="I727" s="6"/>
      <c r="J727" s="6"/>
      <c r="K727" s="6"/>
      <c r="L727" s="117"/>
      <c r="M727" s="120"/>
      <c r="N727" s="120"/>
      <c r="O727" s="120"/>
    </row>
    <row r="728" spans="1:15" s="121" customFormat="1" x14ac:dyDescent="0.25">
      <c r="A728" s="127"/>
      <c r="B728" s="36"/>
      <c r="C728" s="97"/>
      <c r="D728" s="36"/>
      <c r="E728" s="6"/>
      <c r="F728" s="6"/>
      <c r="G728" s="6"/>
      <c r="H728" s="131"/>
      <c r="I728" s="6"/>
      <c r="J728" s="6"/>
      <c r="K728" s="6"/>
      <c r="L728" s="117"/>
      <c r="M728" s="120"/>
      <c r="N728" s="120"/>
      <c r="O728" s="120"/>
    </row>
    <row r="729" spans="1:15" s="121" customFormat="1" x14ac:dyDescent="0.25">
      <c r="A729" s="127"/>
      <c r="B729" s="36"/>
      <c r="C729" s="97"/>
      <c r="D729" s="36"/>
      <c r="E729" s="6"/>
      <c r="F729" s="6"/>
      <c r="G729" s="6"/>
      <c r="H729" s="131"/>
      <c r="I729" s="6"/>
      <c r="J729" s="6"/>
      <c r="K729" s="6"/>
      <c r="L729" s="117"/>
      <c r="M729" s="120"/>
      <c r="N729" s="120"/>
      <c r="O729" s="120"/>
    </row>
    <row r="730" spans="1:15" s="121" customFormat="1" x14ac:dyDescent="0.25">
      <c r="A730" s="127"/>
      <c r="B730" s="36"/>
      <c r="C730" s="97"/>
      <c r="D730" s="36"/>
      <c r="E730" s="6"/>
      <c r="F730" s="6"/>
      <c r="G730" s="6"/>
      <c r="H730" s="131"/>
      <c r="I730" s="6"/>
      <c r="J730" s="6"/>
      <c r="K730" s="6"/>
      <c r="L730" s="117"/>
      <c r="M730" s="120"/>
      <c r="N730" s="120"/>
      <c r="O730" s="120"/>
    </row>
    <row r="731" spans="1:15" s="121" customFormat="1" x14ac:dyDescent="0.25">
      <c r="A731" s="127"/>
      <c r="B731" s="36"/>
      <c r="C731" s="97"/>
      <c r="D731" s="36"/>
      <c r="E731" s="6"/>
      <c r="F731" s="6"/>
      <c r="G731" s="6"/>
      <c r="H731" s="131"/>
      <c r="I731" s="6"/>
      <c r="J731" s="6"/>
      <c r="K731" s="6"/>
      <c r="L731" s="117"/>
      <c r="M731" s="120"/>
      <c r="N731" s="120"/>
      <c r="O731" s="120"/>
    </row>
    <row r="732" spans="1:15" s="121" customFormat="1" x14ac:dyDescent="0.25">
      <c r="A732" s="127"/>
      <c r="B732" s="36"/>
      <c r="C732" s="97"/>
      <c r="D732" s="36"/>
      <c r="E732" s="6"/>
      <c r="F732" s="6"/>
      <c r="G732" s="6"/>
      <c r="H732" s="131"/>
      <c r="I732" s="6"/>
      <c r="J732" s="6"/>
      <c r="K732" s="6"/>
      <c r="L732" s="117"/>
      <c r="M732" s="120"/>
      <c r="N732" s="120"/>
      <c r="O732" s="120"/>
    </row>
    <row r="733" spans="1:15" s="121" customFormat="1" x14ac:dyDescent="0.25">
      <c r="A733" s="127"/>
      <c r="B733" s="36"/>
      <c r="C733" s="97"/>
      <c r="D733" s="36"/>
      <c r="E733" s="6"/>
      <c r="F733" s="6"/>
      <c r="G733" s="6"/>
      <c r="H733" s="131"/>
      <c r="I733" s="6"/>
      <c r="J733" s="6"/>
      <c r="K733" s="6"/>
      <c r="L733" s="117"/>
      <c r="M733" s="120"/>
      <c r="N733" s="120"/>
      <c r="O733" s="120"/>
    </row>
    <row r="734" spans="1:15" s="121" customFormat="1" x14ac:dyDescent="0.25">
      <c r="A734" s="127"/>
      <c r="B734" s="36"/>
      <c r="C734" s="97"/>
      <c r="D734" s="36"/>
      <c r="E734" s="6"/>
      <c r="F734" s="6"/>
      <c r="G734" s="6"/>
      <c r="H734" s="131"/>
      <c r="I734" s="6"/>
      <c r="J734" s="6"/>
      <c r="K734" s="6"/>
      <c r="L734" s="117"/>
      <c r="M734" s="120"/>
      <c r="N734" s="120"/>
      <c r="O734" s="120"/>
    </row>
    <row r="735" spans="1:15" s="121" customFormat="1" x14ac:dyDescent="0.25">
      <c r="A735" s="127"/>
      <c r="B735" s="36"/>
      <c r="C735" s="97"/>
      <c r="D735" s="36"/>
      <c r="E735" s="6"/>
      <c r="F735" s="6"/>
      <c r="G735" s="6"/>
      <c r="H735" s="131"/>
      <c r="I735" s="6"/>
      <c r="J735" s="6"/>
      <c r="K735" s="6"/>
      <c r="L735" s="117"/>
      <c r="M735" s="120"/>
      <c r="N735" s="120"/>
      <c r="O735" s="120"/>
    </row>
    <row r="736" spans="1:15" s="121" customFormat="1" x14ac:dyDescent="0.25">
      <c r="A736" s="127"/>
      <c r="B736" s="36"/>
      <c r="C736" s="97"/>
      <c r="D736" s="36"/>
      <c r="E736" s="6"/>
      <c r="F736" s="6"/>
      <c r="G736" s="6"/>
      <c r="H736" s="131"/>
      <c r="I736" s="6"/>
      <c r="J736" s="6"/>
      <c r="K736" s="6"/>
      <c r="L736" s="117"/>
      <c r="M736" s="120"/>
      <c r="N736" s="120"/>
      <c r="O736" s="120"/>
    </row>
    <row r="737" spans="1:15" s="121" customFormat="1" x14ac:dyDescent="0.25">
      <c r="A737" s="127"/>
      <c r="B737" s="36"/>
      <c r="C737" s="97"/>
      <c r="D737" s="36"/>
      <c r="E737" s="6"/>
      <c r="F737" s="6"/>
      <c r="G737" s="6"/>
      <c r="H737" s="131"/>
      <c r="I737" s="6"/>
      <c r="J737" s="6"/>
      <c r="K737" s="6"/>
      <c r="L737" s="117"/>
      <c r="M737" s="120"/>
      <c r="N737" s="120"/>
      <c r="O737" s="120"/>
    </row>
    <row r="738" spans="1:15" s="121" customFormat="1" x14ac:dyDescent="0.25">
      <c r="A738" s="127"/>
      <c r="B738" s="36"/>
      <c r="C738" s="97"/>
      <c r="D738" s="36"/>
      <c r="E738" s="6"/>
      <c r="F738" s="6"/>
      <c r="G738" s="6"/>
      <c r="H738" s="131"/>
      <c r="I738" s="6"/>
      <c r="J738" s="6"/>
      <c r="K738" s="6"/>
      <c r="L738" s="117"/>
      <c r="M738" s="120"/>
      <c r="N738" s="120"/>
      <c r="O738" s="120"/>
    </row>
    <row r="739" spans="1:15" s="121" customFormat="1" x14ac:dyDescent="0.25">
      <c r="A739" s="127"/>
      <c r="B739" s="36"/>
      <c r="C739" s="97"/>
      <c r="D739" s="36"/>
      <c r="E739" s="6"/>
      <c r="F739" s="6"/>
      <c r="G739" s="6"/>
      <c r="H739" s="131"/>
      <c r="I739" s="6"/>
      <c r="J739" s="6"/>
      <c r="K739" s="6"/>
      <c r="L739" s="117"/>
      <c r="M739" s="120"/>
      <c r="N739" s="120"/>
      <c r="O739" s="120"/>
    </row>
    <row r="740" spans="1:15" s="121" customFormat="1" x14ac:dyDescent="0.25">
      <c r="A740" s="127"/>
      <c r="B740" s="36"/>
      <c r="C740" s="97"/>
      <c r="D740" s="36"/>
      <c r="E740" s="6"/>
      <c r="F740" s="6"/>
      <c r="G740" s="6"/>
      <c r="H740" s="131"/>
      <c r="I740" s="6"/>
      <c r="J740" s="6"/>
      <c r="K740" s="6"/>
      <c r="L740" s="117"/>
      <c r="M740" s="120"/>
      <c r="N740" s="120"/>
      <c r="O740" s="120"/>
    </row>
    <row r="741" spans="1:15" s="121" customFormat="1" x14ac:dyDescent="0.25">
      <c r="A741" s="127"/>
      <c r="B741" s="36"/>
      <c r="C741" s="97"/>
      <c r="D741" s="36"/>
      <c r="E741" s="6"/>
      <c r="F741" s="6"/>
      <c r="G741" s="6"/>
      <c r="H741" s="131"/>
      <c r="I741" s="6"/>
      <c r="J741" s="6"/>
      <c r="K741" s="6"/>
      <c r="L741" s="117"/>
      <c r="M741" s="120"/>
      <c r="N741" s="120"/>
      <c r="O741" s="120"/>
    </row>
    <row r="742" spans="1:15" s="121" customFormat="1" x14ac:dyDescent="0.25">
      <c r="A742" s="127"/>
      <c r="B742" s="36"/>
      <c r="C742" s="97"/>
      <c r="D742" s="36"/>
      <c r="E742" s="6"/>
      <c r="F742" s="6"/>
      <c r="G742" s="6"/>
      <c r="H742" s="131"/>
      <c r="I742" s="6"/>
      <c r="J742" s="6"/>
      <c r="K742" s="6"/>
      <c r="L742" s="117"/>
      <c r="M742" s="120"/>
      <c r="N742" s="120"/>
      <c r="O742" s="120"/>
    </row>
    <row r="743" spans="1:15" s="121" customFormat="1" x14ac:dyDescent="0.25">
      <c r="A743" s="127"/>
      <c r="B743" s="36"/>
      <c r="C743" s="97"/>
      <c r="D743" s="36"/>
      <c r="E743" s="6"/>
      <c r="F743" s="6"/>
      <c r="G743" s="6"/>
      <c r="H743" s="131"/>
      <c r="I743" s="6"/>
      <c r="J743" s="6"/>
      <c r="K743" s="6"/>
      <c r="L743" s="117"/>
      <c r="M743" s="120"/>
      <c r="N743" s="120"/>
      <c r="O743" s="120"/>
    </row>
    <row r="744" spans="1:15" s="121" customFormat="1" x14ac:dyDescent="0.25">
      <c r="A744" s="127"/>
      <c r="B744" s="36"/>
      <c r="C744" s="97"/>
      <c r="D744" s="36"/>
      <c r="E744" s="6"/>
      <c r="F744" s="6"/>
      <c r="G744" s="6"/>
      <c r="H744" s="131"/>
      <c r="I744" s="6"/>
      <c r="J744" s="6"/>
      <c r="K744" s="6"/>
      <c r="L744" s="117"/>
      <c r="M744" s="120"/>
      <c r="N744" s="120"/>
      <c r="O744" s="120"/>
    </row>
    <row r="745" spans="1:15" s="121" customFormat="1" x14ac:dyDescent="0.25">
      <c r="A745" s="127"/>
      <c r="B745" s="36"/>
      <c r="C745" s="97"/>
      <c r="D745" s="36"/>
      <c r="E745" s="6"/>
      <c r="F745" s="6"/>
      <c r="G745" s="6"/>
      <c r="H745" s="131"/>
      <c r="I745" s="6"/>
      <c r="J745" s="6"/>
      <c r="K745" s="6"/>
      <c r="L745" s="117"/>
      <c r="M745" s="120"/>
      <c r="N745" s="120"/>
      <c r="O745" s="120"/>
    </row>
    <row r="746" spans="1:15" s="121" customFormat="1" x14ac:dyDescent="0.25">
      <c r="A746" s="127"/>
      <c r="B746" s="36"/>
      <c r="C746" s="97"/>
      <c r="D746" s="36"/>
      <c r="E746" s="6"/>
      <c r="F746" s="6"/>
      <c r="G746" s="6"/>
      <c r="H746" s="131"/>
      <c r="I746" s="6"/>
      <c r="J746" s="6"/>
      <c r="K746" s="6"/>
      <c r="L746" s="117"/>
      <c r="M746" s="120"/>
      <c r="N746" s="120"/>
      <c r="O746" s="120"/>
    </row>
    <row r="747" spans="1:15" s="121" customFormat="1" x14ac:dyDescent="0.25">
      <c r="A747" s="127"/>
      <c r="B747" s="36"/>
      <c r="C747" s="97"/>
      <c r="D747" s="36"/>
      <c r="E747" s="6"/>
      <c r="F747" s="6"/>
      <c r="G747" s="6"/>
      <c r="H747" s="131"/>
      <c r="I747" s="6"/>
      <c r="J747" s="6"/>
      <c r="K747" s="6"/>
      <c r="L747" s="117"/>
      <c r="M747" s="120"/>
      <c r="N747" s="120"/>
      <c r="O747" s="120"/>
    </row>
    <row r="748" spans="1:15" s="121" customFormat="1" x14ac:dyDescent="0.25">
      <c r="A748" s="127"/>
      <c r="B748" s="36"/>
      <c r="C748" s="97"/>
      <c r="D748" s="36"/>
      <c r="E748" s="6"/>
      <c r="F748" s="6"/>
      <c r="G748" s="6"/>
      <c r="H748" s="131"/>
      <c r="I748" s="6"/>
      <c r="J748" s="6"/>
      <c r="K748" s="6"/>
      <c r="L748" s="117"/>
      <c r="M748" s="120"/>
      <c r="N748" s="120"/>
      <c r="O748" s="120"/>
    </row>
    <row r="749" spans="1:15" s="121" customFormat="1" x14ac:dyDescent="0.25">
      <c r="A749" s="127"/>
      <c r="B749" s="36"/>
      <c r="C749" s="97"/>
      <c r="D749" s="36"/>
      <c r="E749" s="6"/>
      <c r="F749" s="6"/>
      <c r="G749" s="6"/>
      <c r="H749" s="131"/>
      <c r="I749" s="6"/>
      <c r="J749" s="6"/>
      <c r="K749" s="6"/>
      <c r="L749" s="117"/>
      <c r="M749" s="120"/>
      <c r="N749" s="120"/>
      <c r="O749" s="120"/>
    </row>
    <row r="750" spans="1:15" s="121" customFormat="1" x14ac:dyDescent="0.25">
      <c r="A750" s="127"/>
      <c r="B750" s="36"/>
      <c r="C750" s="97"/>
      <c r="D750" s="36"/>
      <c r="E750" s="6"/>
      <c r="F750" s="6"/>
      <c r="G750" s="6"/>
      <c r="H750" s="131"/>
      <c r="I750" s="6"/>
      <c r="J750" s="6"/>
      <c r="K750" s="6"/>
      <c r="L750" s="117"/>
      <c r="M750" s="120"/>
      <c r="N750" s="120"/>
      <c r="O750" s="120"/>
    </row>
    <row r="751" spans="1:15" s="121" customFormat="1" x14ac:dyDescent="0.25">
      <c r="A751" s="127"/>
      <c r="B751" s="36"/>
      <c r="C751" s="97"/>
      <c r="D751" s="36"/>
      <c r="E751" s="6"/>
      <c r="F751" s="6"/>
      <c r="G751" s="6"/>
      <c r="H751" s="131"/>
      <c r="I751" s="6"/>
      <c r="J751" s="6"/>
      <c r="K751" s="6"/>
      <c r="L751" s="117"/>
      <c r="M751" s="120"/>
      <c r="N751" s="120"/>
      <c r="O751" s="120"/>
    </row>
    <row r="752" spans="1:15" s="121" customFormat="1" x14ac:dyDescent="0.25">
      <c r="A752" s="127"/>
      <c r="B752" s="36"/>
      <c r="C752" s="97"/>
      <c r="D752" s="36"/>
      <c r="E752" s="6"/>
      <c r="F752" s="6"/>
      <c r="G752" s="6"/>
      <c r="H752" s="131"/>
      <c r="I752" s="6"/>
      <c r="J752" s="6"/>
      <c r="K752" s="6"/>
      <c r="L752" s="117"/>
      <c r="M752" s="120"/>
      <c r="N752" s="120"/>
      <c r="O752" s="120"/>
    </row>
    <row r="753" spans="1:16" x14ac:dyDescent="0.25">
      <c r="B753" s="36"/>
      <c r="C753" s="97"/>
      <c r="D753" s="36"/>
      <c r="E753" s="6"/>
      <c r="G753" s="6"/>
      <c r="I753" s="6"/>
      <c r="J753" s="6"/>
      <c r="K753" s="6"/>
    </row>
    <row r="754" spans="1:16" x14ac:dyDescent="0.25">
      <c r="B754" s="36"/>
      <c r="C754" s="97"/>
      <c r="D754" s="36"/>
      <c r="E754" s="6"/>
      <c r="G754" s="6"/>
      <c r="I754" s="6"/>
      <c r="J754" s="6"/>
      <c r="K754" s="6"/>
    </row>
    <row r="755" spans="1:16" x14ac:dyDescent="0.25">
      <c r="B755" s="36"/>
      <c r="C755" s="97"/>
      <c r="D755" s="36"/>
      <c r="E755" s="6"/>
      <c r="G755" s="6"/>
      <c r="I755" s="6"/>
      <c r="J755" s="6"/>
      <c r="K755" s="6"/>
    </row>
    <row r="756" spans="1:16" x14ac:dyDescent="0.25">
      <c r="B756" s="36"/>
      <c r="C756" s="97"/>
      <c r="D756" s="36"/>
      <c r="E756" s="6"/>
      <c r="G756" s="6"/>
      <c r="I756" s="6"/>
      <c r="J756" s="6"/>
      <c r="K756" s="6"/>
    </row>
    <row r="757" spans="1:16" x14ac:dyDescent="0.25">
      <c r="B757" s="36"/>
      <c r="C757" s="97"/>
      <c r="D757" s="36"/>
      <c r="E757" s="6"/>
      <c r="G757" s="6"/>
      <c r="I757" s="6"/>
      <c r="J757" s="6"/>
      <c r="K757" s="6"/>
    </row>
    <row r="758" spans="1:16" s="124" customFormat="1" x14ac:dyDescent="0.25">
      <c r="A758" s="136"/>
      <c r="B758" s="36"/>
      <c r="C758" s="97"/>
      <c r="D758" s="36"/>
      <c r="E758" s="94"/>
      <c r="F758" s="94"/>
      <c r="G758" s="6"/>
      <c r="H758" s="131"/>
      <c r="I758" s="6"/>
      <c r="J758" s="6"/>
      <c r="K758" s="6"/>
      <c r="L758" s="34"/>
      <c r="M758" s="120"/>
      <c r="N758" s="120"/>
      <c r="O758" s="120"/>
    </row>
    <row r="759" spans="1:16" s="124" customFormat="1" x14ac:dyDescent="0.25">
      <c r="A759" s="136"/>
      <c r="B759" s="36"/>
      <c r="C759" s="97"/>
      <c r="D759" s="36"/>
      <c r="E759" s="94"/>
      <c r="F759" s="94"/>
      <c r="G759" s="6"/>
      <c r="H759" s="131"/>
      <c r="I759" s="6"/>
      <c r="J759" s="6"/>
      <c r="K759" s="6"/>
      <c r="L759" s="34"/>
      <c r="M759" s="120"/>
      <c r="N759" s="120"/>
      <c r="O759" s="120"/>
    </row>
    <row r="760" spans="1:16" x14ac:dyDescent="0.25">
      <c r="B760" s="104"/>
      <c r="C760" s="97"/>
      <c r="D760" s="104"/>
      <c r="E760" s="6"/>
      <c r="F760" s="87"/>
      <c r="G760" s="6"/>
      <c r="I760" s="6"/>
      <c r="J760" s="6"/>
      <c r="K760" s="6"/>
    </row>
    <row r="761" spans="1:16" s="124" customFormat="1" x14ac:dyDescent="0.25">
      <c r="A761" s="136"/>
      <c r="B761" s="102"/>
      <c r="C761" s="97"/>
      <c r="D761" s="102"/>
      <c r="E761" s="102"/>
      <c r="F761" s="102"/>
      <c r="G761" s="34"/>
      <c r="H761" s="99"/>
      <c r="I761" s="34"/>
      <c r="J761" s="34"/>
      <c r="K761" s="34"/>
      <c r="L761" s="34"/>
      <c r="M761" s="99"/>
      <c r="N761" s="99"/>
      <c r="O761" s="99"/>
    </row>
    <row r="762" spans="1:16" s="98" customFormat="1" x14ac:dyDescent="0.25">
      <c r="B762" s="25"/>
      <c r="C762" s="69"/>
      <c r="D762" s="25"/>
      <c r="E762" s="7"/>
      <c r="F762" s="7"/>
      <c r="G762" s="7"/>
      <c r="H762" s="99"/>
      <c r="I762" s="7"/>
      <c r="J762" s="7"/>
      <c r="K762" s="7"/>
      <c r="M762" s="99"/>
      <c r="N762" s="99"/>
      <c r="O762" s="99"/>
      <c r="P762" s="100"/>
    </row>
    <row r="763" spans="1:16" s="124" customFormat="1" x14ac:dyDescent="0.25">
      <c r="A763" s="136"/>
      <c r="B763" s="102"/>
      <c r="C763" s="97"/>
      <c r="D763" s="102"/>
      <c r="E763" s="102"/>
      <c r="F763" s="102"/>
      <c r="G763" s="34"/>
      <c r="H763" s="99"/>
      <c r="I763" s="34"/>
      <c r="J763" s="34"/>
      <c r="K763" s="34"/>
      <c r="L763" s="34"/>
      <c r="M763" s="99"/>
      <c r="N763" s="99"/>
      <c r="O763" s="99"/>
    </row>
    <row r="764" spans="1:16" x14ac:dyDescent="0.25">
      <c r="B764" s="96"/>
      <c r="C764" s="97"/>
      <c r="D764" s="96"/>
      <c r="E764" s="6"/>
      <c r="G764" s="6"/>
      <c r="H764" s="99"/>
      <c r="I764" s="6"/>
      <c r="J764" s="6"/>
      <c r="K764" s="6"/>
      <c r="M764" s="99"/>
      <c r="N764" s="99"/>
      <c r="O764" s="99"/>
    </row>
    <row r="765" spans="1:16" x14ac:dyDescent="0.25">
      <c r="B765" s="36"/>
      <c r="C765" s="97"/>
      <c r="D765" s="36"/>
      <c r="E765" s="6"/>
      <c r="G765" s="6"/>
      <c r="I765" s="6"/>
      <c r="J765" s="6"/>
      <c r="K765" s="6"/>
    </row>
    <row r="766" spans="1:16" x14ac:dyDescent="0.25">
      <c r="B766" s="36"/>
      <c r="C766" s="97"/>
      <c r="D766" s="36"/>
      <c r="E766" s="6"/>
      <c r="G766" s="6"/>
      <c r="I766" s="6"/>
      <c r="J766" s="6"/>
      <c r="K766" s="6"/>
    </row>
    <row r="767" spans="1:16" x14ac:dyDescent="0.25">
      <c r="B767" s="36"/>
      <c r="C767" s="97"/>
      <c r="D767" s="36"/>
      <c r="E767" s="6"/>
      <c r="G767" s="6"/>
      <c r="I767" s="6"/>
      <c r="J767" s="6"/>
      <c r="K767" s="6"/>
    </row>
    <row r="768" spans="1:16" x14ac:dyDescent="0.25">
      <c r="B768" s="36"/>
      <c r="C768" s="97"/>
      <c r="D768" s="36"/>
      <c r="E768" s="6"/>
      <c r="G768" s="6"/>
      <c r="I768" s="6"/>
      <c r="J768" s="6"/>
      <c r="K768" s="6"/>
    </row>
    <row r="769" spans="1:15" s="121" customFormat="1" x14ac:dyDescent="0.25">
      <c r="A769" s="127"/>
      <c r="B769" s="36"/>
      <c r="C769" s="97"/>
      <c r="D769" s="36"/>
      <c r="E769" s="6"/>
      <c r="F769" s="6"/>
      <c r="G769" s="6"/>
      <c r="H769" s="131"/>
      <c r="I769" s="6"/>
      <c r="J769" s="6"/>
      <c r="K769" s="6"/>
      <c r="L769" s="117"/>
      <c r="M769" s="120"/>
      <c r="N769" s="120"/>
      <c r="O769" s="120"/>
    </row>
    <row r="770" spans="1:15" s="121" customFormat="1" x14ac:dyDescent="0.25">
      <c r="A770" s="127"/>
      <c r="B770" s="36"/>
      <c r="C770" s="97"/>
      <c r="D770" s="36"/>
      <c r="E770" s="6"/>
      <c r="F770" s="6"/>
      <c r="G770" s="6"/>
      <c r="H770" s="131"/>
      <c r="I770" s="6"/>
      <c r="J770" s="6"/>
      <c r="K770" s="6"/>
      <c r="L770" s="117"/>
      <c r="M770" s="120"/>
      <c r="N770" s="120"/>
      <c r="O770" s="120"/>
    </row>
    <row r="771" spans="1:15" s="121" customFormat="1" x14ac:dyDescent="0.25">
      <c r="A771" s="127"/>
      <c r="B771" s="36"/>
      <c r="C771" s="97"/>
      <c r="D771" s="36"/>
      <c r="E771" s="6"/>
      <c r="F771" s="6"/>
      <c r="G771" s="6"/>
      <c r="H771" s="131"/>
      <c r="I771" s="6"/>
      <c r="J771" s="6"/>
      <c r="K771" s="6"/>
      <c r="L771" s="117"/>
      <c r="M771" s="120"/>
      <c r="N771" s="120"/>
      <c r="O771" s="120"/>
    </row>
    <row r="772" spans="1:15" s="121" customFormat="1" x14ac:dyDescent="0.25">
      <c r="A772" s="127"/>
      <c r="B772" s="36"/>
      <c r="C772" s="97"/>
      <c r="D772" s="36"/>
      <c r="E772" s="6"/>
      <c r="F772" s="6"/>
      <c r="G772" s="6"/>
      <c r="H772" s="131"/>
      <c r="I772" s="6"/>
      <c r="J772" s="6"/>
      <c r="K772" s="6"/>
      <c r="L772" s="117"/>
      <c r="M772" s="120"/>
      <c r="N772" s="120"/>
      <c r="O772" s="120"/>
    </row>
    <row r="773" spans="1:15" s="121" customFormat="1" x14ac:dyDescent="0.25">
      <c r="A773" s="127"/>
      <c r="B773" s="36"/>
      <c r="C773" s="97"/>
      <c r="D773" s="36"/>
      <c r="E773" s="6"/>
      <c r="F773" s="6"/>
      <c r="G773" s="6"/>
      <c r="H773" s="131"/>
      <c r="I773" s="6"/>
      <c r="J773" s="6"/>
      <c r="K773" s="6"/>
      <c r="L773" s="117"/>
      <c r="M773" s="120"/>
      <c r="N773" s="120"/>
      <c r="O773" s="120"/>
    </row>
    <row r="774" spans="1:15" s="121" customFormat="1" x14ac:dyDescent="0.25">
      <c r="A774" s="127"/>
      <c r="B774" s="36"/>
      <c r="C774" s="97"/>
      <c r="D774" s="36"/>
      <c r="E774" s="6"/>
      <c r="F774" s="6"/>
      <c r="G774" s="6"/>
      <c r="H774" s="131"/>
      <c r="I774" s="6"/>
      <c r="J774" s="6"/>
      <c r="K774" s="6"/>
      <c r="L774" s="117"/>
      <c r="M774" s="120"/>
      <c r="N774" s="120"/>
      <c r="O774" s="120"/>
    </row>
    <row r="775" spans="1:15" s="121" customFormat="1" x14ac:dyDescent="0.25">
      <c r="A775" s="127"/>
      <c r="B775" s="36"/>
      <c r="C775" s="97"/>
      <c r="D775" s="36"/>
      <c r="E775" s="6"/>
      <c r="F775" s="6"/>
      <c r="G775" s="6"/>
      <c r="H775" s="131"/>
      <c r="I775" s="6"/>
      <c r="J775" s="6"/>
      <c r="K775" s="6"/>
      <c r="L775" s="117"/>
      <c r="M775" s="120"/>
      <c r="N775" s="120"/>
      <c r="O775" s="120"/>
    </row>
    <row r="776" spans="1:15" s="121" customFormat="1" x14ac:dyDescent="0.25">
      <c r="A776" s="127"/>
      <c r="B776" s="36"/>
      <c r="C776" s="97"/>
      <c r="D776" s="36"/>
      <c r="E776" s="6"/>
      <c r="F776" s="6"/>
      <c r="G776" s="6"/>
      <c r="H776" s="131"/>
      <c r="I776" s="6"/>
      <c r="J776" s="6"/>
      <c r="K776" s="6"/>
      <c r="L776" s="117"/>
      <c r="M776" s="120"/>
      <c r="N776" s="120"/>
      <c r="O776" s="120"/>
    </row>
    <row r="777" spans="1:15" s="121" customFormat="1" x14ac:dyDescent="0.25">
      <c r="A777" s="127"/>
      <c r="B777" s="36"/>
      <c r="C777" s="97"/>
      <c r="D777" s="36"/>
      <c r="E777" s="6"/>
      <c r="F777" s="6"/>
      <c r="G777" s="6"/>
      <c r="H777" s="131"/>
      <c r="I777" s="6"/>
      <c r="J777" s="6"/>
      <c r="K777" s="6"/>
      <c r="L777" s="117"/>
      <c r="M777" s="120"/>
      <c r="N777" s="120"/>
      <c r="O777" s="120"/>
    </row>
    <row r="778" spans="1:15" s="121" customFormat="1" x14ac:dyDescent="0.25">
      <c r="A778" s="127"/>
      <c r="B778" s="36"/>
      <c r="C778" s="97"/>
      <c r="D778" s="36"/>
      <c r="E778" s="6"/>
      <c r="F778" s="6"/>
      <c r="G778" s="6"/>
      <c r="H778" s="131"/>
      <c r="I778" s="6"/>
      <c r="J778" s="6"/>
      <c r="K778" s="6"/>
      <c r="L778" s="117"/>
      <c r="M778" s="120"/>
      <c r="N778" s="120"/>
      <c r="O778" s="120"/>
    </row>
    <row r="779" spans="1:15" s="121" customFormat="1" x14ac:dyDescent="0.25">
      <c r="A779" s="127"/>
      <c r="B779" s="36"/>
      <c r="C779" s="97"/>
      <c r="D779" s="36"/>
      <c r="E779" s="6"/>
      <c r="F779" s="6"/>
      <c r="G779" s="6"/>
      <c r="H779" s="131"/>
      <c r="I779" s="6"/>
      <c r="J779" s="6"/>
      <c r="K779" s="6"/>
      <c r="L779" s="117"/>
      <c r="M779" s="120"/>
      <c r="N779" s="120"/>
      <c r="O779" s="120"/>
    </row>
    <row r="780" spans="1:15" s="121" customFormat="1" x14ac:dyDescent="0.25">
      <c r="A780" s="127"/>
      <c r="B780" s="36"/>
      <c r="C780" s="97"/>
      <c r="D780" s="36"/>
      <c r="E780" s="6"/>
      <c r="F780" s="6"/>
      <c r="G780" s="6"/>
      <c r="H780" s="131"/>
      <c r="I780" s="6"/>
      <c r="J780" s="6"/>
      <c r="K780" s="6"/>
      <c r="L780" s="117"/>
      <c r="M780" s="120"/>
      <c r="N780" s="120"/>
      <c r="O780" s="120"/>
    </row>
    <row r="781" spans="1:15" s="121" customFormat="1" x14ac:dyDescent="0.25">
      <c r="A781" s="127"/>
      <c r="B781" s="36"/>
      <c r="C781" s="97"/>
      <c r="D781" s="36"/>
      <c r="E781" s="6"/>
      <c r="F781" s="6"/>
      <c r="G781" s="6"/>
      <c r="H781" s="131"/>
      <c r="I781" s="6"/>
      <c r="J781" s="6"/>
      <c r="K781" s="6"/>
      <c r="L781" s="117"/>
      <c r="M781" s="120"/>
      <c r="N781" s="120"/>
      <c r="O781" s="120"/>
    </row>
    <row r="782" spans="1:15" s="121" customFormat="1" x14ac:dyDescent="0.25">
      <c r="A782" s="127"/>
      <c r="B782" s="36"/>
      <c r="C782" s="97"/>
      <c r="D782" s="36"/>
      <c r="E782" s="6"/>
      <c r="F782" s="6"/>
      <c r="G782" s="6"/>
      <c r="H782" s="131"/>
      <c r="I782" s="6"/>
      <c r="J782" s="6"/>
      <c r="K782" s="6"/>
      <c r="L782" s="117"/>
      <c r="M782" s="120"/>
      <c r="N782" s="120"/>
      <c r="O782" s="120"/>
    </row>
    <row r="783" spans="1:15" s="121" customFormat="1" x14ac:dyDescent="0.25">
      <c r="A783" s="127"/>
      <c r="B783" s="36"/>
      <c r="C783" s="97"/>
      <c r="D783" s="36"/>
      <c r="E783" s="6"/>
      <c r="F783" s="6"/>
      <c r="G783" s="6"/>
      <c r="H783" s="131"/>
      <c r="I783" s="6"/>
      <c r="J783" s="6"/>
      <c r="K783" s="6"/>
      <c r="L783" s="117"/>
      <c r="M783" s="120"/>
      <c r="N783" s="120"/>
      <c r="O783" s="120"/>
    </row>
    <row r="784" spans="1:15" s="121" customFormat="1" x14ac:dyDescent="0.25">
      <c r="A784" s="127"/>
      <c r="B784" s="36"/>
      <c r="C784" s="97"/>
      <c r="D784" s="36"/>
      <c r="E784" s="6"/>
      <c r="F784" s="6"/>
      <c r="G784" s="6"/>
      <c r="H784" s="131"/>
      <c r="I784" s="6"/>
      <c r="J784" s="6"/>
      <c r="K784" s="6"/>
      <c r="L784" s="117"/>
      <c r="M784" s="120"/>
      <c r="N784" s="120"/>
      <c r="O784" s="120"/>
    </row>
    <row r="785" spans="1:15" s="121" customFormat="1" x14ac:dyDescent="0.25">
      <c r="A785" s="127"/>
      <c r="B785" s="36"/>
      <c r="C785" s="97"/>
      <c r="D785" s="36"/>
      <c r="E785" s="6"/>
      <c r="F785" s="6"/>
      <c r="G785" s="6"/>
      <c r="H785" s="131"/>
      <c r="I785" s="6"/>
      <c r="J785" s="6"/>
      <c r="K785" s="6"/>
      <c r="L785" s="117"/>
      <c r="M785" s="120"/>
      <c r="N785" s="120"/>
      <c r="O785" s="120"/>
    </row>
    <row r="786" spans="1:15" s="121" customFormat="1" x14ac:dyDescent="0.25">
      <c r="A786" s="127"/>
      <c r="B786" s="36"/>
      <c r="C786" s="97"/>
      <c r="D786" s="36"/>
      <c r="E786" s="6"/>
      <c r="F786" s="6"/>
      <c r="G786" s="6"/>
      <c r="H786" s="131"/>
      <c r="I786" s="6"/>
      <c r="J786" s="6"/>
      <c r="K786" s="6"/>
      <c r="L786" s="117"/>
      <c r="M786" s="120"/>
      <c r="N786" s="120"/>
      <c r="O786" s="120"/>
    </row>
    <row r="787" spans="1:15" s="121" customFormat="1" x14ac:dyDescent="0.25">
      <c r="A787" s="127"/>
      <c r="B787" s="36"/>
      <c r="C787" s="97"/>
      <c r="D787" s="36"/>
      <c r="E787" s="6"/>
      <c r="F787" s="6"/>
      <c r="G787" s="6"/>
      <c r="H787" s="131"/>
      <c r="I787" s="6"/>
      <c r="J787" s="6"/>
      <c r="K787" s="6"/>
      <c r="L787" s="117"/>
      <c r="M787" s="120"/>
      <c r="N787" s="120"/>
      <c r="O787" s="120"/>
    </row>
    <row r="788" spans="1:15" s="121" customFormat="1" x14ac:dyDescent="0.25">
      <c r="A788" s="127"/>
      <c r="B788" s="36"/>
      <c r="C788" s="97"/>
      <c r="D788" s="36"/>
      <c r="E788" s="6"/>
      <c r="F788" s="6"/>
      <c r="G788" s="6"/>
      <c r="H788" s="131"/>
      <c r="I788" s="6"/>
      <c r="J788" s="6"/>
      <c r="K788" s="6"/>
      <c r="L788" s="117"/>
      <c r="M788" s="120"/>
      <c r="N788" s="120"/>
      <c r="O788" s="120"/>
    </row>
    <row r="789" spans="1:15" s="121" customFormat="1" x14ac:dyDescent="0.25">
      <c r="A789" s="127"/>
      <c r="B789" s="36"/>
      <c r="C789" s="97"/>
      <c r="D789" s="36"/>
      <c r="E789" s="6"/>
      <c r="F789" s="6"/>
      <c r="G789" s="6"/>
      <c r="H789" s="131"/>
      <c r="I789" s="6"/>
      <c r="J789" s="6"/>
      <c r="K789" s="6"/>
      <c r="L789" s="117"/>
      <c r="M789" s="120"/>
      <c r="N789" s="120"/>
      <c r="O789" s="120"/>
    </row>
    <row r="790" spans="1:15" s="121" customFormat="1" x14ac:dyDescent="0.25">
      <c r="A790" s="127"/>
      <c r="B790" s="36"/>
      <c r="C790" s="97"/>
      <c r="D790" s="36"/>
      <c r="E790" s="6"/>
      <c r="F790" s="6"/>
      <c r="G790" s="6"/>
      <c r="H790" s="131"/>
      <c r="I790" s="6"/>
      <c r="J790" s="6"/>
      <c r="K790" s="6"/>
      <c r="L790" s="117"/>
      <c r="M790" s="120"/>
      <c r="N790" s="120"/>
      <c r="O790" s="120"/>
    </row>
    <row r="791" spans="1:15" s="121" customFormat="1" x14ac:dyDescent="0.25">
      <c r="A791" s="127"/>
      <c r="B791" s="36"/>
      <c r="C791" s="97"/>
      <c r="D791" s="36"/>
      <c r="E791" s="6"/>
      <c r="F791" s="6"/>
      <c r="G791" s="6"/>
      <c r="H791" s="131"/>
      <c r="I791" s="6"/>
      <c r="J791" s="6"/>
      <c r="K791" s="6"/>
      <c r="L791" s="117"/>
      <c r="M791" s="120"/>
      <c r="N791" s="120"/>
      <c r="O791" s="120"/>
    </row>
    <row r="792" spans="1:15" s="121" customFormat="1" x14ac:dyDescent="0.25">
      <c r="A792" s="127"/>
      <c r="B792" s="36"/>
      <c r="C792" s="97"/>
      <c r="D792" s="36"/>
      <c r="E792" s="6"/>
      <c r="F792" s="6"/>
      <c r="G792" s="6"/>
      <c r="H792" s="131"/>
      <c r="I792" s="6"/>
      <c r="J792" s="6"/>
      <c r="K792" s="6"/>
      <c r="L792" s="117"/>
      <c r="M792" s="120"/>
      <c r="N792" s="120"/>
      <c r="O792" s="120"/>
    </row>
    <row r="793" spans="1:15" s="121" customFormat="1" x14ac:dyDescent="0.25">
      <c r="A793" s="127"/>
      <c r="B793" s="36"/>
      <c r="C793" s="97"/>
      <c r="D793" s="36"/>
      <c r="E793" s="6"/>
      <c r="F793" s="6"/>
      <c r="G793" s="6"/>
      <c r="H793" s="131"/>
      <c r="I793" s="6"/>
      <c r="J793" s="6"/>
      <c r="K793" s="6"/>
      <c r="L793" s="117"/>
      <c r="M793" s="120"/>
      <c r="N793" s="120"/>
      <c r="O793" s="120"/>
    </row>
    <row r="794" spans="1:15" s="121" customFormat="1" x14ac:dyDescent="0.25">
      <c r="A794" s="127"/>
      <c r="B794" s="36"/>
      <c r="C794" s="97"/>
      <c r="D794" s="36"/>
      <c r="E794" s="6"/>
      <c r="F794" s="6"/>
      <c r="G794" s="6"/>
      <c r="H794" s="131"/>
      <c r="I794" s="6"/>
      <c r="J794" s="6"/>
      <c r="K794" s="6"/>
      <c r="L794" s="117"/>
      <c r="M794" s="120"/>
      <c r="N794" s="120"/>
      <c r="O794" s="120"/>
    </row>
    <row r="795" spans="1:15" s="121" customFormat="1" x14ac:dyDescent="0.25">
      <c r="A795" s="127"/>
      <c r="B795" s="36"/>
      <c r="C795" s="97"/>
      <c r="D795" s="36"/>
      <c r="E795" s="6"/>
      <c r="F795" s="6"/>
      <c r="G795" s="6"/>
      <c r="H795" s="131"/>
      <c r="I795" s="6"/>
      <c r="J795" s="6"/>
      <c r="K795" s="6"/>
      <c r="L795" s="117"/>
      <c r="M795" s="120"/>
      <c r="N795" s="120"/>
      <c r="O795" s="120"/>
    </row>
    <row r="796" spans="1:15" s="121" customFormat="1" x14ac:dyDescent="0.25">
      <c r="A796" s="127"/>
      <c r="B796" s="36"/>
      <c r="C796" s="97"/>
      <c r="D796" s="36"/>
      <c r="E796" s="6"/>
      <c r="F796" s="6"/>
      <c r="G796" s="6"/>
      <c r="H796" s="131"/>
      <c r="I796" s="6"/>
      <c r="J796" s="6"/>
      <c r="K796" s="6"/>
      <c r="L796" s="117"/>
      <c r="M796" s="120"/>
      <c r="N796" s="120"/>
      <c r="O796" s="120"/>
    </row>
    <row r="797" spans="1:15" s="121" customFormat="1" x14ac:dyDescent="0.25">
      <c r="A797" s="127"/>
      <c r="B797" s="36"/>
      <c r="C797" s="97"/>
      <c r="D797" s="36"/>
      <c r="E797" s="6"/>
      <c r="F797" s="6"/>
      <c r="G797" s="6"/>
      <c r="H797" s="131"/>
      <c r="I797" s="6"/>
      <c r="J797" s="6"/>
      <c r="K797" s="6"/>
      <c r="L797" s="117"/>
      <c r="M797" s="120"/>
      <c r="N797" s="120"/>
      <c r="O797" s="120"/>
    </row>
    <row r="798" spans="1:15" s="121" customFormat="1" x14ac:dyDescent="0.25">
      <c r="A798" s="127"/>
      <c r="B798" s="36"/>
      <c r="C798" s="97"/>
      <c r="D798" s="36"/>
      <c r="E798" s="6"/>
      <c r="F798" s="6"/>
      <c r="G798" s="6"/>
      <c r="H798" s="131"/>
      <c r="I798" s="6"/>
      <c r="J798" s="6"/>
      <c r="K798" s="6"/>
      <c r="L798" s="117"/>
      <c r="M798" s="120"/>
      <c r="N798" s="120"/>
      <c r="O798" s="120"/>
    </row>
    <row r="799" spans="1:15" s="124" customFormat="1" x14ac:dyDescent="0.25">
      <c r="A799" s="136"/>
      <c r="B799" s="36"/>
      <c r="C799" s="97"/>
      <c r="D799" s="36"/>
      <c r="E799" s="94"/>
      <c r="F799" s="94"/>
      <c r="G799" s="6"/>
      <c r="H799" s="131"/>
      <c r="I799" s="6"/>
      <c r="J799" s="6"/>
      <c r="K799" s="6"/>
      <c r="L799" s="34"/>
      <c r="M799" s="120"/>
      <c r="N799" s="120"/>
      <c r="O799" s="120"/>
    </row>
    <row r="800" spans="1:15" s="124" customFormat="1" x14ac:dyDescent="0.25">
      <c r="A800" s="136"/>
      <c r="B800" s="36"/>
      <c r="C800" s="97"/>
      <c r="D800" s="36"/>
      <c r="E800" s="94"/>
      <c r="F800" s="94"/>
      <c r="G800" s="6"/>
      <c r="H800" s="131"/>
      <c r="I800" s="6"/>
      <c r="J800" s="6"/>
      <c r="K800" s="6"/>
      <c r="L800" s="34"/>
      <c r="M800" s="120"/>
      <c r="N800" s="120"/>
      <c r="O800" s="120"/>
    </row>
    <row r="801" spans="1:16" x14ac:dyDescent="0.25">
      <c r="B801" s="104"/>
      <c r="C801" s="97"/>
      <c r="D801" s="104"/>
      <c r="E801" s="6"/>
      <c r="F801" s="87"/>
      <c r="G801" s="6"/>
      <c r="I801" s="6"/>
      <c r="J801" s="6"/>
      <c r="K801" s="6"/>
    </row>
    <row r="802" spans="1:16" s="124" customFormat="1" x14ac:dyDescent="0.25">
      <c r="A802" s="136"/>
      <c r="B802" s="102"/>
      <c r="C802" s="97"/>
      <c r="D802" s="102"/>
      <c r="E802" s="102"/>
      <c r="F802" s="102"/>
      <c r="G802" s="34"/>
      <c r="H802" s="99"/>
      <c r="I802" s="34"/>
      <c r="J802" s="34"/>
      <c r="K802" s="34"/>
      <c r="L802" s="34"/>
      <c r="M802" s="99"/>
      <c r="N802" s="99"/>
      <c r="O802" s="99"/>
    </row>
    <row r="803" spans="1:16" s="98" customFormat="1" x14ac:dyDescent="0.25">
      <c r="B803" s="25"/>
      <c r="C803" s="69"/>
      <c r="D803" s="25"/>
      <c r="E803" s="7"/>
      <c r="F803" s="7"/>
      <c r="G803" s="7"/>
      <c r="H803" s="99"/>
      <c r="I803" s="7"/>
      <c r="J803" s="7"/>
      <c r="K803" s="7"/>
      <c r="M803" s="99"/>
      <c r="N803" s="99"/>
      <c r="O803" s="99"/>
      <c r="P803" s="100"/>
    </row>
    <row r="804" spans="1:16" s="124" customFormat="1" x14ac:dyDescent="0.25">
      <c r="A804" s="136"/>
      <c r="B804" s="102"/>
      <c r="C804" s="97"/>
      <c r="D804" s="102"/>
      <c r="E804" s="102"/>
      <c r="F804" s="102"/>
      <c r="G804" s="34"/>
      <c r="H804" s="99"/>
      <c r="I804" s="34"/>
      <c r="J804" s="34"/>
      <c r="K804" s="34"/>
      <c r="L804" s="34"/>
      <c r="M804" s="99"/>
      <c r="N804" s="99"/>
      <c r="O804" s="99"/>
    </row>
    <row r="805" spans="1:16" x14ac:dyDescent="0.25">
      <c r="B805" s="96"/>
      <c r="C805" s="97"/>
      <c r="D805" s="96"/>
      <c r="E805" s="6"/>
      <c r="G805" s="6"/>
      <c r="H805" s="99"/>
      <c r="I805" s="6"/>
      <c r="J805" s="6"/>
      <c r="K805" s="6"/>
      <c r="M805" s="99"/>
      <c r="N805" s="99"/>
      <c r="O805" s="99"/>
    </row>
    <row r="806" spans="1:16" x14ac:dyDescent="0.25">
      <c r="B806" s="36"/>
      <c r="C806" s="97"/>
      <c r="D806" s="36"/>
      <c r="E806" s="6"/>
      <c r="G806" s="6"/>
      <c r="I806" s="6"/>
      <c r="J806" s="6"/>
      <c r="K806" s="6"/>
    </row>
    <row r="807" spans="1:16" x14ac:dyDescent="0.25">
      <c r="B807" s="36"/>
      <c r="C807" s="97"/>
      <c r="D807" s="36"/>
      <c r="E807" s="6"/>
      <c r="G807" s="6"/>
      <c r="I807" s="6"/>
      <c r="J807" s="6"/>
      <c r="K807" s="6"/>
    </row>
    <row r="808" spans="1:16" x14ac:dyDescent="0.25">
      <c r="B808" s="36"/>
      <c r="C808" s="97"/>
      <c r="D808" s="36"/>
      <c r="E808" s="6"/>
      <c r="G808" s="6"/>
      <c r="I808" s="6"/>
      <c r="J808" s="6"/>
      <c r="K808" s="6"/>
    </row>
    <row r="809" spans="1:16" x14ac:dyDescent="0.25">
      <c r="B809" s="36"/>
      <c r="C809" s="97"/>
      <c r="D809" s="36"/>
      <c r="E809" s="6"/>
      <c r="G809" s="6"/>
      <c r="I809" s="6"/>
      <c r="J809" s="6"/>
      <c r="K809" s="6"/>
    </row>
    <row r="810" spans="1:16" x14ac:dyDescent="0.25">
      <c r="B810" s="36"/>
      <c r="C810" s="97"/>
      <c r="D810" s="36"/>
      <c r="E810" s="6"/>
      <c r="G810" s="6"/>
      <c r="I810" s="6"/>
      <c r="J810" s="6"/>
      <c r="K810" s="6"/>
    </row>
    <row r="811" spans="1:16" x14ac:dyDescent="0.25">
      <c r="B811" s="36"/>
      <c r="C811" s="97"/>
      <c r="D811" s="36"/>
      <c r="E811" s="6"/>
      <c r="G811" s="6"/>
      <c r="I811" s="6"/>
      <c r="J811" s="6"/>
      <c r="K811" s="6"/>
    </row>
    <row r="812" spans="1:16" x14ac:dyDescent="0.25">
      <c r="B812" s="36"/>
      <c r="C812" s="97"/>
      <c r="D812" s="36"/>
      <c r="E812" s="6"/>
      <c r="G812" s="6"/>
      <c r="I812" s="6"/>
      <c r="J812" s="6"/>
      <c r="K812" s="6"/>
    </row>
    <row r="813" spans="1:16" x14ac:dyDescent="0.25">
      <c r="B813" s="36"/>
      <c r="C813" s="97"/>
      <c r="D813" s="36"/>
      <c r="E813" s="6"/>
      <c r="G813" s="6"/>
      <c r="I813" s="6"/>
      <c r="J813" s="6"/>
      <c r="K813" s="6"/>
    </row>
    <row r="814" spans="1:16" x14ac:dyDescent="0.25">
      <c r="B814" s="36"/>
      <c r="C814" s="97"/>
      <c r="D814" s="36"/>
      <c r="E814" s="6"/>
      <c r="G814" s="6"/>
      <c r="I814" s="6"/>
      <c r="J814" s="6"/>
      <c r="K814" s="6"/>
    </row>
    <row r="815" spans="1:16" x14ac:dyDescent="0.25">
      <c r="B815" s="36"/>
      <c r="C815" s="97"/>
      <c r="D815" s="36"/>
      <c r="E815" s="6"/>
      <c r="G815" s="6"/>
      <c r="I815" s="6"/>
      <c r="J815" s="6"/>
      <c r="K815" s="6"/>
    </row>
    <row r="816" spans="1:16" s="124" customFormat="1" x14ac:dyDescent="0.25">
      <c r="A816" s="136"/>
      <c r="B816" s="36"/>
      <c r="C816" s="97"/>
      <c r="D816" s="36"/>
      <c r="E816" s="94"/>
      <c r="F816" s="94"/>
      <c r="G816" s="6"/>
      <c r="H816" s="131"/>
      <c r="I816" s="6"/>
      <c r="J816" s="6"/>
      <c r="K816" s="6"/>
      <c r="L816" s="34"/>
      <c r="M816" s="120"/>
      <c r="N816" s="120"/>
      <c r="O816" s="120"/>
    </row>
    <row r="817" spans="1:16" s="124" customFormat="1" x14ac:dyDescent="0.25">
      <c r="A817" s="136"/>
      <c r="B817" s="36"/>
      <c r="C817" s="97"/>
      <c r="D817" s="36"/>
      <c r="E817" s="94"/>
      <c r="F817" s="94"/>
      <c r="G817" s="6"/>
      <c r="H817" s="131"/>
      <c r="I817" s="6"/>
      <c r="J817" s="6"/>
      <c r="K817" s="6"/>
      <c r="L817" s="34"/>
      <c r="M817" s="120"/>
      <c r="N817" s="120"/>
      <c r="O817" s="120"/>
    </row>
    <row r="818" spans="1:16" x14ac:dyDescent="0.25">
      <c r="B818" s="104"/>
      <c r="C818" s="97"/>
      <c r="D818" s="104"/>
      <c r="E818" s="6"/>
      <c r="F818" s="87"/>
      <c r="G818" s="6"/>
      <c r="I818" s="6"/>
      <c r="J818" s="6"/>
      <c r="K818" s="6"/>
    </row>
    <row r="819" spans="1:16" s="124" customFormat="1" x14ac:dyDescent="0.25">
      <c r="A819" s="136"/>
      <c r="B819" s="36"/>
      <c r="C819" s="97"/>
      <c r="D819" s="36"/>
      <c r="E819" s="102"/>
      <c r="F819" s="102"/>
      <c r="G819" s="34"/>
      <c r="H819" s="99"/>
      <c r="I819" s="34"/>
      <c r="J819" s="34"/>
      <c r="K819" s="34"/>
      <c r="L819" s="34"/>
      <c r="M819" s="99"/>
      <c r="N819" s="99"/>
      <c r="O819" s="99"/>
    </row>
    <row r="820" spans="1:16" s="98" customFormat="1" x14ac:dyDescent="0.25">
      <c r="B820" s="25"/>
      <c r="C820" s="69"/>
      <c r="D820" s="25"/>
      <c r="E820" s="7"/>
      <c r="F820" s="7"/>
      <c r="G820" s="7"/>
      <c r="H820" s="99"/>
      <c r="I820" s="7"/>
      <c r="J820" s="7"/>
      <c r="K820" s="7"/>
      <c r="M820" s="99"/>
      <c r="N820" s="99"/>
      <c r="O820" s="99"/>
      <c r="P820" s="100"/>
    </row>
    <row r="821" spans="1:16" s="124" customFormat="1" x14ac:dyDescent="0.25">
      <c r="A821" s="136"/>
      <c r="B821" s="102"/>
      <c r="C821" s="97"/>
      <c r="D821" s="102"/>
      <c r="E821" s="102"/>
      <c r="F821" s="102"/>
      <c r="G821" s="34"/>
      <c r="H821" s="99"/>
      <c r="I821" s="34"/>
      <c r="J821" s="34"/>
      <c r="K821" s="34"/>
      <c r="L821" s="34"/>
      <c r="M821" s="99"/>
      <c r="N821" s="99"/>
      <c r="O821" s="99"/>
    </row>
    <row r="822" spans="1:16" x14ac:dyDescent="0.25">
      <c r="B822" s="96"/>
      <c r="C822" s="97"/>
      <c r="D822" s="96"/>
      <c r="E822" s="6"/>
      <c r="G822" s="6"/>
      <c r="H822" s="99"/>
      <c r="I822" s="6"/>
      <c r="J822" s="6"/>
      <c r="K822" s="6"/>
      <c r="M822" s="99"/>
      <c r="N822" s="99"/>
      <c r="O822" s="99"/>
    </row>
    <row r="823" spans="1:16" x14ac:dyDescent="0.25">
      <c r="B823" s="36"/>
      <c r="C823" s="97"/>
      <c r="D823" s="36"/>
      <c r="E823" s="6"/>
      <c r="G823" s="6"/>
      <c r="I823" s="6"/>
      <c r="J823" s="6"/>
      <c r="K823" s="6"/>
    </row>
    <row r="824" spans="1:16" x14ac:dyDescent="0.25">
      <c r="B824" s="36"/>
      <c r="C824" s="97"/>
      <c r="D824" s="36"/>
      <c r="E824" s="6"/>
      <c r="G824" s="6"/>
      <c r="I824" s="6"/>
      <c r="J824" s="6"/>
      <c r="K824" s="6"/>
    </row>
    <row r="825" spans="1:16" x14ac:dyDescent="0.25">
      <c r="B825" s="36"/>
      <c r="C825" s="97"/>
      <c r="D825" s="36"/>
      <c r="E825" s="6"/>
      <c r="G825" s="6"/>
      <c r="I825" s="6"/>
      <c r="J825" s="6"/>
      <c r="K825" s="6"/>
    </row>
    <row r="826" spans="1:16" x14ac:dyDescent="0.25">
      <c r="B826" s="36"/>
      <c r="C826" s="97"/>
      <c r="D826" s="36"/>
      <c r="E826" s="6"/>
      <c r="G826" s="6"/>
      <c r="I826" s="6"/>
      <c r="J826" s="6"/>
      <c r="K826" s="6"/>
    </row>
    <row r="827" spans="1:16" x14ac:dyDescent="0.25">
      <c r="B827" s="36"/>
      <c r="C827" s="97"/>
      <c r="D827" s="36"/>
      <c r="E827" s="6"/>
      <c r="G827" s="6"/>
      <c r="I827" s="6"/>
      <c r="J827" s="6"/>
      <c r="K827" s="6"/>
    </row>
    <row r="828" spans="1:16" x14ac:dyDescent="0.25">
      <c r="B828" s="36"/>
      <c r="C828" s="97"/>
      <c r="D828" s="36"/>
      <c r="E828" s="6"/>
      <c r="G828" s="6"/>
      <c r="I828" s="6"/>
      <c r="J828" s="6"/>
      <c r="K828" s="6"/>
    </row>
    <row r="829" spans="1:16" x14ac:dyDescent="0.25">
      <c r="B829" s="36"/>
      <c r="C829" s="97"/>
      <c r="D829" s="36"/>
      <c r="E829" s="6"/>
      <c r="G829" s="6"/>
      <c r="I829" s="6"/>
      <c r="J829" s="6"/>
      <c r="K829" s="6"/>
    </row>
    <row r="830" spans="1:16" x14ac:dyDescent="0.25">
      <c r="B830" s="36"/>
      <c r="C830" s="97"/>
      <c r="D830" s="36"/>
      <c r="E830" s="6"/>
      <c r="G830" s="6"/>
      <c r="I830" s="6"/>
      <c r="J830" s="6"/>
      <c r="K830" s="6"/>
    </row>
    <row r="831" spans="1:16" x14ac:dyDescent="0.25">
      <c r="B831" s="36"/>
      <c r="C831" s="97"/>
      <c r="D831" s="36"/>
      <c r="E831" s="6"/>
      <c r="G831" s="6"/>
      <c r="I831" s="6"/>
      <c r="J831" s="6"/>
      <c r="K831" s="6"/>
    </row>
    <row r="832" spans="1:16" x14ac:dyDescent="0.25">
      <c r="B832" s="36"/>
      <c r="C832" s="97"/>
      <c r="D832" s="36"/>
      <c r="E832" s="6"/>
      <c r="G832" s="6"/>
      <c r="I832" s="6"/>
      <c r="J832" s="6"/>
      <c r="K832" s="6"/>
    </row>
    <row r="833" spans="1:15" s="121" customFormat="1" x14ac:dyDescent="0.25">
      <c r="A833" s="127"/>
      <c r="B833" s="36"/>
      <c r="C833" s="97"/>
      <c r="D833" s="36"/>
      <c r="E833" s="6"/>
      <c r="F833" s="6"/>
      <c r="G833" s="6"/>
      <c r="H833" s="131"/>
      <c r="I833" s="6"/>
      <c r="J833" s="6"/>
      <c r="K833" s="6"/>
      <c r="L833" s="117"/>
      <c r="M833" s="120"/>
      <c r="N833" s="120"/>
      <c r="O833" s="120"/>
    </row>
    <row r="834" spans="1:15" s="121" customFormat="1" x14ac:dyDescent="0.25">
      <c r="A834" s="127"/>
      <c r="B834" s="36"/>
      <c r="C834" s="97"/>
      <c r="D834" s="36"/>
      <c r="E834" s="6"/>
      <c r="F834" s="6"/>
      <c r="G834" s="6"/>
      <c r="H834" s="131"/>
      <c r="I834" s="6"/>
      <c r="J834" s="6"/>
      <c r="K834" s="6"/>
      <c r="L834" s="117"/>
      <c r="M834" s="120"/>
      <c r="N834" s="120"/>
      <c r="O834" s="120"/>
    </row>
    <row r="835" spans="1:15" s="121" customFormat="1" x14ac:dyDescent="0.25">
      <c r="A835" s="127"/>
      <c r="B835" s="36"/>
      <c r="C835" s="97"/>
      <c r="D835" s="36"/>
      <c r="E835" s="6"/>
      <c r="F835" s="6"/>
      <c r="G835" s="6"/>
      <c r="H835" s="131"/>
      <c r="I835" s="6"/>
      <c r="J835" s="6"/>
      <c r="K835" s="6"/>
      <c r="L835" s="117"/>
      <c r="M835" s="120"/>
      <c r="N835" s="120"/>
      <c r="O835" s="120"/>
    </row>
    <row r="836" spans="1:15" s="121" customFormat="1" x14ac:dyDescent="0.25">
      <c r="A836" s="127"/>
      <c r="B836" s="36"/>
      <c r="C836" s="97"/>
      <c r="D836" s="36"/>
      <c r="E836" s="6"/>
      <c r="F836" s="6"/>
      <c r="G836" s="6"/>
      <c r="H836" s="131"/>
      <c r="I836" s="6"/>
      <c r="J836" s="6"/>
      <c r="K836" s="6"/>
      <c r="L836" s="117"/>
      <c r="M836" s="120"/>
      <c r="N836" s="120"/>
      <c r="O836" s="120"/>
    </row>
    <row r="837" spans="1:15" s="121" customFormat="1" x14ac:dyDescent="0.25">
      <c r="A837" s="127"/>
      <c r="B837" s="36"/>
      <c r="C837" s="97"/>
      <c r="D837" s="36"/>
      <c r="E837" s="6"/>
      <c r="F837" s="6"/>
      <c r="G837" s="6"/>
      <c r="H837" s="131"/>
      <c r="I837" s="6"/>
      <c r="J837" s="6"/>
      <c r="K837" s="6"/>
      <c r="L837" s="117"/>
      <c r="M837" s="120"/>
      <c r="N837" s="120"/>
      <c r="O837" s="120"/>
    </row>
    <row r="838" spans="1:15" s="121" customFormat="1" x14ac:dyDescent="0.25">
      <c r="A838" s="127"/>
      <c r="B838" s="36"/>
      <c r="C838" s="97"/>
      <c r="D838" s="36"/>
      <c r="E838" s="6"/>
      <c r="F838" s="6"/>
      <c r="G838" s="6"/>
      <c r="H838" s="131"/>
      <c r="I838" s="6"/>
      <c r="J838" s="6"/>
      <c r="K838" s="6"/>
      <c r="L838" s="117"/>
      <c r="M838" s="120"/>
      <c r="N838" s="120"/>
      <c r="O838" s="120"/>
    </row>
    <row r="839" spans="1:15" s="121" customFormat="1" x14ac:dyDescent="0.25">
      <c r="A839" s="127"/>
      <c r="B839" s="36"/>
      <c r="C839" s="97"/>
      <c r="D839" s="36"/>
      <c r="E839" s="6"/>
      <c r="F839" s="6"/>
      <c r="G839" s="6"/>
      <c r="H839" s="131"/>
      <c r="I839" s="6"/>
      <c r="J839" s="6"/>
      <c r="K839" s="6"/>
      <c r="L839" s="117"/>
      <c r="M839" s="120"/>
      <c r="N839" s="120"/>
      <c r="O839" s="120"/>
    </row>
    <row r="840" spans="1:15" s="121" customFormat="1" x14ac:dyDescent="0.25">
      <c r="A840" s="127"/>
      <c r="B840" s="36"/>
      <c r="C840" s="97"/>
      <c r="D840" s="36"/>
      <c r="E840" s="6"/>
      <c r="F840" s="6"/>
      <c r="G840" s="6"/>
      <c r="H840" s="131"/>
      <c r="I840" s="6"/>
      <c r="J840" s="6"/>
      <c r="K840" s="6"/>
      <c r="L840" s="117"/>
      <c r="M840" s="120"/>
      <c r="N840" s="120"/>
      <c r="O840" s="120"/>
    </row>
    <row r="841" spans="1:15" s="121" customFormat="1" x14ac:dyDescent="0.25">
      <c r="A841" s="127"/>
      <c r="B841" s="36"/>
      <c r="C841" s="97"/>
      <c r="D841" s="36"/>
      <c r="E841" s="6"/>
      <c r="F841" s="6"/>
      <c r="G841" s="6"/>
      <c r="H841" s="131"/>
      <c r="I841" s="6"/>
      <c r="J841" s="6"/>
      <c r="K841" s="6"/>
      <c r="L841" s="117"/>
      <c r="M841" s="120"/>
      <c r="N841" s="120"/>
      <c r="O841" s="120"/>
    </row>
    <row r="842" spans="1:15" s="121" customFormat="1" x14ac:dyDescent="0.25">
      <c r="A842" s="127"/>
      <c r="B842" s="36"/>
      <c r="C842" s="97"/>
      <c r="D842" s="36"/>
      <c r="E842" s="6"/>
      <c r="F842" s="6"/>
      <c r="G842" s="6"/>
      <c r="H842" s="131"/>
      <c r="I842" s="6"/>
      <c r="J842" s="6"/>
      <c r="K842" s="6"/>
      <c r="L842" s="117"/>
      <c r="M842" s="120"/>
      <c r="N842" s="120"/>
      <c r="O842" s="120"/>
    </row>
    <row r="843" spans="1:15" s="121" customFormat="1" x14ac:dyDescent="0.25">
      <c r="A843" s="127"/>
      <c r="B843" s="36"/>
      <c r="C843" s="97"/>
      <c r="D843" s="36"/>
      <c r="E843" s="6"/>
      <c r="F843" s="6"/>
      <c r="G843" s="6"/>
      <c r="H843" s="131"/>
      <c r="I843" s="6"/>
      <c r="J843" s="6"/>
      <c r="K843" s="6"/>
      <c r="L843" s="117"/>
      <c r="M843" s="120"/>
      <c r="N843" s="120"/>
      <c r="O843" s="120"/>
    </row>
    <row r="844" spans="1:15" s="121" customFormat="1" x14ac:dyDescent="0.25">
      <c r="A844" s="127"/>
      <c r="B844" s="36"/>
      <c r="C844" s="97"/>
      <c r="D844" s="36"/>
      <c r="E844" s="6"/>
      <c r="F844" s="6"/>
      <c r="G844" s="6"/>
      <c r="H844" s="131"/>
      <c r="I844" s="6"/>
      <c r="J844" s="6"/>
      <c r="K844" s="6"/>
      <c r="L844" s="117"/>
      <c r="M844" s="120"/>
      <c r="N844" s="120"/>
      <c r="O844" s="120"/>
    </row>
    <row r="845" spans="1:15" s="121" customFormat="1" x14ac:dyDescent="0.25">
      <c r="A845" s="127"/>
      <c r="B845" s="36"/>
      <c r="C845" s="97"/>
      <c r="D845" s="36"/>
      <c r="E845" s="6"/>
      <c r="F845" s="6"/>
      <c r="G845" s="6"/>
      <c r="H845" s="131"/>
      <c r="I845" s="6"/>
      <c r="J845" s="6"/>
      <c r="K845" s="6"/>
      <c r="L845" s="117"/>
      <c r="M845" s="120"/>
      <c r="N845" s="120"/>
      <c r="O845" s="120"/>
    </row>
    <row r="846" spans="1:15" s="121" customFormat="1" x14ac:dyDescent="0.25">
      <c r="A846" s="127"/>
      <c r="B846" s="36"/>
      <c r="C846" s="97"/>
      <c r="D846" s="36"/>
      <c r="E846" s="6"/>
      <c r="F846" s="6"/>
      <c r="G846" s="6"/>
      <c r="H846" s="131"/>
      <c r="I846" s="6"/>
      <c r="J846" s="6"/>
      <c r="K846" s="6"/>
      <c r="L846" s="117"/>
      <c r="M846" s="120"/>
      <c r="N846" s="120"/>
      <c r="O846" s="120"/>
    </row>
    <row r="847" spans="1:15" s="121" customFormat="1" x14ac:dyDescent="0.25">
      <c r="A847" s="127"/>
      <c r="B847" s="36"/>
      <c r="C847" s="97"/>
      <c r="D847" s="36"/>
      <c r="E847" s="6"/>
      <c r="F847" s="6"/>
      <c r="G847" s="6"/>
      <c r="H847" s="131"/>
      <c r="I847" s="6"/>
      <c r="J847" s="6"/>
      <c r="K847" s="6"/>
      <c r="L847" s="117"/>
      <c r="M847" s="120"/>
      <c r="N847" s="120"/>
      <c r="O847" s="120"/>
    </row>
    <row r="848" spans="1:15" s="121" customFormat="1" x14ac:dyDescent="0.25">
      <c r="A848" s="127"/>
      <c r="B848" s="36"/>
      <c r="C848" s="97"/>
      <c r="D848" s="36"/>
      <c r="E848" s="6"/>
      <c r="F848" s="6"/>
      <c r="G848" s="6"/>
      <c r="H848" s="131"/>
      <c r="I848" s="6"/>
      <c r="J848" s="6"/>
      <c r="K848" s="6"/>
      <c r="L848" s="117"/>
      <c r="M848" s="120"/>
      <c r="N848" s="120"/>
      <c r="O848" s="120"/>
    </row>
    <row r="849" spans="1:16" x14ac:dyDescent="0.25">
      <c r="B849" s="36"/>
      <c r="C849" s="97"/>
      <c r="D849" s="36"/>
      <c r="E849" s="6"/>
      <c r="G849" s="6"/>
      <c r="I849" s="6"/>
      <c r="J849" s="6"/>
      <c r="K849" s="6"/>
    </row>
    <row r="850" spans="1:16" x14ac:dyDescent="0.25">
      <c r="B850" s="36"/>
      <c r="C850" s="97"/>
      <c r="D850" s="36"/>
      <c r="E850" s="6"/>
      <c r="G850" s="6"/>
      <c r="I850" s="6"/>
      <c r="J850" s="6"/>
      <c r="K850" s="6"/>
    </row>
    <row r="851" spans="1:16" x14ac:dyDescent="0.25">
      <c r="B851" s="36"/>
      <c r="C851" s="97"/>
      <c r="D851" s="36"/>
      <c r="E851" s="6"/>
      <c r="G851" s="6"/>
      <c r="I851" s="6"/>
      <c r="J851" s="6"/>
      <c r="K851" s="6"/>
    </row>
    <row r="852" spans="1:16" x14ac:dyDescent="0.25">
      <c r="B852" s="104"/>
      <c r="C852" s="97"/>
      <c r="D852" s="104"/>
      <c r="E852" s="6"/>
      <c r="F852" s="87"/>
      <c r="G852" s="6"/>
      <c r="I852" s="6"/>
      <c r="J852" s="6"/>
      <c r="K852" s="6"/>
    </row>
    <row r="853" spans="1:16" s="124" customFormat="1" x14ac:dyDescent="0.25">
      <c r="A853" s="136"/>
      <c r="B853" s="36"/>
      <c r="C853" s="108"/>
      <c r="D853" s="36"/>
      <c r="E853" s="109"/>
      <c r="F853" s="109"/>
      <c r="G853" s="34"/>
      <c r="H853" s="99"/>
      <c r="I853" s="34"/>
      <c r="J853" s="34"/>
      <c r="K853" s="34"/>
      <c r="L853" s="34"/>
      <c r="M853" s="99"/>
      <c r="N853" s="99"/>
      <c r="O853" s="99"/>
    </row>
    <row r="854" spans="1:16" s="98" customFormat="1" x14ac:dyDescent="0.25">
      <c r="B854" s="25"/>
      <c r="C854" s="69"/>
      <c r="D854" s="25"/>
      <c r="E854" s="7"/>
      <c r="F854" s="7"/>
      <c r="G854" s="7"/>
      <c r="H854" s="99"/>
      <c r="I854" s="7"/>
      <c r="J854" s="7"/>
      <c r="K854" s="7"/>
      <c r="M854" s="99"/>
      <c r="N854" s="99"/>
      <c r="O854" s="99"/>
      <c r="P854" s="100"/>
    </row>
    <row r="855" spans="1:16" s="124" customFormat="1" x14ac:dyDescent="0.25">
      <c r="A855" s="136"/>
      <c r="B855" s="36"/>
      <c r="C855" s="108"/>
      <c r="D855" s="36"/>
      <c r="E855" s="109"/>
      <c r="F855" s="109"/>
      <c r="G855" s="34"/>
      <c r="H855" s="99"/>
      <c r="I855" s="34"/>
      <c r="J855" s="34"/>
      <c r="K855" s="34"/>
      <c r="L855" s="34"/>
      <c r="M855" s="99"/>
      <c r="N855" s="99"/>
      <c r="O855" s="99"/>
    </row>
    <row r="856" spans="1:16" x14ac:dyDescent="0.25">
      <c r="B856" s="96"/>
      <c r="C856" s="97"/>
      <c r="D856" s="96"/>
      <c r="E856" s="6"/>
      <c r="G856" s="6"/>
      <c r="H856" s="99"/>
      <c r="I856" s="6"/>
      <c r="J856" s="6"/>
      <c r="K856" s="6"/>
      <c r="M856" s="99"/>
      <c r="N856" s="99"/>
      <c r="O856" s="99"/>
    </row>
    <row r="857" spans="1:16" s="124" customFormat="1" x14ac:dyDescent="0.25">
      <c r="A857" s="136"/>
      <c r="B857" s="36"/>
      <c r="C857" s="97"/>
      <c r="D857" s="36"/>
      <c r="E857" s="94"/>
      <c r="F857" s="94"/>
      <c r="G857" s="6"/>
      <c r="H857" s="131"/>
      <c r="I857" s="6"/>
      <c r="J857" s="6"/>
      <c r="K857" s="6"/>
      <c r="L857" s="34"/>
      <c r="M857" s="120"/>
      <c r="N857" s="120"/>
      <c r="O857" s="120"/>
    </row>
    <row r="858" spans="1:16" s="124" customFormat="1" x14ac:dyDescent="0.25">
      <c r="A858" s="136"/>
      <c r="B858" s="36"/>
      <c r="C858" s="97"/>
      <c r="D858" s="36"/>
      <c r="E858" s="94"/>
      <c r="F858" s="94"/>
      <c r="G858" s="6"/>
      <c r="H858" s="131"/>
      <c r="I858" s="6"/>
      <c r="J858" s="6"/>
      <c r="K858" s="6"/>
      <c r="L858" s="34"/>
      <c r="M858" s="120"/>
      <c r="N858" s="120"/>
      <c r="O858" s="120"/>
    </row>
    <row r="859" spans="1:16" x14ac:dyDescent="0.25">
      <c r="B859" s="104"/>
      <c r="C859" s="97"/>
      <c r="D859" s="104"/>
      <c r="E859" s="6"/>
      <c r="F859" s="87"/>
      <c r="G859" s="6"/>
      <c r="I859" s="6"/>
      <c r="J859" s="6"/>
      <c r="K859" s="6"/>
    </row>
    <row r="860" spans="1:16" s="124" customFormat="1" x14ac:dyDescent="0.25">
      <c r="A860" s="136"/>
      <c r="B860" s="36"/>
      <c r="C860" s="108"/>
      <c r="D860" s="36"/>
      <c r="E860" s="109"/>
      <c r="F860" s="109"/>
      <c r="G860" s="34"/>
      <c r="H860" s="99"/>
      <c r="I860" s="34"/>
      <c r="J860" s="34"/>
      <c r="K860" s="34"/>
      <c r="L860" s="34"/>
      <c r="M860" s="99"/>
      <c r="N860" s="99"/>
      <c r="O860" s="99"/>
    </row>
    <row r="861" spans="1:16" s="98" customFormat="1" x14ac:dyDescent="0.25">
      <c r="B861" s="25"/>
      <c r="C861" s="69"/>
      <c r="D861" s="25"/>
      <c r="E861" s="7"/>
      <c r="F861" s="7"/>
      <c r="G861" s="7"/>
      <c r="H861" s="99"/>
      <c r="I861" s="7"/>
      <c r="J861" s="7"/>
      <c r="K861" s="7"/>
      <c r="M861" s="99"/>
      <c r="N861" s="99"/>
      <c r="O861" s="99"/>
      <c r="P861" s="100"/>
    </row>
    <row r="862" spans="1:16" s="124" customFormat="1" x14ac:dyDescent="0.25">
      <c r="A862" s="136"/>
      <c r="B862" s="36"/>
      <c r="C862" s="108"/>
      <c r="D862" s="36"/>
      <c r="E862" s="109"/>
      <c r="F862" s="109"/>
      <c r="G862" s="34"/>
      <c r="H862" s="99"/>
      <c r="I862" s="34"/>
      <c r="J862" s="34"/>
      <c r="K862" s="34"/>
      <c r="L862" s="34"/>
      <c r="M862" s="99"/>
      <c r="N862" s="99"/>
      <c r="O862" s="99"/>
    </row>
    <row r="863" spans="1:16" x14ac:dyDescent="0.25">
      <c r="B863" s="96"/>
      <c r="C863" s="97"/>
      <c r="D863" s="96"/>
      <c r="E863" s="6"/>
      <c r="G863" s="6"/>
      <c r="H863" s="99"/>
      <c r="I863" s="6"/>
      <c r="J863" s="6"/>
      <c r="K863" s="6"/>
      <c r="M863" s="99"/>
      <c r="N863" s="99"/>
      <c r="O863" s="99"/>
    </row>
    <row r="864" spans="1:16" s="124" customFormat="1" x14ac:dyDescent="0.25">
      <c r="A864" s="136"/>
      <c r="B864" s="36"/>
      <c r="C864" s="97"/>
      <c r="D864" s="36"/>
      <c r="E864" s="94"/>
      <c r="F864" s="94"/>
      <c r="G864" s="6"/>
      <c r="H864" s="131"/>
      <c r="I864" s="6"/>
      <c r="J864" s="6"/>
      <c r="K864" s="6"/>
      <c r="L864" s="34"/>
      <c r="M864" s="120"/>
      <c r="N864" s="120"/>
      <c r="O864" s="120"/>
    </row>
    <row r="865" spans="1:16" s="124" customFormat="1" x14ac:dyDescent="0.25">
      <c r="A865" s="136"/>
      <c r="B865" s="36"/>
      <c r="C865" s="97"/>
      <c r="D865" s="36"/>
      <c r="E865" s="94"/>
      <c r="F865" s="94"/>
      <c r="G865" s="6"/>
      <c r="H865" s="131"/>
      <c r="I865" s="6"/>
      <c r="J865" s="6"/>
      <c r="K865" s="6"/>
      <c r="L865" s="34"/>
      <c r="M865" s="120"/>
      <c r="N865" s="120"/>
      <c r="O865" s="120"/>
    </row>
    <row r="866" spans="1:16" x14ac:dyDescent="0.25">
      <c r="B866" s="104"/>
      <c r="C866" s="97"/>
      <c r="D866" s="104"/>
      <c r="E866" s="6"/>
      <c r="F866" s="87"/>
      <c r="G866" s="6"/>
      <c r="I866" s="6"/>
      <c r="J866" s="6"/>
      <c r="K866" s="6"/>
    </row>
    <row r="867" spans="1:16" x14ac:dyDescent="0.25">
      <c r="B867" s="104"/>
      <c r="C867" s="97"/>
      <c r="D867" s="104"/>
      <c r="E867" s="6"/>
      <c r="G867" s="6"/>
      <c r="I867" s="6"/>
      <c r="J867" s="6"/>
      <c r="K867" s="6"/>
    </row>
    <row r="868" spans="1:16" x14ac:dyDescent="0.25">
      <c r="B868" s="104"/>
      <c r="C868" s="97"/>
      <c r="D868" s="104"/>
      <c r="E868" s="6"/>
      <c r="F868" s="87"/>
      <c r="G868" s="6"/>
      <c r="I868" s="6"/>
      <c r="J868" s="6"/>
      <c r="K868" s="6"/>
    </row>
    <row r="869" spans="1:16" x14ac:dyDescent="0.25">
      <c r="B869" s="104"/>
      <c r="C869" s="97"/>
      <c r="D869" s="104"/>
      <c r="E869" s="6"/>
      <c r="G869" s="6"/>
      <c r="I869" s="6"/>
      <c r="J869" s="6"/>
      <c r="K869" s="6"/>
    </row>
    <row r="870" spans="1:16" s="102" customFormat="1" x14ac:dyDescent="0.25">
      <c r="B870" s="36"/>
      <c r="C870" s="97"/>
      <c r="D870" s="36"/>
      <c r="G870" s="34"/>
      <c r="H870" s="99"/>
      <c r="I870" s="34"/>
      <c r="J870" s="34"/>
      <c r="K870" s="34"/>
      <c r="L870" s="34"/>
      <c r="M870" s="99"/>
      <c r="N870" s="99"/>
      <c r="O870" s="99"/>
    </row>
    <row r="871" spans="1:16" s="98" customFormat="1" x14ac:dyDescent="0.25">
      <c r="A871" s="132"/>
      <c r="B871" s="25"/>
      <c r="C871" s="133"/>
      <c r="D871" s="134"/>
      <c r="E871" s="135"/>
      <c r="F871" s="135"/>
      <c r="G871" s="135"/>
      <c r="H871" s="99"/>
      <c r="I871" s="7"/>
      <c r="J871" s="7"/>
      <c r="K871" s="7"/>
      <c r="M871" s="99"/>
      <c r="N871" s="99"/>
      <c r="O871" s="99"/>
      <c r="P871" s="100"/>
    </row>
    <row r="872" spans="1:16" s="124" customFormat="1" x14ac:dyDescent="0.25">
      <c r="A872" s="136"/>
      <c r="B872" s="107"/>
      <c r="C872" s="97"/>
      <c r="D872" s="107"/>
      <c r="E872" s="102"/>
      <c r="F872" s="102"/>
      <c r="G872" s="93"/>
      <c r="H872" s="99"/>
      <c r="I872" s="93"/>
      <c r="J872" s="93"/>
      <c r="K872" s="93"/>
      <c r="L872" s="93"/>
      <c r="M872" s="99"/>
      <c r="N872" s="99"/>
      <c r="O872" s="99"/>
    </row>
    <row r="873" spans="1:16" s="98" customFormat="1" x14ac:dyDescent="0.25">
      <c r="B873" s="25"/>
      <c r="C873" s="69"/>
      <c r="D873" s="25"/>
      <c r="E873" s="7"/>
      <c r="F873" s="7"/>
      <c r="G873" s="7"/>
      <c r="H873" s="99"/>
      <c r="I873" s="7"/>
      <c r="J873" s="7"/>
      <c r="K873" s="7"/>
      <c r="M873" s="99"/>
      <c r="N873" s="99"/>
      <c r="O873" s="99"/>
      <c r="P873" s="100"/>
    </row>
    <row r="874" spans="1:16" s="102" customFormat="1" x14ac:dyDescent="0.25">
      <c r="C874" s="97"/>
      <c r="G874" s="34"/>
      <c r="H874" s="99"/>
      <c r="I874" s="34"/>
      <c r="J874" s="34"/>
      <c r="K874" s="34"/>
      <c r="L874" s="34"/>
      <c r="M874" s="99"/>
      <c r="N874" s="99"/>
      <c r="O874" s="99"/>
    </row>
    <row r="875" spans="1:16" x14ac:dyDescent="0.25">
      <c r="B875" s="96"/>
      <c r="C875" s="97"/>
      <c r="D875" s="96"/>
      <c r="E875" s="6"/>
      <c r="G875" s="6"/>
      <c r="H875" s="99"/>
      <c r="I875" s="6"/>
      <c r="J875" s="6"/>
      <c r="K875" s="6"/>
      <c r="M875" s="99"/>
      <c r="N875" s="99"/>
      <c r="O875" s="99"/>
    </row>
    <row r="876" spans="1:16" s="124" customFormat="1" x14ac:dyDescent="0.25">
      <c r="A876" s="136"/>
      <c r="B876" s="36"/>
      <c r="C876" s="97"/>
      <c r="D876" s="36"/>
      <c r="E876" s="94"/>
      <c r="F876" s="94"/>
      <c r="G876" s="6"/>
      <c r="H876" s="131"/>
      <c r="I876" s="6"/>
      <c r="J876" s="6"/>
      <c r="K876" s="6"/>
      <c r="L876" s="34"/>
      <c r="M876" s="120"/>
      <c r="N876" s="120"/>
      <c r="O876" s="120"/>
    </row>
    <row r="877" spans="1:16" s="124" customFormat="1" x14ac:dyDescent="0.25">
      <c r="A877" s="136"/>
      <c r="B877" s="36"/>
      <c r="C877" s="97"/>
      <c r="D877" s="36"/>
      <c r="E877" s="94"/>
      <c r="F877" s="94"/>
      <c r="G877" s="6"/>
      <c r="H877" s="131"/>
      <c r="I877" s="6"/>
      <c r="J877" s="6"/>
      <c r="K877" s="6"/>
      <c r="L877" s="34"/>
      <c r="M877" s="120"/>
      <c r="N877" s="120"/>
      <c r="O877" s="120"/>
    </row>
    <row r="878" spans="1:16" x14ac:dyDescent="0.25">
      <c r="B878" s="104"/>
      <c r="C878" s="97"/>
      <c r="D878" s="104"/>
      <c r="E878" s="6"/>
      <c r="F878" s="87"/>
      <c r="G878" s="6"/>
      <c r="I878" s="6"/>
      <c r="J878" s="6"/>
      <c r="K878" s="6"/>
    </row>
    <row r="879" spans="1:16" s="124" customFormat="1" x14ac:dyDescent="0.25">
      <c r="A879" s="136"/>
      <c r="B879" s="107"/>
      <c r="C879" s="97"/>
      <c r="D879" s="107"/>
      <c r="E879" s="102"/>
      <c r="F879" s="102"/>
      <c r="G879" s="93"/>
      <c r="H879" s="99"/>
      <c r="I879" s="93"/>
      <c r="J879" s="93"/>
      <c r="K879" s="93"/>
      <c r="L879" s="93"/>
      <c r="M879" s="99"/>
      <c r="N879" s="99"/>
      <c r="O879" s="99"/>
    </row>
    <row r="880" spans="1:16" s="98" customFormat="1" x14ac:dyDescent="0.25">
      <c r="B880" s="25"/>
      <c r="C880" s="69"/>
      <c r="D880" s="25"/>
      <c r="E880" s="7"/>
      <c r="F880" s="7"/>
      <c r="G880" s="7"/>
      <c r="H880" s="99"/>
      <c r="I880" s="7"/>
      <c r="J880" s="7"/>
      <c r="K880" s="7"/>
      <c r="M880" s="99"/>
      <c r="N880" s="99"/>
      <c r="O880" s="99"/>
      <c r="P880" s="100"/>
    </row>
    <row r="881" spans="1:16" s="102" customFormat="1" x14ac:dyDescent="0.25">
      <c r="C881" s="97"/>
      <c r="G881" s="34"/>
      <c r="H881" s="99"/>
      <c r="I881" s="34"/>
      <c r="J881" s="34"/>
      <c r="K881" s="34"/>
      <c r="L881" s="34"/>
      <c r="M881" s="99"/>
      <c r="N881" s="99"/>
      <c r="O881" s="99"/>
    </row>
    <row r="882" spans="1:16" x14ac:dyDescent="0.25">
      <c r="B882" s="96"/>
      <c r="C882" s="97"/>
      <c r="D882" s="96"/>
      <c r="E882" s="6"/>
      <c r="G882" s="6"/>
      <c r="H882" s="99"/>
      <c r="I882" s="6"/>
      <c r="J882" s="6"/>
      <c r="K882" s="6"/>
      <c r="M882" s="99"/>
      <c r="N882" s="99"/>
      <c r="O882" s="99"/>
    </row>
    <row r="883" spans="1:16" s="124" customFormat="1" x14ac:dyDescent="0.25">
      <c r="A883" s="136"/>
      <c r="B883" s="36"/>
      <c r="C883" s="97"/>
      <c r="D883" s="36"/>
      <c r="E883" s="94"/>
      <c r="F883" s="94"/>
      <c r="G883" s="6"/>
      <c r="H883" s="131"/>
      <c r="I883" s="6"/>
      <c r="J883" s="6"/>
      <c r="K883" s="6"/>
      <c r="L883" s="34"/>
      <c r="M883" s="120"/>
      <c r="N883" s="120"/>
      <c r="O883" s="120"/>
    </row>
    <row r="884" spans="1:16" s="124" customFormat="1" x14ac:dyDescent="0.25">
      <c r="A884" s="136"/>
      <c r="B884" s="36"/>
      <c r="C884" s="97"/>
      <c r="D884" s="36"/>
      <c r="E884" s="94"/>
      <c r="F884" s="94"/>
      <c r="G884" s="6"/>
      <c r="H884" s="131"/>
      <c r="I884" s="6"/>
      <c r="J884" s="6"/>
      <c r="K884" s="6"/>
      <c r="L884" s="34"/>
      <c r="M884" s="120"/>
      <c r="N884" s="120"/>
      <c r="O884" s="120"/>
    </row>
    <row r="885" spans="1:16" s="124" customFormat="1" x14ac:dyDescent="0.25">
      <c r="A885" s="136"/>
      <c r="B885" s="36"/>
      <c r="C885" s="97"/>
      <c r="D885" s="36"/>
      <c r="E885" s="94"/>
      <c r="F885" s="94"/>
      <c r="G885" s="6"/>
      <c r="H885" s="131"/>
      <c r="I885" s="6"/>
      <c r="J885" s="6"/>
      <c r="K885" s="6"/>
      <c r="L885" s="34"/>
      <c r="M885" s="120"/>
      <c r="N885" s="120"/>
      <c r="O885" s="120"/>
    </row>
    <row r="886" spans="1:16" s="124" customFormat="1" x14ac:dyDescent="0.25">
      <c r="A886" s="136"/>
      <c r="B886" s="36"/>
      <c r="C886" s="97"/>
      <c r="D886" s="36"/>
      <c r="E886" s="94"/>
      <c r="F886" s="94"/>
      <c r="G886" s="6"/>
      <c r="H886" s="131"/>
      <c r="I886" s="6"/>
      <c r="J886" s="6"/>
      <c r="K886" s="6"/>
      <c r="L886" s="34"/>
      <c r="M886" s="120"/>
      <c r="N886" s="120"/>
      <c r="O886" s="120"/>
    </row>
    <row r="887" spans="1:16" s="124" customFormat="1" x14ac:dyDescent="0.25">
      <c r="A887" s="136"/>
      <c r="B887" s="36"/>
      <c r="C887" s="97"/>
      <c r="D887" s="36"/>
      <c r="E887" s="94"/>
      <c r="F887" s="94"/>
      <c r="G887" s="6"/>
      <c r="H887" s="131"/>
      <c r="I887" s="6"/>
      <c r="J887" s="6"/>
      <c r="K887" s="6"/>
      <c r="L887" s="34"/>
      <c r="M887" s="120"/>
      <c r="N887" s="120"/>
      <c r="O887" s="120"/>
    </row>
    <row r="888" spans="1:16" s="124" customFormat="1" x14ac:dyDescent="0.25">
      <c r="A888" s="136"/>
      <c r="B888" s="36"/>
      <c r="C888" s="97"/>
      <c r="D888" s="36"/>
      <c r="E888" s="94"/>
      <c r="F888" s="94"/>
      <c r="G888" s="6"/>
      <c r="H888" s="131"/>
      <c r="I888" s="6"/>
      <c r="J888" s="6"/>
      <c r="K888" s="6"/>
      <c r="L888" s="34"/>
      <c r="M888" s="120"/>
      <c r="N888" s="120"/>
      <c r="O888" s="120"/>
    </row>
    <row r="889" spans="1:16" x14ac:dyDescent="0.25">
      <c r="B889" s="104"/>
      <c r="C889" s="97"/>
      <c r="D889" s="104"/>
      <c r="E889" s="6"/>
      <c r="F889" s="87"/>
      <c r="G889" s="6"/>
      <c r="I889" s="6"/>
      <c r="J889" s="6"/>
      <c r="K889" s="6"/>
    </row>
    <row r="890" spans="1:16" s="124" customFormat="1" x14ac:dyDescent="0.25">
      <c r="A890" s="136"/>
      <c r="B890" s="107"/>
      <c r="C890" s="97"/>
      <c r="D890" s="107"/>
      <c r="E890" s="102"/>
      <c r="F890" s="102"/>
      <c r="G890" s="93"/>
      <c r="H890" s="99"/>
      <c r="I890" s="93"/>
      <c r="J890" s="93"/>
      <c r="K890" s="93"/>
      <c r="L890" s="93"/>
      <c r="M890" s="99"/>
      <c r="N890" s="99"/>
      <c r="O890" s="99"/>
    </row>
    <row r="891" spans="1:16" s="98" customFormat="1" x14ac:dyDescent="0.25">
      <c r="B891" s="25"/>
      <c r="C891" s="69"/>
      <c r="D891" s="25"/>
      <c r="E891" s="7"/>
      <c r="F891" s="7"/>
      <c r="G891" s="7"/>
      <c r="H891" s="99"/>
      <c r="I891" s="7"/>
      <c r="J891" s="7"/>
      <c r="K891" s="7"/>
      <c r="M891" s="99"/>
      <c r="N891" s="99"/>
      <c r="O891" s="99"/>
      <c r="P891" s="100"/>
    </row>
    <row r="892" spans="1:16" s="102" customFormat="1" x14ac:dyDescent="0.25">
      <c r="C892" s="97"/>
      <c r="G892" s="34"/>
      <c r="H892" s="99"/>
      <c r="I892" s="34"/>
      <c r="J892" s="34"/>
      <c r="K892" s="34"/>
      <c r="L892" s="34"/>
      <c r="M892" s="99"/>
      <c r="N892" s="99"/>
      <c r="O892" s="99"/>
    </row>
    <row r="893" spans="1:16" x14ac:dyDescent="0.25">
      <c r="B893" s="96"/>
      <c r="C893" s="97"/>
      <c r="D893" s="96"/>
      <c r="E893" s="6"/>
      <c r="G893" s="6"/>
      <c r="H893" s="99"/>
      <c r="I893" s="6"/>
      <c r="J893" s="6"/>
      <c r="K893" s="6"/>
      <c r="M893" s="99"/>
      <c r="N893" s="99"/>
      <c r="O893" s="99"/>
    </row>
    <row r="894" spans="1:16" s="124" customFormat="1" x14ac:dyDescent="0.25">
      <c r="A894" s="136"/>
      <c r="B894" s="36"/>
      <c r="C894" s="97"/>
      <c r="D894" s="36"/>
      <c r="E894" s="94"/>
      <c r="F894" s="94"/>
      <c r="G894" s="6"/>
      <c r="H894" s="131"/>
      <c r="I894" s="6"/>
      <c r="J894" s="6"/>
      <c r="K894" s="6"/>
      <c r="L894" s="34"/>
      <c r="M894" s="120"/>
      <c r="N894" s="120"/>
      <c r="O894" s="120"/>
    </row>
    <row r="895" spans="1:16" s="124" customFormat="1" x14ac:dyDescent="0.25">
      <c r="A895" s="136"/>
      <c r="B895" s="36"/>
      <c r="C895" s="97"/>
      <c r="D895" s="36"/>
      <c r="E895" s="94"/>
      <c r="F895" s="94"/>
      <c r="G895" s="6"/>
      <c r="H895" s="131"/>
      <c r="I895" s="6"/>
      <c r="J895" s="6"/>
      <c r="K895" s="6"/>
      <c r="L895" s="34"/>
      <c r="M895" s="120"/>
      <c r="N895" s="120"/>
      <c r="O895" s="120"/>
    </row>
    <row r="896" spans="1:16" x14ac:dyDescent="0.25">
      <c r="B896" s="104"/>
      <c r="C896" s="97"/>
      <c r="D896" s="104"/>
      <c r="E896" s="6"/>
      <c r="F896" s="87"/>
      <c r="G896" s="6"/>
      <c r="I896" s="6"/>
      <c r="J896" s="6"/>
      <c r="K896" s="6"/>
    </row>
    <row r="897" spans="1:16" s="124" customFormat="1" x14ac:dyDescent="0.25">
      <c r="A897" s="136"/>
      <c r="B897" s="107"/>
      <c r="C897" s="97"/>
      <c r="D897" s="107"/>
      <c r="E897" s="102"/>
      <c r="F897" s="102"/>
      <c r="G897" s="93"/>
      <c r="H897" s="99"/>
      <c r="I897" s="93"/>
      <c r="J897" s="93"/>
      <c r="K897" s="93"/>
      <c r="L897" s="93"/>
      <c r="M897" s="99"/>
      <c r="N897" s="99"/>
      <c r="O897" s="99"/>
    </row>
    <row r="898" spans="1:16" s="98" customFormat="1" x14ac:dyDescent="0.25">
      <c r="B898" s="25"/>
      <c r="C898" s="69"/>
      <c r="D898" s="25"/>
      <c r="E898" s="7"/>
      <c r="F898" s="7"/>
      <c r="G898" s="7"/>
      <c r="H898" s="99"/>
      <c r="I898" s="7"/>
      <c r="J898" s="7"/>
      <c r="K898" s="7"/>
      <c r="M898" s="99"/>
      <c r="N898" s="99"/>
      <c r="O898" s="99"/>
      <c r="P898" s="100"/>
    </row>
    <row r="899" spans="1:16" s="102" customFormat="1" x14ac:dyDescent="0.25">
      <c r="C899" s="97"/>
      <c r="G899" s="34"/>
      <c r="H899" s="99"/>
      <c r="I899" s="34"/>
      <c r="J899" s="34"/>
      <c r="K899" s="34"/>
      <c r="L899" s="34"/>
      <c r="M899" s="99"/>
      <c r="N899" s="99"/>
      <c r="O899" s="99"/>
    </row>
    <row r="900" spans="1:16" x14ac:dyDescent="0.25">
      <c r="B900" s="96"/>
      <c r="C900" s="97"/>
      <c r="D900" s="96"/>
      <c r="E900" s="6"/>
      <c r="G900" s="6"/>
      <c r="H900" s="99"/>
      <c r="I900" s="6"/>
      <c r="J900" s="6"/>
      <c r="K900" s="6"/>
      <c r="M900" s="99"/>
      <c r="N900" s="99"/>
      <c r="O900" s="99"/>
    </row>
    <row r="901" spans="1:16" s="124" customFormat="1" x14ac:dyDescent="0.25">
      <c r="A901" s="136"/>
      <c r="B901" s="36"/>
      <c r="C901" s="97"/>
      <c r="D901" s="36"/>
      <c r="E901" s="94"/>
      <c r="F901" s="94"/>
      <c r="G901" s="6"/>
      <c r="H901" s="131"/>
      <c r="I901" s="6"/>
      <c r="J901" s="6"/>
      <c r="K901" s="6"/>
      <c r="L901" s="34"/>
      <c r="M901" s="120"/>
      <c r="N901" s="120"/>
      <c r="O901" s="120"/>
    </row>
    <row r="902" spans="1:16" s="124" customFormat="1" x14ac:dyDescent="0.25">
      <c r="A902" s="136"/>
      <c r="B902" s="36"/>
      <c r="C902" s="97"/>
      <c r="D902" s="36"/>
      <c r="E902" s="94"/>
      <c r="F902" s="94"/>
      <c r="G902" s="6"/>
      <c r="H902" s="131"/>
      <c r="I902" s="6"/>
      <c r="J902" s="6"/>
      <c r="K902" s="6"/>
      <c r="L902" s="34"/>
      <c r="M902" s="120"/>
      <c r="N902" s="120"/>
      <c r="O902" s="120"/>
    </row>
    <row r="903" spans="1:16" x14ac:dyDescent="0.25">
      <c r="B903" s="104"/>
      <c r="C903" s="97"/>
      <c r="D903" s="104"/>
      <c r="E903" s="6"/>
      <c r="F903" s="87"/>
      <c r="G903" s="6"/>
      <c r="I903" s="6"/>
      <c r="J903" s="6"/>
      <c r="K903" s="6"/>
    </row>
    <row r="904" spans="1:16" s="102" customFormat="1" x14ac:dyDescent="0.25">
      <c r="B904" s="36"/>
      <c r="C904" s="97"/>
      <c r="D904" s="36"/>
      <c r="G904" s="34"/>
      <c r="H904" s="99"/>
      <c r="I904" s="34"/>
      <c r="J904" s="34"/>
      <c r="K904" s="34"/>
      <c r="L904" s="34"/>
      <c r="M904" s="99"/>
      <c r="N904" s="99"/>
      <c r="O904" s="99"/>
    </row>
    <row r="905" spans="1:16" s="98" customFormat="1" x14ac:dyDescent="0.25">
      <c r="B905" s="25"/>
      <c r="C905" s="69"/>
      <c r="D905" s="25"/>
      <c r="E905" s="7"/>
      <c r="F905" s="7"/>
      <c r="G905" s="7"/>
      <c r="H905" s="99"/>
      <c r="I905" s="7"/>
      <c r="J905" s="7"/>
      <c r="K905" s="7"/>
      <c r="M905" s="99"/>
      <c r="N905" s="99"/>
      <c r="O905" s="99"/>
      <c r="P905" s="100"/>
    </row>
    <row r="906" spans="1:16" s="124" customFormat="1" x14ac:dyDescent="0.25">
      <c r="A906" s="136"/>
      <c r="B906" s="102"/>
      <c r="C906" s="97"/>
      <c r="D906" s="102"/>
      <c r="E906" s="102"/>
      <c r="F906" s="102"/>
      <c r="G906" s="34"/>
      <c r="H906" s="99"/>
      <c r="I906" s="34"/>
      <c r="J906" s="34"/>
      <c r="K906" s="34"/>
      <c r="L906" s="34"/>
      <c r="M906" s="99"/>
      <c r="N906" s="99"/>
      <c r="O906" s="99"/>
    </row>
    <row r="907" spans="1:16" x14ac:dyDescent="0.25">
      <c r="B907" s="96"/>
      <c r="C907" s="97"/>
      <c r="D907" s="96"/>
      <c r="E907" s="6"/>
      <c r="G907" s="6"/>
      <c r="H907" s="99"/>
      <c r="I907" s="6"/>
      <c r="J907" s="6"/>
      <c r="K907" s="6"/>
      <c r="M907" s="99"/>
      <c r="N907" s="99"/>
      <c r="O907" s="99"/>
    </row>
    <row r="908" spans="1:16" s="124" customFormat="1" x14ac:dyDescent="0.25">
      <c r="A908" s="136"/>
      <c r="B908" s="36"/>
      <c r="C908" s="97"/>
      <c r="D908" s="36"/>
      <c r="E908" s="94"/>
      <c r="F908" s="94"/>
      <c r="G908" s="6"/>
      <c r="H908" s="131"/>
      <c r="I908" s="6"/>
      <c r="J908" s="6"/>
      <c r="K908" s="6"/>
      <c r="L908" s="34"/>
      <c r="M908" s="120"/>
      <c r="N908" s="120"/>
      <c r="O908" s="120"/>
    </row>
    <row r="909" spans="1:16" s="124" customFormat="1" x14ac:dyDescent="0.25">
      <c r="A909" s="136"/>
      <c r="B909" s="36"/>
      <c r="C909" s="97"/>
      <c r="D909" s="36"/>
      <c r="E909" s="94"/>
      <c r="F909" s="94"/>
      <c r="G909" s="6"/>
      <c r="H909" s="131"/>
      <c r="I909" s="6"/>
      <c r="J909" s="6"/>
      <c r="K909" s="6"/>
      <c r="L909" s="34"/>
      <c r="M909" s="120"/>
      <c r="N909" s="120"/>
      <c r="O909" s="120"/>
    </row>
    <row r="910" spans="1:16" s="124" customFormat="1" x14ac:dyDescent="0.25">
      <c r="A910" s="136"/>
      <c r="B910" s="36"/>
      <c r="C910" s="97"/>
      <c r="D910" s="36"/>
      <c r="E910" s="94"/>
      <c r="F910" s="94"/>
      <c r="G910" s="6"/>
      <c r="H910" s="131"/>
      <c r="I910" s="6"/>
      <c r="J910" s="6"/>
      <c r="K910" s="6"/>
      <c r="L910" s="34"/>
      <c r="M910" s="120"/>
      <c r="N910" s="120"/>
      <c r="O910" s="120"/>
    </row>
    <row r="911" spans="1:16" s="124" customFormat="1" x14ac:dyDescent="0.25">
      <c r="A911" s="136"/>
      <c r="B911" s="36"/>
      <c r="C911" s="97"/>
      <c r="D911" s="36"/>
      <c r="E911" s="94"/>
      <c r="F911" s="94"/>
      <c r="G911" s="6"/>
      <c r="H911" s="131"/>
      <c r="I911" s="6"/>
      <c r="J911" s="6"/>
      <c r="K911" s="6"/>
      <c r="L911" s="34"/>
      <c r="M911" s="120"/>
      <c r="N911" s="120"/>
      <c r="O911" s="120"/>
    </row>
    <row r="912" spans="1:16" s="124" customFormat="1" x14ac:dyDescent="0.25">
      <c r="A912" s="136"/>
      <c r="B912" s="36"/>
      <c r="C912" s="97"/>
      <c r="D912" s="36"/>
      <c r="E912" s="94"/>
      <c r="F912" s="94"/>
      <c r="G912" s="6"/>
      <c r="H912" s="131"/>
      <c r="I912" s="6"/>
      <c r="J912" s="6"/>
      <c r="K912" s="6"/>
      <c r="L912" s="34"/>
      <c r="M912" s="120"/>
      <c r="N912" s="120"/>
      <c r="O912" s="120"/>
    </row>
    <row r="913" spans="1:16" s="124" customFormat="1" x14ac:dyDescent="0.25">
      <c r="A913" s="136"/>
      <c r="B913" s="36"/>
      <c r="C913" s="97"/>
      <c r="D913" s="36"/>
      <c r="E913" s="94"/>
      <c r="F913" s="94"/>
      <c r="G913" s="6"/>
      <c r="H913" s="131"/>
      <c r="I913" s="6"/>
      <c r="J913" s="6"/>
      <c r="K913" s="6"/>
      <c r="L913" s="34"/>
      <c r="M913" s="120"/>
      <c r="N913" s="120"/>
      <c r="O913" s="120"/>
    </row>
    <row r="914" spans="1:16" s="124" customFormat="1" x14ac:dyDescent="0.25">
      <c r="A914" s="136"/>
      <c r="B914" s="36"/>
      <c r="C914" s="97"/>
      <c r="D914" s="36"/>
      <c r="E914" s="94"/>
      <c r="F914" s="94"/>
      <c r="G914" s="6"/>
      <c r="H914" s="131"/>
      <c r="I914" s="6"/>
      <c r="J914" s="6"/>
      <c r="K914" s="6"/>
      <c r="L914" s="34"/>
      <c r="M914" s="120"/>
      <c r="N914" s="120"/>
      <c r="O914" s="120"/>
    </row>
    <row r="915" spans="1:16" x14ac:dyDescent="0.25">
      <c r="B915" s="104"/>
      <c r="C915" s="97"/>
      <c r="D915" s="104"/>
      <c r="E915" s="6"/>
      <c r="F915" s="87"/>
      <c r="G915" s="6"/>
      <c r="I915" s="6"/>
      <c r="J915" s="6"/>
      <c r="K915" s="6"/>
    </row>
    <row r="916" spans="1:16" s="124" customFormat="1" x14ac:dyDescent="0.25">
      <c r="A916" s="136"/>
      <c r="B916" s="107"/>
      <c r="C916" s="97"/>
      <c r="D916" s="107"/>
      <c r="E916" s="102"/>
      <c r="F916" s="102"/>
      <c r="G916" s="93"/>
      <c r="H916" s="99"/>
      <c r="I916" s="93"/>
      <c r="J916" s="93"/>
      <c r="K916" s="93"/>
      <c r="L916" s="93"/>
      <c r="M916" s="99"/>
      <c r="N916" s="99"/>
      <c r="O916" s="99"/>
    </row>
    <row r="917" spans="1:16" s="98" customFormat="1" x14ac:dyDescent="0.25">
      <c r="B917" s="25"/>
      <c r="C917" s="69"/>
      <c r="D917" s="25"/>
      <c r="E917" s="7"/>
      <c r="F917" s="7"/>
      <c r="G917" s="7"/>
      <c r="H917" s="99"/>
      <c r="I917" s="7"/>
      <c r="J917" s="7"/>
      <c r="K917" s="7"/>
      <c r="M917" s="99"/>
      <c r="N917" s="99"/>
      <c r="O917" s="99"/>
      <c r="P917" s="100"/>
    </row>
    <row r="918" spans="1:16" s="102" customFormat="1" x14ac:dyDescent="0.25">
      <c r="C918" s="97"/>
      <c r="G918" s="34"/>
      <c r="H918" s="99"/>
      <c r="I918" s="34"/>
      <c r="J918" s="34"/>
      <c r="K918" s="34"/>
      <c r="L918" s="34"/>
      <c r="M918" s="99"/>
      <c r="N918" s="99"/>
      <c r="O918" s="99"/>
    </row>
    <row r="919" spans="1:16" x14ac:dyDescent="0.25">
      <c r="B919" s="96"/>
      <c r="C919" s="97"/>
      <c r="D919" s="96"/>
      <c r="E919" s="6"/>
      <c r="G919" s="6"/>
      <c r="H919" s="99"/>
      <c r="I919" s="6"/>
      <c r="J919" s="6"/>
      <c r="K919" s="6"/>
      <c r="M919" s="99"/>
      <c r="N919" s="99"/>
      <c r="O919" s="99"/>
    </row>
    <row r="920" spans="1:16" s="124" customFormat="1" x14ac:dyDescent="0.25">
      <c r="A920" s="136"/>
      <c r="B920" s="36"/>
      <c r="C920" s="97"/>
      <c r="D920" s="36"/>
      <c r="E920" s="94"/>
      <c r="F920" s="94"/>
      <c r="G920" s="6"/>
      <c r="H920" s="131"/>
      <c r="I920" s="6"/>
      <c r="J920" s="6"/>
      <c r="K920" s="6"/>
      <c r="L920" s="34"/>
      <c r="M920" s="120"/>
      <c r="N920" s="120"/>
      <c r="O920" s="120"/>
    </row>
    <row r="921" spans="1:16" s="124" customFormat="1" x14ac:dyDescent="0.25">
      <c r="A921" s="136"/>
      <c r="B921" s="36"/>
      <c r="C921" s="97"/>
      <c r="D921" s="36"/>
      <c r="E921" s="94"/>
      <c r="F921" s="94"/>
      <c r="G921" s="6"/>
      <c r="H921" s="131"/>
      <c r="I921" s="6"/>
      <c r="J921" s="6"/>
      <c r="K921" s="6"/>
      <c r="L921" s="34"/>
      <c r="M921" s="120"/>
      <c r="N921" s="120"/>
      <c r="O921" s="120"/>
    </row>
    <row r="922" spans="1:16" x14ac:dyDescent="0.25">
      <c r="B922" s="104"/>
      <c r="C922" s="97"/>
      <c r="D922" s="104"/>
      <c r="E922" s="6"/>
      <c r="F922" s="87"/>
      <c r="G922" s="6"/>
      <c r="I922" s="6"/>
      <c r="J922" s="6"/>
      <c r="K922" s="6"/>
    </row>
    <row r="923" spans="1:16" s="124" customFormat="1" x14ac:dyDescent="0.25">
      <c r="A923" s="136"/>
      <c r="B923" s="107"/>
      <c r="C923" s="97"/>
      <c r="D923" s="107"/>
      <c r="E923" s="102"/>
      <c r="F923" s="102"/>
      <c r="G923" s="93"/>
      <c r="H923" s="99"/>
      <c r="I923" s="93"/>
      <c r="J923" s="93"/>
      <c r="K923" s="93"/>
      <c r="L923" s="93"/>
      <c r="M923" s="99"/>
      <c r="N923" s="99"/>
      <c r="O923" s="99"/>
    </row>
    <row r="924" spans="1:16" s="98" customFormat="1" x14ac:dyDescent="0.25">
      <c r="B924" s="25"/>
      <c r="C924" s="69"/>
      <c r="D924" s="25"/>
      <c r="E924" s="7"/>
      <c r="F924" s="7"/>
      <c r="G924" s="7"/>
      <c r="H924" s="99"/>
      <c r="I924" s="7"/>
      <c r="J924" s="7"/>
      <c r="K924" s="7"/>
      <c r="M924" s="99"/>
      <c r="N924" s="99"/>
      <c r="O924" s="99"/>
      <c r="P924" s="100"/>
    </row>
    <row r="925" spans="1:16" s="102" customFormat="1" x14ac:dyDescent="0.25">
      <c r="C925" s="97"/>
      <c r="G925" s="34"/>
      <c r="H925" s="99"/>
      <c r="I925" s="34"/>
      <c r="J925" s="34"/>
      <c r="K925" s="34"/>
      <c r="L925" s="34"/>
      <c r="M925" s="99"/>
      <c r="N925" s="99"/>
      <c r="O925" s="99"/>
    </row>
    <row r="926" spans="1:16" x14ac:dyDescent="0.25">
      <c r="B926" s="96"/>
      <c r="C926" s="97"/>
      <c r="D926" s="96"/>
      <c r="E926" s="6"/>
      <c r="G926" s="6"/>
      <c r="H926" s="99"/>
      <c r="I926" s="6"/>
      <c r="J926" s="6"/>
      <c r="K926" s="6"/>
      <c r="M926" s="99"/>
      <c r="N926" s="99"/>
      <c r="O926" s="99"/>
    </row>
    <row r="927" spans="1:16" s="124" customFormat="1" x14ac:dyDescent="0.25">
      <c r="A927" s="136"/>
      <c r="B927" s="36"/>
      <c r="C927" s="97"/>
      <c r="D927" s="36"/>
      <c r="E927" s="94"/>
      <c r="F927" s="94"/>
      <c r="G927" s="6"/>
      <c r="H927" s="131"/>
      <c r="I927" s="6"/>
      <c r="J927" s="6"/>
      <c r="K927" s="6"/>
      <c r="L927" s="34"/>
      <c r="M927" s="120"/>
      <c r="N927" s="120"/>
      <c r="O927" s="120"/>
    </row>
    <row r="928" spans="1:16" s="124" customFormat="1" x14ac:dyDescent="0.25">
      <c r="A928" s="136"/>
      <c r="B928" s="36"/>
      <c r="C928" s="97"/>
      <c r="D928" s="36"/>
      <c r="E928" s="94"/>
      <c r="F928" s="94"/>
      <c r="G928" s="6"/>
      <c r="H928" s="131"/>
      <c r="I928" s="6"/>
      <c r="J928" s="6"/>
      <c r="K928" s="6"/>
      <c r="L928" s="34"/>
      <c r="M928" s="120"/>
      <c r="N928" s="120"/>
      <c r="O928" s="120"/>
    </row>
    <row r="929" spans="1:16" x14ac:dyDescent="0.25">
      <c r="B929" s="104"/>
      <c r="C929" s="97"/>
      <c r="D929" s="104"/>
      <c r="E929" s="6"/>
      <c r="F929" s="87"/>
      <c r="G929" s="6"/>
      <c r="I929" s="6"/>
      <c r="J929" s="6"/>
      <c r="K929" s="6"/>
    </row>
    <row r="930" spans="1:16" s="124" customFormat="1" x14ac:dyDescent="0.25">
      <c r="A930" s="136"/>
      <c r="B930" s="102"/>
      <c r="C930" s="97"/>
      <c r="D930" s="102"/>
      <c r="E930" s="102"/>
      <c r="F930" s="102"/>
      <c r="G930" s="34"/>
      <c r="H930" s="99"/>
      <c r="I930" s="34"/>
      <c r="J930" s="34"/>
      <c r="K930" s="34"/>
      <c r="L930" s="34"/>
      <c r="M930" s="99"/>
      <c r="N930" s="99"/>
      <c r="O930" s="99"/>
    </row>
    <row r="931" spans="1:16" s="98" customFormat="1" x14ac:dyDescent="0.25">
      <c r="B931" s="25"/>
      <c r="C931" s="69"/>
      <c r="D931" s="25"/>
      <c r="E931" s="7"/>
      <c r="F931" s="7"/>
      <c r="G931" s="7"/>
      <c r="H931" s="99"/>
      <c r="I931" s="7"/>
      <c r="J931" s="7"/>
      <c r="K931" s="7"/>
      <c r="M931" s="99"/>
      <c r="N931" s="99"/>
      <c r="O931" s="99"/>
      <c r="P931" s="100"/>
    </row>
    <row r="932" spans="1:16" s="124" customFormat="1" x14ac:dyDescent="0.25">
      <c r="A932" s="136"/>
      <c r="B932" s="102"/>
      <c r="C932" s="97"/>
      <c r="D932" s="102"/>
      <c r="E932" s="102"/>
      <c r="F932" s="102"/>
      <c r="G932" s="34"/>
      <c r="H932" s="99"/>
      <c r="I932" s="34"/>
      <c r="J932" s="34"/>
      <c r="K932" s="34"/>
      <c r="L932" s="34"/>
      <c r="M932" s="99"/>
      <c r="N932" s="99"/>
      <c r="O932" s="99"/>
    </row>
    <row r="933" spans="1:16" x14ac:dyDescent="0.25">
      <c r="B933" s="96"/>
      <c r="C933" s="97"/>
      <c r="D933" s="96"/>
      <c r="E933" s="6"/>
      <c r="G933" s="6"/>
      <c r="H933" s="99"/>
      <c r="I933" s="6"/>
      <c r="J933" s="6"/>
      <c r="K933" s="6"/>
      <c r="M933" s="99"/>
      <c r="N933" s="99"/>
      <c r="O933" s="99"/>
    </row>
    <row r="934" spans="1:16" s="124" customFormat="1" x14ac:dyDescent="0.25">
      <c r="A934" s="136"/>
      <c r="B934" s="36"/>
      <c r="C934" s="97"/>
      <c r="D934" s="36"/>
      <c r="E934" s="94"/>
      <c r="F934" s="94"/>
      <c r="G934" s="6"/>
      <c r="H934" s="131"/>
      <c r="I934" s="6"/>
      <c r="J934" s="6"/>
      <c r="K934" s="6"/>
      <c r="L934" s="34"/>
      <c r="M934" s="120"/>
      <c r="N934" s="120"/>
      <c r="O934" s="120"/>
    </row>
    <row r="935" spans="1:16" s="124" customFormat="1" x14ac:dyDescent="0.25">
      <c r="A935" s="136"/>
      <c r="B935" s="36"/>
      <c r="C935" s="97"/>
      <c r="D935" s="36"/>
      <c r="E935" s="94"/>
      <c r="F935" s="94"/>
      <c r="G935" s="6"/>
      <c r="H935" s="131"/>
      <c r="I935" s="6"/>
      <c r="J935" s="6"/>
      <c r="K935" s="6"/>
      <c r="L935" s="34"/>
      <c r="M935" s="120"/>
      <c r="N935" s="120"/>
      <c r="O935" s="120"/>
    </row>
    <row r="936" spans="1:16" s="124" customFormat="1" x14ac:dyDescent="0.25">
      <c r="A936" s="136"/>
      <c r="B936" s="36"/>
      <c r="C936" s="97"/>
      <c r="D936" s="36"/>
      <c r="E936" s="94"/>
      <c r="F936" s="94"/>
      <c r="G936" s="6"/>
      <c r="H936" s="131"/>
      <c r="I936" s="6"/>
      <c r="J936" s="6"/>
      <c r="K936" s="6"/>
      <c r="L936" s="34"/>
      <c r="M936" s="120"/>
      <c r="N936" s="120"/>
      <c r="O936" s="120"/>
    </row>
    <row r="937" spans="1:16" s="124" customFormat="1" x14ac:dyDescent="0.25">
      <c r="A937" s="136"/>
      <c r="B937" s="36"/>
      <c r="C937" s="97"/>
      <c r="D937" s="36"/>
      <c r="E937" s="94"/>
      <c r="F937" s="94"/>
      <c r="G937" s="6"/>
      <c r="H937" s="131"/>
      <c r="I937" s="6"/>
      <c r="J937" s="6"/>
      <c r="K937" s="6"/>
      <c r="L937" s="34"/>
      <c r="M937" s="120"/>
      <c r="N937" s="120"/>
      <c r="O937" s="120"/>
    </row>
    <row r="938" spans="1:16" s="124" customFormat="1" x14ac:dyDescent="0.25">
      <c r="A938" s="136"/>
      <c r="B938" s="36"/>
      <c r="C938" s="97"/>
      <c r="D938" s="36"/>
      <c r="E938" s="94"/>
      <c r="F938" s="94"/>
      <c r="G938" s="6"/>
      <c r="H938" s="131"/>
      <c r="I938" s="6"/>
      <c r="J938" s="6"/>
      <c r="K938" s="6"/>
      <c r="L938" s="34"/>
      <c r="M938" s="120"/>
      <c r="N938" s="120"/>
      <c r="O938" s="120"/>
    </row>
    <row r="939" spans="1:16" s="124" customFormat="1" x14ac:dyDescent="0.25">
      <c r="A939" s="136"/>
      <c r="B939" s="36"/>
      <c r="C939" s="97"/>
      <c r="D939" s="36"/>
      <c r="E939" s="94"/>
      <c r="F939" s="94"/>
      <c r="G939" s="6"/>
      <c r="H939" s="131"/>
      <c r="I939" s="6"/>
      <c r="J939" s="6"/>
      <c r="K939" s="6"/>
      <c r="L939" s="34"/>
      <c r="M939" s="120"/>
      <c r="N939" s="120"/>
      <c r="O939" s="120"/>
    </row>
    <row r="940" spans="1:16" s="124" customFormat="1" x14ac:dyDescent="0.25">
      <c r="A940" s="136"/>
      <c r="B940" s="36"/>
      <c r="C940" s="97"/>
      <c r="D940" s="36"/>
      <c r="E940" s="94"/>
      <c r="F940" s="94"/>
      <c r="G940" s="6"/>
      <c r="H940" s="131"/>
      <c r="I940" s="6"/>
      <c r="J940" s="6"/>
      <c r="K940" s="6"/>
      <c r="L940" s="34"/>
      <c r="M940" s="120"/>
      <c r="N940" s="120"/>
      <c r="O940" s="120"/>
    </row>
    <row r="941" spans="1:16" s="124" customFormat="1" x14ac:dyDescent="0.25">
      <c r="A941" s="136"/>
      <c r="B941" s="36"/>
      <c r="C941" s="97"/>
      <c r="D941" s="36"/>
      <c r="E941" s="94"/>
      <c r="F941" s="94"/>
      <c r="G941" s="6"/>
      <c r="H941" s="131"/>
      <c r="I941" s="6"/>
      <c r="J941" s="6"/>
      <c r="K941" s="6"/>
      <c r="L941" s="34"/>
      <c r="M941" s="120"/>
      <c r="N941" s="120"/>
      <c r="O941" s="120"/>
    </row>
    <row r="942" spans="1:16" s="124" customFormat="1" x14ac:dyDescent="0.25">
      <c r="A942" s="136"/>
      <c r="B942" s="36"/>
      <c r="C942" s="97"/>
      <c r="D942" s="36"/>
      <c r="E942" s="94"/>
      <c r="F942" s="94"/>
      <c r="G942" s="6"/>
      <c r="H942" s="131"/>
      <c r="I942" s="6"/>
      <c r="J942" s="6"/>
      <c r="K942" s="6"/>
      <c r="L942" s="34"/>
      <c r="M942" s="120"/>
      <c r="N942" s="120"/>
      <c r="O942" s="120"/>
    </row>
    <row r="943" spans="1:16" s="124" customFormat="1" x14ac:dyDescent="0.25">
      <c r="A943" s="136"/>
      <c r="B943" s="36"/>
      <c r="C943" s="97"/>
      <c r="D943" s="36"/>
      <c r="E943" s="94"/>
      <c r="F943" s="94"/>
      <c r="G943" s="6"/>
      <c r="H943" s="131"/>
      <c r="I943" s="6"/>
      <c r="J943" s="6"/>
      <c r="K943" s="6"/>
      <c r="L943" s="34"/>
      <c r="M943" s="120"/>
      <c r="N943" s="120"/>
      <c r="O943" s="120"/>
    </row>
    <row r="944" spans="1:16" s="124" customFormat="1" x14ac:dyDescent="0.25">
      <c r="A944" s="136"/>
      <c r="B944" s="36"/>
      <c r="C944" s="97"/>
      <c r="D944" s="36"/>
      <c r="E944" s="94"/>
      <c r="F944" s="94"/>
      <c r="G944" s="6"/>
      <c r="H944" s="131"/>
      <c r="I944" s="6"/>
      <c r="J944" s="6"/>
      <c r="K944" s="6"/>
      <c r="L944" s="34"/>
      <c r="M944" s="120"/>
      <c r="N944" s="120"/>
      <c r="O944" s="120"/>
    </row>
    <row r="945" spans="1:16" s="124" customFormat="1" x14ac:dyDescent="0.25">
      <c r="A945" s="136"/>
      <c r="B945" s="36"/>
      <c r="C945" s="97"/>
      <c r="D945" s="36"/>
      <c r="E945" s="94"/>
      <c r="F945" s="94"/>
      <c r="G945" s="6"/>
      <c r="H945" s="131"/>
      <c r="I945" s="6"/>
      <c r="J945" s="6"/>
      <c r="K945" s="6"/>
      <c r="L945" s="34"/>
      <c r="M945" s="120"/>
      <c r="N945" s="120"/>
      <c r="O945" s="120"/>
    </row>
    <row r="946" spans="1:16" s="124" customFormat="1" x14ac:dyDescent="0.25">
      <c r="A946" s="136"/>
      <c r="B946" s="36"/>
      <c r="C946" s="97"/>
      <c r="D946" s="36"/>
      <c r="E946" s="94"/>
      <c r="F946" s="94"/>
      <c r="G946" s="6"/>
      <c r="H946" s="131"/>
      <c r="I946" s="6"/>
      <c r="J946" s="6"/>
      <c r="K946" s="6"/>
      <c r="L946" s="34"/>
      <c r="M946" s="120"/>
      <c r="N946" s="120"/>
      <c r="O946" s="120"/>
    </row>
    <row r="947" spans="1:16" s="124" customFormat="1" x14ac:dyDescent="0.25">
      <c r="A947" s="136"/>
      <c r="B947" s="36"/>
      <c r="C947" s="97"/>
      <c r="D947" s="36"/>
      <c r="E947" s="94"/>
      <c r="F947" s="94"/>
      <c r="G947" s="6"/>
      <c r="H947" s="131"/>
      <c r="I947" s="6"/>
      <c r="J947" s="6"/>
      <c r="K947" s="6"/>
      <c r="L947" s="34"/>
      <c r="M947" s="120"/>
      <c r="N947" s="120"/>
      <c r="O947" s="120"/>
    </row>
    <row r="948" spans="1:16" x14ac:dyDescent="0.25">
      <c r="B948" s="104"/>
      <c r="C948" s="97"/>
      <c r="D948" s="104"/>
      <c r="E948" s="6"/>
      <c r="F948" s="87"/>
      <c r="G948" s="6"/>
      <c r="I948" s="6"/>
      <c r="J948" s="6"/>
      <c r="K948" s="6"/>
    </row>
    <row r="949" spans="1:16" x14ac:dyDescent="0.25">
      <c r="B949" s="104"/>
      <c r="C949" s="97"/>
      <c r="D949" s="104"/>
      <c r="E949" s="6"/>
      <c r="G949" s="6"/>
      <c r="I949" s="6"/>
      <c r="J949" s="6"/>
      <c r="K949" s="6"/>
    </row>
    <row r="950" spans="1:16" x14ac:dyDescent="0.25">
      <c r="B950" s="104"/>
      <c r="C950" s="97"/>
      <c r="D950" s="104"/>
      <c r="E950" s="6"/>
      <c r="F950" s="87"/>
      <c r="G950" s="6"/>
      <c r="I950" s="6"/>
      <c r="J950" s="6"/>
      <c r="K950" s="6"/>
    </row>
    <row r="951" spans="1:16" x14ac:dyDescent="0.25">
      <c r="B951" s="104"/>
      <c r="C951" s="97"/>
      <c r="D951" s="104"/>
      <c r="E951" s="6"/>
      <c r="G951" s="6"/>
      <c r="I951" s="6"/>
      <c r="J951" s="6"/>
      <c r="K951" s="6"/>
    </row>
    <row r="952" spans="1:16" s="124" customFormat="1" x14ac:dyDescent="0.25">
      <c r="A952" s="136"/>
      <c r="B952" s="102"/>
      <c r="C952" s="97"/>
      <c r="D952" s="102"/>
      <c r="E952" s="102"/>
      <c r="F952" s="102"/>
      <c r="G952" s="34"/>
      <c r="H952" s="99"/>
      <c r="I952" s="34"/>
      <c r="J952" s="34"/>
      <c r="K952" s="34"/>
      <c r="L952" s="34"/>
      <c r="M952" s="99"/>
      <c r="N952" s="99"/>
      <c r="O952" s="99"/>
    </row>
    <row r="953" spans="1:16" s="98" customFormat="1" x14ac:dyDescent="0.25">
      <c r="A953" s="132"/>
      <c r="B953" s="25"/>
      <c r="C953" s="133"/>
      <c r="D953" s="134"/>
      <c r="E953" s="135"/>
      <c r="F953" s="135"/>
      <c r="G953" s="135"/>
      <c r="H953" s="99"/>
      <c r="I953" s="7"/>
      <c r="J953" s="7"/>
      <c r="K953" s="7"/>
      <c r="M953" s="99"/>
      <c r="N953" s="99"/>
      <c r="O953" s="99"/>
      <c r="P953" s="100"/>
    </row>
    <row r="954" spans="1:16" s="124" customFormat="1" x14ac:dyDescent="0.25">
      <c r="A954" s="136"/>
      <c r="B954" s="102"/>
      <c r="C954" s="97"/>
      <c r="D954" s="102"/>
      <c r="E954" s="102"/>
      <c r="F954" s="102"/>
      <c r="G954" s="34"/>
      <c r="H954" s="99"/>
      <c r="I954" s="34"/>
      <c r="J954" s="34"/>
      <c r="K954" s="34"/>
      <c r="L954" s="34"/>
      <c r="M954" s="99"/>
      <c r="N954" s="99"/>
      <c r="O954" s="99"/>
    </row>
    <row r="955" spans="1:16" x14ac:dyDescent="0.25">
      <c r="B955" s="96"/>
      <c r="C955" s="97"/>
      <c r="D955" s="96"/>
      <c r="E955" s="6"/>
      <c r="G955" s="6"/>
      <c r="H955" s="99"/>
      <c r="I955" s="6"/>
      <c r="J955" s="6"/>
      <c r="K955" s="6"/>
      <c r="M955" s="99"/>
      <c r="N955" s="99"/>
      <c r="O955" s="99"/>
    </row>
    <row r="956" spans="1:16" s="124" customFormat="1" x14ac:dyDescent="0.25">
      <c r="A956" s="136"/>
      <c r="B956" s="36"/>
      <c r="C956" s="97"/>
      <c r="D956" s="36"/>
      <c r="E956" s="94"/>
      <c r="F956" s="94"/>
      <c r="G956" s="94"/>
      <c r="H956" s="131"/>
      <c r="I956" s="94"/>
      <c r="J956" s="94"/>
      <c r="K956" s="94"/>
      <c r="L956" s="34"/>
      <c r="M956" s="120"/>
      <c r="N956" s="120"/>
      <c r="O956" s="120"/>
    </row>
    <row r="957" spans="1:16" x14ac:dyDescent="0.25">
      <c r="B957" s="104"/>
      <c r="C957" s="97"/>
      <c r="D957" s="104"/>
      <c r="E957" s="6"/>
      <c r="G957" s="6"/>
      <c r="I957" s="6"/>
      <c r="J957" s="6"/>
      <c r="K957" s="6"/>
    </row>
    <row r="958" spans="1:16" x14ac:dyDescent="0.25">
      <c r="B958" s="104"/>
      <c r="C958" s="97"/>
      <c r="D958" s="104"/>
      <c r="E958" s="6"/>
      <c r="F958" s="87"/>
      <c r="G958" s="6"/>
      <c r="I958" s="6"/>
      <c r="J958" s="6"/>
      <c r="K958" s="6"/>
    </row>
    <row r="959" spans="1:16" x14ac:dyDescent="0.25">
      <c r="B959" s="104"/>
      <c r="C959" s="97"/>
      <c r="D959" s="104"/>
      <c r="E959" s="6"/>
      <c r="G959" s="6"/>
      <c r="I959" s="6"/>
      <c r="J959" s="6"/>
      <c r="K959" s="6"/>
    </row>
    <row r="960" spans="1:16" x14ac:dyDescent="0.25">
      <c r="B960" s="104"/>
      <c r="C960" s="97"/>
      <c r="D960" s="104"/>
      <c r="E960" s="6"/>
      <c r="G960" s="6"/>
      <c r="I960" s="6"/>
      <c r="J960" s="6"/>
      <c r="K960" s="6"/>
    </row>
    <row r="961" spans="2:16" x14ac:dyDescent="0.25">
      <c r="B961" s="104"/>
      <c r="C961" s="97"/>
      <c r="D961" s="104"/>
      <c r="E961" s="6"/>
      <c r="G961" s="6"/>
      <c r="I961" s="6"/>
      <c r="J961" s="6"/>
      <c r="K961" s="6"/>
    </row>
    <row r="964" spans="2:16" s="98" customFormat="1" x14ac:dyDescent="0.25">
      <c r="B964" s="25"/>
      <c r="C964" s="69"/>
      <c r="D964" s="25"/>
      <c r="E964" s="7"/>
      <c r="F964" s="7"/>
      <c r="G964" s="110"/>
      <c r="H964" s="131"/>
      <c r="I964" s="110"/>
      <c r="J964" s="110"/>
      <c r="K964" s="110"/>
      <c r="M964" s="99"/>
      <c r="N964" s="99"/>
      <c r="O964" s="99"/>
      <c r="P964" s="100"/>
    </row>
    <row r="965" spans="2:16" s="98" customFormat="1" x14ac:dyDescent="0.25">
      <c r="B965" s="25"/>
      <c r="C965" s="69"/>
      <c r="D965" s="25"/>
      <c r="E965" s="7"/>
      <c r="F965" s="7"/>
      <c r="G965" s="110"/>
      <c r="H965" s="131"/>
      <c r="I965" s="110"/>
      <c r="J965" s="110"/>
      <c r="K965" s="110"/>
      <c r="M965" s="99"/>
      <c r="N965" s="99"/>
      <c r="O965" s="99"/>
      <c r="P965" s="100"/>
    </row>
    <row r="966" spans="2:16" s="98" customFormat="1" x14ac:dyDescent="0.25">
      <c r="B966" s="25"/>
      <c r="C966" s="69"/>
      <c r="D966" s="25"/>
      <c r="E966" s="7"/>
      <c r="F966" s="7"/>
      <c r="G966" s="110"/>
      <c r="H966" s="131"/>
      <c r="I966" s="110"/>
      <c r="J966" s="110"/>
      <c r="K966" s="110"/>
      <c r="M966" s="99"/>
      <c r="N966" s="99"/>
      <c r="O966" s="99"/>
      <c r="P966" s="100"/>
    </row>
    <row r="967" spans="2:16" s="98" customFormat="1" x14ac:dyDescent="0.25">
      <c r="B967" s="25"/>
      <c r="C967" s="69"/>
      <c r="D967" s="25"/>
      <c r="E967" s="7"/>
      <c r="F967" s="7"/>
      <c r="G967" s="110"/>
      <c r="H967" s="131"/>
      <c r="I967" s="110"/>
      <c r="J967" s="110"/>
      <c r="K967" s="110"/>
      <c r="M967" s="99"/>
      <c r="N967" s="99"/>
      <c r="O967" s="99"/>
      <c r="P967" s="100"/>
    </row>
    <row r="968" spans="2:16" s="98" customFormat="1" x14ac:dyDescent="0.25">
      <c r="B968" s="25"/>
      <c r="C968" s="69"/>
      <c r="D968" s="25"/>
      <c r="E968" s="7"/>
      <c r="F968" s="7"/>
      <c r="G968" s="110"/>
      <c r="H968" s="131"/>
      <c r="I968" s="110"/>
      <c r="J968" s="110"/>
      <c r="K968" s="110"/>
      <c r="M968" s="99"/>
      <c r="N968" s="99"/>
      <c r="O968" s="99"/>
      <c r="P968" s="100"/>
    </row>
    <row r="969" spans="2:16" s="98" customFormat="1" x14ac:dyDescent="0.25">
      <c r="B969" s="25"/>
      <c r="C969" s="69"/>
      <c r="D969" s="25"/>
      <c r="E969" s="7"/>
      <c r="F969" s="7"/>
      <c r="G969" s="110"/>
      <c r="H969" s="131"/>
      <c r="I969" s="110"/>
      <c r="J969" s="110"/>
      <c r="K969" s="110"/>
      <c r="M969" s="99"/>
      <c r="N969" s="99"/>
      <c r="O969" s="99"/>
      <c r="P969" s="100"/>
    </row>
    <row r="970" spans="2:16" s="98" customFormat="1" x14ac:dyDescent="0.25">
      <c r="B970" s="25"/>
      <c r="C970" s="69"/>
      <c r="D970" s="25"/>
      <c r="E970" s="7"/>
      <c r="F970" s="7"/>
      <c r="G970" s="110"/>
      <c r="H970" s="131"/>
      <c r="I970" s="110"/>
      <c r="J970" s="110"/>
      <c r="K970" s="110"/>
      <c r="M970" s="99"/>
      <c r="N970" s="99"/>
      <c r="O970" s="99"/>
      <c r="P970" s="100"/>
    </row>
    <row r="971" spans="2:16" s="98" customFormat="1" x14ac:dyDescent="0.25">
      <c r="B971" s="25"/>
      <c r="C971" s="69"/>
      <c r="D971" s="25"/>
      <c r="E971" s="7"/>
      <c r="F971" s="7"/>
      <c r="G971" s="110"/>
      <c r="H971" s="131"/>
      <c r="I971" s="110"/>
      <c r="J971" s="110"/>
      <c r="K971" s="110"/>
      <c r="M971" s="99"/>
      <c r="N971" s="99"/>
      <c r="O971" s="99"/>
      <c r="P971" s="100"/>
    </row>
    <row r="972" spans="2:16" s="98" customFormat="1" x14ac:dyDescent="0.25">
      <c r="B972" s="25"/>
      <c r="C972" s="69"/>
      <c r="D972" s="25"/>
      <c r="E972" s="7"/>
      <c r="F972" s="7"/>
      <c r="G972" s="111"/>
      <c r="H972" s="131"/>
      <c r="I972" s="111"/>
      <c r="J972" s="111"/>
      <c r="K972" s="111"/>
      <c r="M972" s="99"/>
      <c r="N972" s="99"/>
      <c r="O972" s="99"/>
      <c r="P972" s="100"/>
    </row>
    <row r="973" spans="2:16" x14ac:dyDescent="0.25">
      <c r="C973" s="69"/>
      <c r="D973" s="69"/>
      <c r="E973" s="69"/>
      <c r="F973" s="69"/>
      <c r="G973" s="110"/>
      <c r="I973" s="110"/>
      <c r="J973" s="110"/>
      <c r="K973" s="110"/>
    </row>
    <row r="974" spans="2:16" x14ac:dyDescent="0.25">
      <c r="C974" s="69"/>
      <c r="D974" s="69"/>
      <c r="E974" s="69"/>
      <c r="F974" s="69"/>
      <c r="G974" s="110"/>
      <c r="I974" s="110"/>
      <c r="J974" s="110"/>
      <c r="K974" s="110"/>
    </row>
    <row r="975" spans="2:16" x14ac:dyDescent="0.25">
      <c r="C975" s="69"/>
      <c r="D975" s="69"/>
      <c r="E975" s="69"/>
      <c r="F975" s="69"/>
      <c r="G975" s="110"/>
      <c r="I975" s="110"/>
      <c r="J975" s="110"/>
      <c r="K975" s="110"/>
    </row>
  </sheetData>
  <pageMargins left="0.7" right="0.7" top="1.1770833333333333" bottom="0.79166666666666663" header="0.40625" footer="0.3"/>
  <pageSetup paperSize="9" orientation="portrait" r:id="rId1"/>
  <headerFooter>
    <oddHeader>&amp;L&amp;"Arial Narrow,Navadno"&amp;12           3/1.4.3.1 &amp;C&amp;"Arial Narrow,Navadno"&amp;12PROJEKTANTSKI PREDRAČUN Z REKAPITULACIJO STROŠKOV
- faza 1 -</oddHeader>
    <oddFooter>&amp;R&amp;"Arial Narrow,Navadno"&amp;10stran 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P975"/>
  <sheetViews>
    <sheetView view="pageLayout" topLeftCell="A234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117" customWidth="1"/>
    <col min="2" max="2" width="6.7109375" style="118" customWidth="1"/>
    <col min="3" max="3" width="35.7109375" style="119" customWidth="1"/>
    <col min="4" max="4" width="6.7109375" style="118" customWidth="1"/>
    <col min="5" max="7" width="8.7109375" style="95" customWidth="1"/>
    <col min="8" max="8" width="8.7109375" style="6" customWidth="1"/>
    <col min="9" max="11" width="10.7109375" style="95" customWidth="1"/>
    <col min="12" max="12" width="9.140625" style="117" customWidth="1"/>
    <col min="13" max="15" width="2.7109375" style="120" customWidth="1"/>
    <col min="16" max="16" width="9.140625" style="121" customWidth="1"/>
    <col min="17" max="16384" width="9.140625" style="117"/>
  </cols>
  <sheetData>
    <row r="1" spans="1:16" x14ac:dyDescent="0.25">
      <c r="A1" s="120"/>
      <c r="B1" s="121"/>
      <c r="C1" s="117"/>
      <c r="D1" s="117"/>
      <c r="E1" s="117"/>
      <c r="F1" s="117"/>
      <c r="G1" s="117"/>
      <c r="H1" s="117"/>
      <c r="I1" s="117"/>
      <c r="J1" s="117"/>
      <c r="K1" s="117"/>
      <c r="M1" s="117"/>
      <c r="N1" s="117"/>
      <c r="O1" s="117"/>
      <c r="P1" s="117"/>
    </row>
    <row r="2" spans="1:16" x14ac:dyDescent="0.25">
      <c r="A2" s="120"/>
      <c r="B2" s="121"/>
      <c r="C2" s="117"/>
      <c r="D2" s="117"/>
      <c r="E2" s="117"/>
      <c r="F2" s="117"/>
      <c r="G2" s="117"/>
      <c r="H2" s="117"/>
      <c r="I2" s="117"/>
      <c r="J2" s="117"/>
      <c r="K2" s="117"/>
      <c r="M2" s="117"/>
      <c r="N2" s="117"/>
      <c r="O2" s="117"/>
      <c r="P2" s="117"/>
    </row>
    <row r="3" spans="1:16" s="98" customFormat="1" x14ac:dyDescent="0.25">
      <c r="A3" s="99"/>
      <c r="B3" s="100"/>
    </row>
    <row r="4" spans="1:16" x14ac:dyDescent="0.25">
      <c r="A4" s="120"/>
      <c r="B4" s="121"/>
      <c r="C4" s="117"/>
      <c r="D4" s="117"/>
      <c r="E4" s="117"/>
      <c r="F4" s="117"/>
      <c r="G4" s="117"/>
      <c r="H4" s="117"/>
      <c r="I4" s="117"/>
      <c r="J4" s="117"/>
      <c r="K4" s="117"/>
      <c r="M4" s="117"/>
      <c r="N4" s="117"/>
      <c r="O4" s="117"/>
      <c r="P4" s="117"/>
    </row>
    <row r="5" spans="1:16" s="98" customFormat="1" x14ac:dyDescent="0.25">
      <c r="A5" s="99"/>
      <c r="B5" s="100"/>
    </row>
    <row r="6" spans="1:16" x14ac:dyDescent="0.25">
      <c r="A6" s="120"/>
      <c r="B6" s="121"/>
      <c r="C6" s="117"/>
      <c r="D6" s="117"/>
      <c r="E6" s="117"/>
      <c r="F6" s="117"/>
      <c r="G6" s="117"/>
      <c r="H6" s="117"/>
      <c r="I6" s="117"/>
      <c r="J6" s="117"/>
      <c r="K6" s="117"/>
      <c r="M6" s="117"/>
      <c r="N6" s="117"/>
      <c r="O6" s="117"/>
      <c r="P6" s="117"/>
    </row>
    <row r="7" spans="1:16" x14ac:dyDescent="0.25">
      <c r="A7" s="120"/>
      <c r="B7" s="121"/>
      <c r="C7" s="117"/>
      <c r="D7" s="117"/>
      <c r="E7" s="117"/>
      <c r="F7" s="117"/>
      <c r="G7" s="117"/>
      <c r="H7" s="117"/>
      <c r="I7" s="117"/>
      <c r="J7" s="117"/>
      <c r="K7" s="117"/>
      <c r="M7" s="117"/>
      <c r="N7" s="117"/>
      <c r="O7" s="117"/>
      <c r="P7" s="117"/>
    </row>
    <row r="8" spans="1:16" x14ac:dyDescent="0.25">
      <c r="A8" s="120"/>
      <c r="B8" s="121"/>
      <c r="C8" s="117"/>
      <c r="D8" s="117"/>
      <c r="E8" s="117"/>
      <c r="F8" s="117"/>
      <c r="G8" s="117"/>
      <c r="H8" s="117"/>
      <c r="I8" s="117"/>
      <c r="J8" s="117"/>
      <c r="K8" s="117"/>
      <c r="M8" s="117"/>
      <c r="N8" s="117"/>
      <c r="O8" s="117"/>
      <c r="P8" s="117"/>
    </row>
    <row r="9" spans="1:16" x14ac:dyDescent="0.25">
      <c r="A9" s="120"/>
      <c r="B9" s="121"/>
      <c r="C9" s="117"/>
      <c r="D9" s="117"/>
      <c r="E9" s="117"/>
      <c r="F9" s="117"/>
      <c r="G9" s="117"/>
      <c r="H9" s="117"/>
      <c r="I9" s="117"/>
      <c r="J9" s="117"/>
      <c r="K9" s="117"/>
      <c r="M9" s="117"/>
      <c r="N9" s="117"/>
      <c r="O9" s="117"/>
      <c r="P9" s="117"/>
    </row>
    <row r="10" spans="1:16" x14ac:dyDescent="0.25">
      <c r="A10" s="120"/>
      <c r="B10" s="121"/>
      <c r="C10" s="117"/>
      <c r="D10" s="117"/>
      <c r="E10" s="117"/>
      <c r="F10" s="117"/>
      <c r="G10" s="117"/>
      <c r="H10" s="117"/>
      <c r="I10" s="117"/>
      <c r="J10" s="117"/>
      <c r="K10" s="117"/>
      <c r="M10" s="117"/>
      <c r="N10" s="117"/>
      <c r="O10" s="117"/>
      <c r="P10" s="117"/>
    </row>
    <row r="11" spans="1:16" x14ac:dyDescent="0.25">
      <c r="A11" s="120"/>
      <c r="B11" s="121"/>
      <c r="C11" s="117"/>
      <c r="D11" s="117"/>
      <c r="E11" s="117"/>
      <c r="F11" s="117"/>
      <c r="G11" s="117"/>
      <c r="H11" s="117"/>
      <c r="I11" s="117"/>
      <c r="J11" s="117"/>
      <c r="K11" s="117"/>
      <c r="M11" s="117"/>
      <c r="N11" s="117"/>
      <c r="O11" s="117"/>
      <c r="P11" s="117"/>
    </row>
    <row r="12" spans="1:16" x14ac:dyDescent="0.25">
      <c r="A12" s="120"/>
      <c r="B12" s="121"/>
      <c r="C12" s="117"/>
      <c r="D12" s="117"/>
      <c r="E12" s="117"/>
      <c r="F12" s="117"/>
      <c r="G12" s="117"/>
      <c r="H12" s="117"/>
      <c r="I12" s="117"/>
      <c r="J12" s="117"/>
      <c r="K12" s="117"/>
      <c r="M12" s="117"/>
      <c r="N12" s="117"/>
      <c r="O12" s="117"/>
      <c r="P12" s="117"/>
    </row>
    <row r="13" spans="1:16" x14ac:dyDescent="0.25">
      <c r="A13" s="120"/>
      <c r="B13" s="121"/>
      <c r="C13" s="117"/>
      <c r="D13" s="117"/>
      <c r="E13" s="117"/>
      <c r="F13" s="117"/>
      <c r="G13" s="117"/>
      <c r="H13" s="117"/>
      <c r="I13" s="117"/>
      <c r="J13" s="117"/>
      <c r="K13" s="117"/>
      <c r="M13" s="117"/>
      <c r="N13" s="117"/>
      <c r="O13" s="117"/>
      <c r="P13" s="117"/>
    </row>
    <row r="14" spans="1:16" s="124" customFormat="1" x14ac:dyDescent="0.25">
      <c r="A14" s="120"/>
    </row>
    <row r="15" spans="1:16" s="102" customFormat="1" x14ac:dyDescent="0.25">
      <c r="A15" s="120"/>
    </row>
    <row r="16" spans="1:16" s="102" customFormat="1" x14ac:dyDescent="0.25">
      <c r="A16" s="120"/>
    </row>
    <row r="17" spans="1:16" s="124" customFormat="1" x14ac:dyDescent="0.25">
      <c r="A17" s="120"/>
    </row>
    <row r="18" spans="1:16" s="124" customFormat="1" x14ac:dyDescent="0.25">
      <c r="A18" s="120"/>
    </row>
    <row r="19" spans="1:16" x14ac:dyDescent="0.25">
      <c r="A19" s="120"/>
      <c r="B19" s="121"/>
      <c r="C19" s="117"/>
      <c r="D19" s="117"/>
      <c r="E19" s="117"/>
      <c r="F19" s="117"/>
      <c r="G19" s="117"/>
      <c r="H19" s="117"/>
      <c r="I19" s="117"/>
      <c r="J19" s="117"/>
      <c r="K19" s="117"/>
      <c r="M19" s="117"/>
      <c r="N19" s="117"/>
      <c r="O19" s="117"/>
      <c r="P19" s="117"/>
    </row>
    <row r="20" spans="1:16" x14ac:dyDescent="0.25">
      <c r="A20" s="120"/>
      <c r="B20" s="121"/>
      <c r="C20" s="117"/>
      <c r="D20" s="117"/>
      <c r="E20" s="117"/>
      <c r="F20" s="117"/>
      <c r="G20" s="117"/>
      <c r="H20" s="117"/>
      <c r="I20" s="117"/>
      <c r="J20" s="117"/>
      <c r="K20" s="117"/>
      <c r="M20" s="117"/>
      <c r="N20" s="117"/>
      <c r="O20" s="117"/>
      <c r="P20" s="117"/>
    </row>
    <row r="21" spans="1:16" x14ac:dyDescent="0.25">
      <c r="A21" s="120"/>
      <c r="B21" s="121"/>
      <c r="C21" s="117"/>
      <c r="D21" s="117"/>
      <c r="E21" s="117"/>
      <c r="F21" s="117"/>
      <c r="G21" s="117"/>
      <c r="H21" s="117"/>
      <c r="I21" s="117"/>
      <c r="J21" s="117"/>
      <c r="K21" s="117"/>
      <c r="M21" s="117"/>
      <c r="N21" s="117"/>
      <c r="O21" s="117"/>
      <c r="P21" s="117"/>
    </row>
    <row r="22" spans="1:16" x14ac:dyDescent="0.25">
      <c r="A22" s="120"/>
      <c r="B22" s="121"/>
      <c r="C22" s="117"/>
      <c r="D22" s="117"/>
      <c r="E22" s="117"/>
      <c r="F22" s="117"/>
      <c r="G22" s="117"/>
      <c r="H22" s="117"/>
      <c r="I22" s="117"/>
      <c r="J22" s="117"/>
      <c r="K22" s="117"/>
      <c r="M22" s="117"/>
      <c r="N22" s="117"/>
      <c r="O22" s="117"/>
      <c r="P22" s="117"/>
    </row>
    <row r="23" spans="1:16" s="98" customFormat="1" x14ac:dyDescent="0.25">
      <c r="A23" s="99"/>
      <c r="B23" s="100"/>
    </row>
    <row r="24" spans="1:16" x14ac:dyDescent="0.25">
      <c r="A24" s="120"/>
      <c r="B24" s="121"/>
      <c r="C24" s="117"/>
      <c r="D24" s="117"/>
      <c r="E24" s="117"/>
      <c r="F24" s="117"/>
      <c r="G24" s="117"/>
      <c r="H24" s="117"/>
      <c r="I24" s="117"/>
      <c r="J24" s="117"/>
      <c r="K24" s="117"/>
      <c r="M24" s="117"/>
      <c r="N24" s="117"/>
      <c r="O24" s="117"/>
      <c r="P24" s="117"/>
    </row>
    <row r="25" spans="1:16" x14ac:dyDescent="0.25">
      <c r="A25" s="120"/>
      <c r="B25" s="121"/>
      <c r="C25" s="117"/>
      <c r="D25" s="117"/>
      <c r="E25" s="117"/>
      <c r="F25" s="117"/>
      <c r="G25" s="117"/>
      <c r="H25" s="117"/>
      <c r="I25" s="117"/>
      <c r="J25" s="117"/>
      <c r="K25" s="117"/>
      <c r="M25" s="117"/>
      <c r="N25" s="117"/>
      <c r="O25" s="117"/>
      <c r="P25" s="117"/>
    </row>
    <row r="26" spans="1:16" s="102" customFormat="1" x14ac:dyDescent="0.25">
      <c r="A26" s="120"/>
    </row>
    <row r="27" spans="1:16" s="102" customFormat="1" x14ac:dyDescent="0.25">
      <c r="A27" s="120"/>
    </row>
    <row r="28" spans="1:16" s="102" customFormat="1" x14ac:dyDescent="0.25">
      <c r="A28" s="120"/>
    </row>
    <row r="29" spans="1:16" s="102" customFormat="1" x14ac:dyDescent="0.25">
      <c r="A29" s="120"/>
    </row>
    <row r="30" spans="1:16" s="102" customFormat="1" x14ac:dyDescent="0.25">
      <c r="A30" s="120"/>
    </row>
    <row r="31" spans="1:16" s="102" customFormat="1" x14ac:dyDescent="0.25">
      <c r="A31" s="120"/>
    </row>
    <row r="32" spans="1:16" s="102" customFormat="1" x14ac:dyDescent="0.25">
      <c r="A32" s="120"/>
    </row>
    <row r="33" spans="1:1" s="102" customFormat="1" x14ac:dyDescent="0.25">
      <c r="A33" s="120"/>
    </row>
    <row r="34" spans="1:1" s="102" customFormat="1" x14ac:dyDescent="0.25">
      <c r="A34" s="120"/>
    </row>
    <row r="35" spans="1:1" s="102" customFormat="1" x14ac:dyDescent="0.25">
      <c r="A35" s="120"/>
    </row>
    <row r="36" spans="1:1" s="102" customFormat="1" x14ac:dyDescent="0.25">
      <c r="A36" s="120"/>
    </row>
    <row r="37" spans="1:1" s="102" customFormat="1" x14ac:dyDescent="0.25">
      <c r="A37" s="120"/>
    </row>
    <row r="38" spans="1:1" s="102" customFormat="1" x14ac:dyDescent="0.25">
      <c r="A38" s="120"/>
    </row>
    <row r="39" spans="1:1" s="102" customFormat="1" x14ac:dyDescent="0.25">
      <c r="A39" s="120"/>
    </row>
    <row r="40" spans="1:1" s="102" customFormat="1" x14ac:dyDescent="0.25">
      <c r="A40" s="120"/>
    </row>
    <row r="41" spans="1:1" s="102" customFormat="1" x14ac:dyDescent="0.25">
      <c r="A41" s="120"/>
    </row>
    <row r="42" spans="1:1" s="102" customFormat="1" x14ac:dyDescent="0.25">
      <c r="A42" s="120"/>
    </row>
    <row r="43" spans="1:1" s="102" customFormat="1" x14ac:dyDescent="0.25">
      <c r="A43" s="120"/>
    </row>
    <row r="44" spans="1:1" s="102" customFormat="1" x14ac:dyDescent="0.25">
      <c r="A44" s="120"/>
    </row>
    <row r="45" spans="1:1" s="102" customFormat="1" x14ac:dyDescent="0.25">
      <c r="A45" s="120"/>
    </row>
    <row r="46" spans="1:1" s="102" customFormat="1" x14ac:dyDescent="0.25">
      <c r="A46" s="120"/>
    </row>
    <row r="47" spans="1:1" s="102" customFormat="1" x14ac:dyDescent="0.25">
      <c r="A47" s="120"/>
    </row>
    <row r="48" spans="1:1" s="124" customFormat="1" x14ac:dyDescent="0.25">
      <c r="A48" s="120"/>
    </row>
    <row r="49" spans="1:1" s="124" customFormat="1" x14ac:dyDescent="0.25">
      <c r="A49" s="120"/>
    </row>
    <row r="50" spans="1:1" s="124" customFormat="1" x14ac:dyDescent="0.25">
      <c r="A50" s="120"/>
    </row>
    <row r="51" spans="1:1" s="102" customFormat="1" x14ac:dyDescent="0.25">
      <c r="A51" s="120"/>
    </row>
    <row r="52" spans="1:1" s="102" customFormat="1" x14ac:dyDescent="0.25">
      <c r="A52" s="120"/>
    </row>
    <row r="53" spans="1:1" s="124" customFormat="1" x14ac:dyDescent="0.25">
      <c r="A53" s="120"/>
    </row>
    <row r="54" spans="1:1" s="124" customFormat="1" x14ac:dyDescent="0.25">
      <c r="A54" s="120"/>
    </row>
    <row r="55" spans="1:1" s="124" customFormat="1" x14ac:dyDescent="0.25">
      <c r="A55" s="120"/>
    </row>
    <row r="56" spans="1:1" s="124" customFormat="1" x14ac:dyDescent="0.25">
      <c r="A56" s="120"/>
    </row>
    <row r="57" spans="1:1" s="124" customFormat="1" x14ac:dyDescent="0.25">
      <c r="A57" s="120"/>
    </row>
    <row r="58" spans="1:1" s="124" customFormat="1" x14ac:dyDescent="0.25">
      <c r="A58" s="120"/>
    </row>
    <row r="59" spans="1:1" s="124" customFormat="1" x14ac:dyDescent="0.25">
      <c r="A59" s="120"/>
    </row>
    <row r="60" spans="1:1" s="124" customFormat="1" x14ac:dyDescent="0.25">
      <c r="A60" s="120"/>
    </row>
    <row r="61" spans="1:1" s="124" customFormat="1" x14ac:dyDescent="0.25">
      <c r="A61" s="120"/>
    </row>
    <row r="62" spans="1:1" s="124" customFormat="1" x14ac:dyDescent="0.25">
      <c r="A62" s="120"/>
    </row>
    <row r="63" spans="1:1" s="124" customFormat="1" x14ac:dyDescent="0.25">
      <c r="A63" s="120"/>
    </row>
    <row r="64" spans="1:1" s="124" customFormat="1" x14ac:dyDescent="0.25">
      <c r="A64" s="120"/>
    </row>
    <row r="65" spans="1:1" s="124" customFormat="1" x14ac:dyDescent="0.25">
      <c r="A65" s="120"/>
    </row>
    <row r="66" spans="1:1" s="124" customFormat="1" x14ac:dyDescent="0.25">
      <c r="A66" s="120"/>
    </row>
    <row r="67" spans="1:1" s="102" customFormat="1" x14ac:dyDescent="0.25">
      <c r="A67" s="120"/>
    </row>
    <row r="68" spans="1:1" s="102" customFormat="1" x14ac:dyDescent="0.25">
      <c r="A68" s="120"/>
    </row>
    <row r="69" spans="1:1" s="102" customFormat="1" x14ac:dyDescent="0.25">
      <c r="A69" s="120"/>
    </row>
    <row r="70" spans="1:1" s="102" customFormat="1" x14ac:dyDescent="0.25">
      <c r="A70" s="120"/>
    </row>
    <row r="71" spans="1:1" s="124" customFormat="1" x14ac:dyDescent="0.25">
      <c r="A71" s="120"/>
    </row>
    <row r="72" spans="1:1" s="124" customFormat="1" x14ac:dyDescent="0.25">
      <c r="A72" s="120"/>
    </row>
    <row r="73" spans="1:1" s="102" customFormat="1" x14ac:dyDescent="0.25">
      <c r="A73" s="120"/>
    </row>
    <row r="74" spans="1:1" s="102" customFormat="1" x14ac:dyDescent="0.25">
      <c r="A74" s="120"/>
    </row>
    <row r="75" spans="1:1" s="102" customFormat="1" x14ac:dyDescent="0.25">
      <c r="A75" s="120"/>
    </row>
    <row r="76" spans="1:1" s="102" customFormat="1" x14ac:dyDescent="0.25">
      <c r="A76" s="120"/>
    </row>
    <row r="77" spans="1:1" s="102" customFormat="1" x14ac:dyDescent="0.25">
      <c r="A77" s="120"/>
    </row>
    <row r="78" spans="1:1" s="102" customFormat="1" x14ac:dyDescent="0.25">
      <c r="A78" s="120"/>
    </row>
    <row r="79" spans="1:1" s="102" customFormat="1" x14ac:dyDescent="0.25">
      <c r="A79" s="120"/>
    </row>
    <row r="80" spans="1:1" s="102" customFormat="1" x14ac:dyDescent="0.25">
      <c r="A80" s="120"/>
    </row>
    <row r="81" spans="1:1" s="102" customFormat="1" x14ac:dyDescent="0.25">
      <c r="A81" s="120"/>
    </row>
    <row r="82" spans="1:1" s="102" customFormat="1" x14ac:dyDescent="0.25">
      <c r="A82" s="120"/>
    </row>
    <row r="83" spans="1:1" s="102" customFormat="1" x14ac:dyDescent="0.25">
      <c r="A83" s="120"/>
    </row>
    <row r="84" spans="1:1" s="102" customFormat="1" x14ac:dyDescent="0.25">
      <c r="A84" s="120"/>
    </row>
    <row r="85" spans="1:1" s="102" customFormat="1" x14ac:dyDescent="0.25">
      <c r="A85" s="120"/>
    </row>
    <row r="86" spans="1:1" s="102" customFormat="1" x14ac:dyDescent="0.25">
      <c r="A86" s="120"/>
    </row>
    <row r="87" spans="1:1" s="102" customFormat="1" x14ac:dyDescent="0.25">
      <c r="A87" s="120"/>
    </row>
    <row r="88" spans="1:1" s="102" customFormat="1" x14ac:dyDescent="0.25">
      <c r="A88" s="120"/>
    </row>
    <row r="89" spans="1:1" s="124" customFormat="1" x14ac:dyDescent="0.25">
      <c r="A89" s="120"/>
    </row>
    <row r="90" spans="1:1" s="124" customFormat="1" x14ac:dyDescent="0.25">
      <c r="A90" s="120"/>
    </row>
    <row r="91" spans="1:1" s="124" customFormat="1" x14ac:dyDescent="0.25">
      <c r="A91" s="120"/>
    </row>
    <row r="92" spans="1:1" s="124" customFormat="1" x14ac:dyDescent="0.25">
      <c r="A92" s="120"/>
    </row>
    <row r="93" spans="1:1" s="124" customFormat="1" x14ac:dyDescent="0.25">
      <c r="A93" s="120"/>
    </row>
    <row r="94" spans="1:1" s="124" customFormat="1" x14ac:dyDescent="0.25">
      <c r="A94" s="120"/>
    </row>
    <row r="95" spans="1:1" s="124" customFormat="1" x14ac:dyDescent="0.25">
      <c r="A95" s="120"/>
    </row>
    <row r="96" spans="1:1" s="124" customFormat="1" x14ac:dyDescent="0.25">
      <c r="A96" s="120"/>
    </row>
    <row r="97" spans="1:1" s="124" customFormat="1" x14ac:dyDescent="0.25">
      <c r="A97" s="120"/>
    </row>
    <row r="98" spans="1:1" s="124" customFormat="1" x14ac:dyDescent="0.25">
      <c r="A98" s="120"/>
    </row>
    <row r="99" spans="1:1" s="124" customFormat="1" x14ac:dyDescent="0.25">
      <c r="A99" s="120"/>
    </row>
    <row r="100" spans="1:1" s="124" customFormat="1" x14ac:dyDescent="0.25">
      <c r="A100" s="120"/>
    </row>
    <row r="101" spans="1:1" s="124" customFormat="1" x14ac:dyDescent="0.25">
      <c r="A101" s="120"/>
    </row>
    <row r="102" spans="1:1" s="124" customFormat="1" x14ac:dyDescent="0.25">
      <c r="A102" s="120"/>
    </row>
    <row r="103" spans="1:1" s="124" customFormat="1" x14ac:dyDescent="0.25">
      <c r="A103" s="120"/>
    </row>
    <row r="104" spans="1:1" s="124" customFormat="1" x14ac:dyDescent="0.25">
      <c r="A104" s="120"/>
    </row>
    <row r="105" spans="1:1" s="102" customFormat="1" x14ac:dyDescent="0.25">
      <c r="A105" s="120"/>
    </row>
    <row r="106" spans="1:1" s="102" customFormat="1" x14ac:dyDescent="0.25">
      <c r="A106" s="120"/>
    </row>
    <row r="107" spans="1:1" s="102" customFormat="1" x14ac:dyDescent="0.25">
      <c r="A107" s="120"/>
    </row>
    <row r="108" spans="1:1" s="102" customFormat="1" x14ac:dyDescent="0.25">
      <c r="A108" s="120"/>
    </row>
    <row r="109" spans="1:1" s="121" customFormat="1" x14ac:dyDescent="0.25">
      <c r="A109" s="120"/>
    </row>
    <row r="110" spans="1:1" s="121" customFormat="1" x14ac:dyDescent="0.25">
      <c r="A110" s="120"/>
    </row>
    <row r="111" spans="1:1" s="121" customFormat="1" x14ac:dyDescent="0.25">
      <c r="A111" s="120"/>
    </row>
    <row r="112" spans="1:1" s="121" customFormat="1" x14ac:dyDescent="0.25">
      <c r="A112" s="120"/>
    </row>
    <row r="113" spans="1:16" s="98" customFormat="1" x14ac:dyDescent="0.25">
      <c r="A113" s="99"/>
      <c r="B113" s="100"/>
    </row>
    <row r="114" spans="1:16" x14ac:dyDescent="0.25">
      <c r="A114" s="120"/>
      <c r="B114" s="121"/>
      <c r="C114" s="117"/>
      <c r="D114" s="117"/>
      <c r="E114" s="117"/>
      <c r="F114" s="117"/>
      <c r="G114" s="117"/>
      <c r="H114" s="117"/>
      <c r="I114" s="117"/>
      <c r="J114" s="117"/>
      <c r="K114" s="117"/>
      <c r="M114" s="117"/>
      <c r="N114" s="117"/>
      <c r="O114" s="117"/>
      <c r="P114" s="117"/>
    </row>
    <row r="115" spans="1:16" x14ac:dyDescent="0.25">
      <c r="A115" s="120"/>
      <c r="B115" s="121"/>
      <c r="C115" s="117"/>
      <c r="D115" s="117"/>
      <c r="E115" s="117"/>
      <c r="F115" s="117"/>
      <c r="G115" s="117"/>
      <c r="H115" s="117"/>
      <c r="I115" s="117"/>
      <c r="J115" s="117"/>
      <c r="K115" s="117"/>
      <c r="M115" s="117"/>
      <c r="N115" s="117"/>
      <c r="O115" s="117"/>
      <c r="P115" s="117"/>
    </row>
    <row r="116" spans="1:16" x14ac:dyDescent="0.25">
      <c r="A116" s="120"/>
      <c r="B116" s="121"/>
      <c r="C116" s="117"/>
      <c r="D116" s="117"/>
      <c r="E116" s="117"/>
      <c r="F116" s="117"/>
      <c r="G116" s="117"/>
      <c r="H116" s="117"/>
      <c r="I116" s="117"/>
      <c r="J116" s="117"/>
      <c r="K116" s="117"/>
      <c r="M116" s="117"/>
      <c r="N116" s="117"/>
      <c r="O116" s="117"/>
      <c r="P116" s="117"/>
    </row>
    <row r="117" spans="1:16" x14ac:dyDescent="0.25">
      <c r="A117" s="120"/>
      <c r="B117" s="121"/>
      <c r="C117" s="117"/>
      <c r="D117" s="117"/>
      <c r="E117" s="117"/>
      <c r="F117" s="117"/>
      <c r="G117" s="117"/>
      <c r="H117" s="117"/>
      <c r="I117" s="117"/>
      <c r="J117" s="117"/>
      <c r="K117" s="117"/>
      <c r="M117" s="117"/>
      <c r="N117" s="117"/>
      <c r="O117" s="117"/>
      <c r="P117" s="117"/>
    </row>
    <row r="118" spans="1:16" x14ac:dyDescent="0.25">
      <c r="A118" s="120"/>
      <c r="B118" s="121"/>
      <c r="C118" s="117"/>
      <c r="D118" s="117"/>
      <c r="E118" s="117"/>
      <c r="F118" s="117"/>
      <c r="G118" s="117"/>
      <c r="H118" s="117"/>
      <c r="I118" s="117"/>
      <c r="J118" s="117"/>
      <c r="K118" s="117"/>
      <c r="M118" s="117"/>
      <c r="N118" s="117"/>
      <c r="O118" s="117"/>
      <c r="P118" s="117"/>
    </row>
    <row r="119" spans="1:16" x14ac:dyDescent="0.25">
      <c r="A119" s="120"/>
      <c r="B119" s="121"/>
      <c r="C119" s="117"/>
      <c r="D119" s="117"/>
      <c r="E119" s="117"/>
      <c r="F119" s="117"/>
      <c r="G119" s="117"/>
      <c r="H119" s="117"/>
      <c r="I119" s="117"/>
      <c r="J119" s="117"/>
      <c r="K119" s="117"/>
      <c r="M119" s="117"/>
      <c r="N119" s="117"/>
      <c r="O119" s="117"/>
      <c r="P119" s="117"/>
    </row>
    <row r="120" spans="1:16" x14ac:dyDescent="0.25">
      <c r="A120" s="120"/>
      <c r="B120" s="121"/>
      <c r="C120" s="117"/>
      <c r="D120" s="117"/>
      <c r="E120" s="117"/>
      <c r="F120" s="117"/>
      <c r="G120" s="117"/>
      <c r="H120" s="117"/>
      <c r="I120" s="117"/>
      <c r="J120" s="117"/>
      <c r="K120" s="117"/>
      <c r="M120" s="117"/>
      <c r="N120" s="117"/>
      <c r="O120" s="117"/>
      <c r="P120" s="117"/>
    </row>
    <row r="121" spans="1:16" x14ac:dyDescent="0.25">
      <c r="A121" s="120"/>
      <c r="B121" s="121"/>
      <c r="C121" s="117"/>
      <c r="D121" s="117"/>
      <c r="E121" s="117"/>
      <c r="F121" s="117"/>
      <c r="G121" s="117"/>
      <c r="H121" s="117"/>
      <c r="I121" s="117"/>
      <c r="J121" s="117"/>
      <c r="K121" s="117"/>
      <c r="M121" s="117"/>
      <c r="N121" s="117"/>
      <c r="O121" s="117"/>
      <c r="P121" s="117"/>
    </row>
    <row r="122" spans="1:16" x14ac:dyDescent="0.25">
      <c r="A122" s="120"/>
      <c r="B122" s="121"/>
      <c r="C122" s="117"/>
      <c r="D122" s="117"/>
      <c r="E122" s="117"/>
      <c r="F122" s="117"/>
      <c r="G122" s="117"/>
      <c r="H122" s="117"/>
      <c r="I122" s="117"/>
      <c r="J122" s="117"/>
      <c r="K122" s="117"/>
      <c r="M122" s="117"/>
      <c r="N122" s="117"/>
      <c r="O122" s="117"/>
      <c r="P122" s="117"/>
    </row>
    <row r="123" spans="1:16" x14ac:dyDescent="0.25">
      <c r="A123" s="120"/>
      <c r="B123" s="121"/>
      <c r="C123" s="117"/>
      <c r="D123" s="117"/>
      <c r="E123" s="117"/>
      <c r="F123" s="117"/>
      <c r="G123" s="117"/>
      <c r="H123" s="117"/>
      <c r="I123" s="117"/>
      <c r="J123" s="117"/>
      <c r="K123" s="117"/>
      <c r="M123" s="117"/>
      <c r="N123" s="117"/>
      <c r="O123" s="117"/>
      <c r="P123" s="117"/>
    </row>
    <row r="124" spans="1:16" x14ac:dyDescent="0.25">
      <c r="A124" s="120"/>
      <c r="B124" s="121"/>
      <c r="C124" s="117"/>
      <c r="D124" s="117"/>
      <c r="E124" s="117"/>
      <c r="F124" s="117"/>
      <c r="G124" s="117"/>
      <c r="H124" s="117"/>
      <c r="I124" s="117"/>
      <c r="J124" s="117"/>
      <c r="K124" s="117"/>
      <c r="M124" s="117"/>
      <c r="N124" s="117"/>
      <c r="O124" s="117"/>
      <c r="P124" s="117"/>
    </row>
    <row r="125" spans="1:16" x14ac:dyDescent="0.25">
      <c r="A125" s="120"/>
      <c r="B125" s="121"/>
      <c r="C125" s="117"/>
      <c r="D125" s="117"/>
      <c r="E125" s="117"/>
      <c r="F125" s="117"/>
      <c r="G125" s="117"/>
      <c r="H125" s="117"/>
      <c r="I125" s="117"/>
      <c r="J125" s="117"/>
      <c r="K125" s="117"/>
      <c r="M125" s="117"/>
      <c r="N125" s="117"/>
      <c r="O125" s="117"/>
      <c r="P125" s="117"/>
    </row>
    <row r="126" spans="1:16" x14ac:dyDescent="0.25">
      <c r="A126" s="120"/>
      <c r="B126" s="121"/>
      <c r="C126" s="117"/>
      <c r="D126" s="117"/>
      <c r="E126" s="117"/>
      <c r="F126" s="117"/>
      <c r="G126" s="117"/>
      <c r="H126" s="117"/>
      <c r="I126" s="117"/>
      <c r="J126" s="117"/>
      <c r="K126" s="117"/>
      <c r="M126" s="117"/>
      <c r="N126" s="117"/>
      <c r="O126" s="117"/>
      <c r="P126" s="117"/>
    </row>
    <row r="127" spans="1:16" x14ac:dyDescent="0.25">
      <c r="A127" s="120"/>
      <c r="B127" s="121"/>
      <c r="C127" s="117"/>
      <c r="D127" s="117"/>
      <c r="E127" s="117"/>
      <c r="F127" s="117"/>
      <c r="G127" s="117"/>
      <c r="H127" s="117"/>
      <c r="I127" s="117"/>
      <c r="J127" s="117"/>
      <c r="K127" s="117"/>
      <c r="M127" s="117"/>
      <c r="N127" s="117"/>
      <c r="O127" s="117"/>
      <c r="P127" s="117"/>
    </row>
    <row r="128" spans="1:16" x14ac:dyDescent="0.25">
      <c r="A128" s="120"/>
      <c r="B128" s="121"/>
      <c r="C128" s="117"/>
      <c r="D128" s="117"/>
      <c r="E128" s="117"/>
      <c r="F128" s="117"/>
      <c r="G128" s="117"/>
      <c r="H128" s="117"/>
      <c r="I128" s="117"/>
      <c r="J128" s="117"/>
      <c r="K128" s="117"/>
      <c r="M128" s="117"/>
      <c r="N128" s="117"/>
      <c r="O128" s="117"/>
      <c r="P128" s="117"/>
    </row>
    <row r="129" spans="1:16" x14ac:dyDescent="0.25">
      <c r="A129" s="120"/>
      <c r="B129" s="121"/>
      <c r="C129" s="117"/>
      <c r="D129" s="117"/>
      <c r="E129" s="117"/>
      <c r="F129" s="117"/>
      <c r="G129" s="117"/>
      <c r="H129" s="117"/>
      <c r="I129" s="117"/>
      <c r="J129" s="117"/>
      <c r="K129" s="117"/>
      <c r="M129" s="117"/>
      <c r="N129" s="117"/>
      <c r="O129" s="117"/>
      <c r="P129" s="117"/>
    </row>
    <row r="130" spans="1:16" x14ac:dyDescent="0.25">
      <c r="A130" s="120"/>
      <c r="B130" s="121"/>
      <c r="C130" s="117"/>
      <c r="D130" s="117"/>
      <c r="E130" s="117"/>
      <c r="F130" s="117"/>
      <c r="G130" s="117"/>
      <c r="H130" s="117"/>
      <c r="I130" s="117"/>
      <c r="J130" s="117"/>
      <c r="K130" s="117"/>
      <c r="M130" s="117"/>
      <c r="N130" s="117"/>
      <c r="O130" s="117"/>
      <c r="P130" s="117"/>
    </row>
    <row r="131" spans="1:16" x14ac:dyDescent="0.25">
      <c r="A131" s="120"/>
      <c r="B131" s="121"/>
      <c r="C131" s="117"/>
      <c r="D131" s="117"/>
      <c r="E131" s="117"/>
      <c r="F131" s="117"/>
      <c r="G131" s="117"/>
      <c r="H131" s="117"/>
      <c r="I131" s="117"/>
      <c r="J131" s="117"/>
      <c r="K131" s="117"/>
      <c r="M131" s="117"/>
      <c r="N131" s="117"/>
      <c r="O131" s="117"/>
      <c r="P131" s="117"/>
    </row>
    <row r="132" spans="1:16" x14ac:dyDescent="0.25">
      <c r="A132" s="120"/>
      <c r="B132" s="121"/>
      <c r="C132" s="117"/>
      <c r="D132" s="117"/>
      <c r="E132" s="117"/>
      <c r="F132" s="117"/>
      <c r="G132" s="117"/>
      <c r="H132" s="117"/>
      <c r="I132" s="117"/>
      <c r="J132" s="117"/>
      <c r="K132" s="117"/>
      <c r="M132" s="117"/>
      <c r="N132" s="117"/>
      <c r="O132" s="117"/>
      <c r="P132" s="117"/>
    </row>
    <row r="133" spans="1:16" x14ac:dyDescent="0.25">
      <c r="A133" s="120"/>
      <c r="B133" s="121"/>
      <c r="C133" s="117"/>
      <c r="D133" s="117"/>
      <c r="E133" s="117"/>
      <c r="F133" s="117"/>
      <c r="G133" s="117"/>
      <c r="H133" s="117"/>
      <c r="I133" s="117"/>
      <c r="J133" s="117"/>
      <c r="K133" s="117"/>
      <c r="M133" s="117"/>
      <c r="N133" s="117"/>
      <c r="O133" s="117"/>
      <c r="P133" s="117"/>
    </row>
    <row r="134" spans="1:16" x14ac:dyDescent="0.25">
      <c r="A134" s="120"/>
      <c r="B134" s="121"/>
      <c r="C134" s="117"/>
      <c r="D134" s="117"/>
      <c r="E134" s="117"/>
      <c r="F134" s="117"/>
      <c r="G134" s="117"/>
      <c r="H134" s="117"/>
      <c r="I134" s="117"/>
      <c r="J134" s="117"/>
      <c r="K134" s="117"/>
      <c r="M134" s="117"/>
      <c r="N134" s="117"/>
      <c r="O134" s="117"/>
      <c r="P134" s="117"/>
    </row>
    <row r="135" spans="1:16" s="98" customFormat="1" x14ac:dyDescent="0.25">
      <c r="A135" s="120"/>
      <c r="B135" s="100"/>
    </row>
    <row r="136" spans="1:16" x14ac:dyDescent="0.25">
      <c r="A136" s="99"/>
      <c r="B136" s="121"/>
      <c r="C136" s="117"/>
      <c r="D136" s="117"/>
      <c r="E136" s="117"/>
      <c r="F136" s="117"/>
      <c r="G136" s="117"/>
      <c r="H136" s="117"/>
      <c r="I136" s="117"/>
      <c r="J136" s="117"/>
      <c r="K136" s="117"/>
      <c r="M136" s="117"/>
      <c r="N136" s="117"/>
      <c r="O136" s="117"/>
      <c r="P136" s="117"/>
    </row>
    <row r="137" spans="1:16" s="98" customFormat="1" x14ac:dyDescent="0.25">
      <c r="A137" s="99"/>
      <c r="B137" s="100"/>
    </row>
    <row r="138" spans="1:16" x14ac:dyDescent="0.25">
      <c r="A138" s="120"/>
      <c r="B138" s="121"/>
      <c r="C138" s="117"/>
      <c r="D138" s="117"/>
      <c r="E138" s="117"/>
      <c r="F138" s="117"/>
      <c r="G138" s="117"/>
      <c r="H138" s="117"/>
      <c r="I138" s="117"/>
      <c r="J138" s="117"/>
      <c r="K138" s="117"/>
      <c r="M138" s="117"/>
      <c r="N138" s="117"/>
      <c r="O138" s="117"/>
      <c r="P138" s="117"/>
    </row>
    <row r="139" spans="1:16" x14ac:dyDescent="0.25">
      <c r="A139" s="120"/>
      <c r="B139" s="121"/>
      <c r="C139" s="117"/>
      <c r="D139" s="117"/>
      <c r="E139" s="117"/>
      <c r="F139" s="117"/>
      <c r="G139" s="117"/>
      <c r="H139" s="117"/>
      <c r="I139" s="117"/>
      <c r="J139" s="117"/>
      <c r="K139" s="117"/>
      <c r="M139" s="117"/>
      <c r="N139" s="117"/>
      <c r="O139" s="117"/>
      <c r="P139" s="117"/>
    </row>
    <row r="140" spans="1:16" s="124" customFormat="1" x14ac:dyDescent="0.25">
      <c r="A140" s="120"/>
    </row>
    <row r="141" spans="1:16" s="124" customFormat="1" x14ac:dyDescent="0.25">
      <c r="A141" s="120"/>
    </row>
    <row r="142" spans="1:16" s="124" customFormat="1" x14ac:dyDescent="0.25">
      <c r="A142" s="120"/>
    </row>
    <row r="143" spans="1:16" s="124" customFormat="1" x14ac:dyDescent="0.25">
      <c r="A143" s="120"/>
    </row>
    <row r="144" spans="1:16" s="124" customFormat="1" x14ac:dyDescent="0.25">
      <c r="A144" s="120"/>
    </row>
    <row r="145" spans="1:1" s="124" customFormat="1" x14ac:dyDescent="0.25">
      <c r="A145" s="120"/>
    </row>
    <row r="146" spans="1:1" s="102" customFormat="1" x14ac:dyDescent="0.25">
      <c r="A146" s="120"/>
    </row>
    <row r="147" spans="1:1" s="102" customFormat="1" x14ac:dyDescent="0.25">
      <c r="A147" s="120"/>
    </row>
    <row r="148" spans="1:1" s="102" customFormat="1" x14ac:dyDescent="0.25">
      <c r="A148" s="120"/>
    </row>
    <row r="149" spans="1:1" s="102" customFormat="1" x14ac:dyDescent="0.25">
      <c r="A149" s="120"/>
    </row>
    <row r="150" spans="1:1" s="102" customFormat="1" x14ac:dyDescent="0.25">
      <c r="A150" s="120"/>
    </row>
    <row r="151" spans="1:1" s="102" customFormat="1" x14ac:dyDescent="0.25">
      <c r="A151" s="120"/>
    </row>
    <row r="152" spans="1:1" s="102" customFormat="1" x14ac:dyDescent="0.25">
      <c r="A152" s="120"/>
    </row>
    <row r="153" spans="1:1" s="102" customFormat="1" x14ac:dyDescent="0.25">
      <c r="A153" s="120"/>
    </row>
    <row r="154" spans="1:1" s="102" customFormat="1" x14ac:dyDescent="0.25">
      <c r="A154" s="120"/>
    </row>
    <row r="155" spans="1:1" s="102" customFormat="1" x14ac:dyDescent="0.25">
      <c r="A155" s="120"/>
    </row>
    <row r="156" spans="1:1" s="102" customFormat="1" x14ac:dyDescent="0.25">
      <c r="A156" s="120"/>
    </row>
    <row r="157" spans="1:1" s="102" customFormat="1" x14ac:dyDescent="0.25">
      <c r="A157" s="120"/>
    </row>
    <row r="158" spans="1:1" s="102" customFormat="1" x14ac:dyDescent="0.25">
      <c r="A158" s="120"/>
    </row>
    <row r="159" spans="1:1" s="102" customFormat="1" x14ac:dyDescent="0.25">
      <c r="A159" s="120"/>
    </row>
    <row r="160" spans="1:1" s="102" customFormat="1" x14ac:dyDescent="0.25">
      <c r="A160" s="120"/>
    </row>
    <row r="161" spans="1:1" s="102" customFormat="1" x14ac:dyDescent="0.25">
      <c r="A161" s="120"/>
    </row>
    <row r="162" spans="1:1" s="102" customFormat="1" x14ac:dyDescent="0.25">
      <c r="A162" s="120"/>
    </row>
    <row r="163" spans="1:1" s="102" customFormat="1" x14ac:dyDescent="0.25">
      <c r="A163" s="120"/>
    </row>
    <row r="164" spans="1:1" s="102" customFormat="1" x14ac:dyDescent="0.25">
      <c r="A164" s="120"/>
    </row>
    <row r="165" spans="1:1" s="102" customFormat="1" x14ac:dyDescent="0.25">
      <c r="A165" s="120"/>
    </row>
    <row r="166" spans="1:1" s="102" customFormat="1" x14ac:dyDescent="0.25">
      <c r="A166" s="120"/>
    </row>
    <row r="167" spans="1:1" s="102" customFormat="1" x14ac:dyDescent="0.25">
      <c r="A167" s="120"/>
    </row>
    <row r="168" spans="1:1" s="102" customFormat="1" x14ac:dyDescent="0.25">
      <c r="A168" s="120"/>
    </row>
    <row r="169" spans="1:1" s="102" customFormat="1" x14ac:dyDescent="0.25">
      <c r="A169" s="120"/>
    </row>
    <row r="170" spans="1:1" s="102" customFormat="1" x14ac:dyDescent="0.25">
      <c r="A170" s="120"/>
    </row>
    <row r="171" spans="1:1" s="102" customFormat="1" x14ac:dyDescent="0.25">
      <c r="A171" s="120"/>
    </row>
    <row r="172" spans="1:1" s="102" customFormat="1" x14ac:dyDescent="0.25">
      <c r="A172" s="120"/>
    </row>
    <row r="173" spans="1:1" s="102" customFormat="1" x14ac:dyDescent="0.25">
      <c r="A173" s="120"/>
    </row>
    <row r="174" spans="1:1" s="102" customFormat="1" x14ac:dyDescent="0.25">
      <c r="A174" s="120"/>
    </row>
    <row r="175" spans="1:1" s="102" customFormat="1" x14ac:dyDescent="0.25">
      <c r="A175" s="120"/>
    </row>
    <row r="176" spans="1:1" s="124" customFormat="1" x14ac:dyDescent="0.25">
      <c r="A176" s="120"/>
    </row>
    <row r="177" spans="1:16" s="124" customFormat="1" x14ac:dyDescent="0.25">
      <c r="A177" s="120"/>
    </row>
    <row r="178" spans="1:16" s="124" customFormat="1" x14ac:dyDescent="0.25">
      <c r="A178" s="120"/>
    </row>
    <row r="179" spans="1:16" s="124" customFormat="1" x14ac:dyDescent="0.25">
      <c r="A179" s="120"/>
    </row>
    <row r="180" spans="1:16" x14ac:dyDescent="0.25">
      <c r="A180" s="120"/>
      <c r="B180" s="121"/>
      <c r="C180" s="117"/>
      <c r="D180" s="117"/>
      <c r="E180" s="117"/>
      <c r="F180" s="117"/>
      <c r="G180" s="117"/>
      <c r="H180" s="117"/>
      <c r="I180" s="117"/>
      <c r="J180" s="117"/>
      <c r="K180" s="117"/>
      <c r="M180" s="117"/>
      <c r="N180" s="117"/>
      <c r="O180" s="117"/>
      <c r="P180" s="117"/>
    </row>
    <row r="181" spans="1:16" x14ac:dyDescent="0.25">
      <c r="A181" s="120"/>
      <c r="B181" s="121"/>
      <c r="C181" s="117"/>
      <c r="D181" s="117"/>
      <c r="E181" s="117"/>
      <c r="F181" s="117"/>
      <c r="G181" s="117"/>
      <c r="H181" s="117"/>
      <c r="I181" s="117"/>
      <c r="J181" s="117"/>
      <c r="K181" s="117"/>
      <c r="M181" s="117"/>
      <c r="N181" s="117"/>
      <c r="O181" s="117"/>
      <c r="P181" s="117"/>
    </row>
    <row r="182" spans="1:16" x14ac:dyDescent="0.25">
      <c r="A182" s="99"/>
      <c r="B182" s="121"/>
      <c r="C182" s="117"/>
      <c r="D182" s="117"/>
      <c r="E182" s="117"/>
      <c r="F182" s="117"/>
      <c r="G182" s="117"/>
      <c r="H182" s="117"/>
      <c r="I182" s="117"/>
      <c r="J182" s="117"/>
      <c r="K182" s="117"/>
      <c r="M182" s="117"/>
      <c r="N182" s="117"/>
      <c r="O182" s="117"/>
      <c r="P182" s="117"/>
    </row>
    <row r="183" spans="1:16" s="98" customFormat="1" x14ac:dyDescent="0.25">
      <c r="A183" s="99"/>
      <c r="B183" s="100"/>
    </row>
    <row r="184" spans="1:16" x14ac:dyDescent="0.25">
      <c r="A184" s="99"/>
      <c r="B184" s="121"/>
      <c r="C184" s="117"/>
      <c r="D184" s="117"/>
      <c r="E184" s="117"/>
      <c r="F184" s="117"/>
      <c r="G184" s="117"/>
      <c r="H184" s="117"/>
      <c r="I184" s="117"/>
      <c r="J184" s="117"/>
      <c r="K184" s="117"/>
      <c r="M184" s="117"/>
      <c r="N184" s="117"/>
      <c r="O184" s="117"/>
      <c r="P184" s="117"/>
    </row>
    <row r="185" spans="1:16" x14ac:dyDescent="0.25">
      <c r="A185" s="99"/>
      <c r="B185" s="121"/>
      <c r="C185" s="117"/>
      <c r="D185" s="117"/>
      <c r="E185" s="117"/>
      <c r="F185" s="117"/>
      <c r="G185" s="117"/>
      <c r="H185" s="117"/>
      <c r="I185" s="117"/>
      <c r="J185" s="117"/>
      <c r="K185" s="117"/>
      <c r="M185" s="117"/>
      <c r="N185" s="117"/>
      <c r="O185" s="117"/>
      <c r="P185" s="117"/>
    </row>
    <row r="186" spans="1:16" x14ac:dyDescent="0.25">
      <c r="A186" s="120"/>
      <c r="B186" s="121"/>
      <c r="C186" s="117"/>
      <c r="D186" s="117"/>
      <c r="E186" s="117"/>
      <c r="F186" s="117"/>
      <c r="G186" s="117"/>
      <c r="H186" s="117"/>
      <c r="I186" s="117"/>
      <c r="J186" s="117"/>
      <c r="K186" s="117"/>
      <c r="M186" s="117"/>
      <c r="N186" s="117"/>
      <c r="O186" s="117"/>
      <c r="P186" s="117"/>
    </row>
    <row r="187" spans="1:16" x14ac:dyDescent="0.25">
      <c r="A187" s="120"/>
      <c r="B187" s="121"/>
      <c r="C187" s="117"/>
      <c r="D187" s="117"/>
      <c r="E187" s="117"/>
      <c r="F187" s="117"/>
      <c r="G187" s="117"/>
      <c r="H187" s="117"/>
      <c r="I187" s="117"/>
      <c r="J187" s="117"/>
      <c r="K187" s="117"/>
      <c r="M187" s="117"/>
      <c r="N187" s="117"/>
      <c r="O187" s="117"/>
      <c r="P187" s="117"/>
    </row>
    <row r="188" spans="1:16" x14ac:dyDescent="0.25">
      <c r="A188" s="120"/>
      <c r="B188" s="121"/>
      <c r="C188" s="117"/>
      <c r="D188" s="117"/>
      <c r="E188" s="117"/>
      <c r="F188" s="117"/>
      <c r="G188" s="117"/>
      <c r="H188" s="117"/>
      <c r="I188" s="117"/>
      <c r="J188" s="117"/>
      <c r="K188" s="117"/>
      <c r="M188" s="117"/>
      <c r="N188" s="117"/>
      <c r="O188" s="117"/>
      <c r="P188" s="117"/>
    </row>
    <row r="189" spans="1:16" s="124" customFormat="1" x14ac:dyDescent="0.25">
      <c r="A189" s="120"/>
    </row>
    <row r="190" spans="1:16" s="124" customFormat="1" x14ac:dyDescent="0.25">
      <c r="A190" s="120"/>
    </row>
    <row r="191" spans="1:16" s="124" customFormat="1" x14ac:dyDescent="0.25">
      <c r="A191" s="120"/>
    </row>
    <row r="192" spans="1:16" s="124" customFormat="1" x14ac:dyDescent="0.25">
      <c r="A192" s="120"/>
    </row>
    <row r="193" spans="1:16" s="124" customFormat="1" x14ac:dyDescent="0.25">
      <c r="A193" s="120"/>
    </row>
    <row r="194" spans="1:16" x14ac:dyDescent="0.25">
      <c r="A194" s="120"/>
      <c r="B194" s="121"/>
      <c r="C194" s="117"/>
      <c r="D194" s="117"/>
      <c r="E194" s="117"/>
      <c r="F194" s="117"/>
      <c r="G194" s="117"/>
      <c r="H194" s="117"/>
      <c r="I194" s="117"/>
      <c r="J194" s="117"/>
      <c r="K194" s="117"/>
      <c r="M194" s="117"/>
      <c r="N194" s="117"/>
      <c r="O194" s="117"/>
      <c r="P194" s="117"/>
    </row>
    <row r="195" spans="1:16" s="124" customFormat="1" x14ac:dyDescent="0.25">
      <c r="A195" s="99"/>
    </row>
    <row r="196" spans="1:16" s="98" customFormat="1" x14ac:dyDescent="0.25">
      <c r="A196" s="99"/>
      <c r="B196" s="100"/>
    </row>
    <row r="197" spans="1:16" s="124" customFormat="1" x14ac:dyDescent="0.25">
      <c r="A197" s="99"/>
    </row>
    <row r="198" spans="1:16" x14ac:dyDescent="0.25">
      <c r="A198" s="99"/>
      <c r="B198" s="121"/>
      <c r="C198" s="117"/>
      <c r="D198" s="117"/>
      <c r="E198" s="117"/>
      <c r="F198" s="117"/>
      <c r="G198" s="117"/>
      <c r="H198" s="117"/>
      <c r="I198" s="117"/>
      <c r="J198" s="117"/>
      <c r="K198" s="117"/>
      <c r="M198" s="117"/>
      <c r="N198" s="117"/>
      <c r="O198" s="117"/>
      <c r="P198" s="117"/>
    </row>
    <row r="199" spans="1:16" x14ac:dyDescent="0.25">
      <c r="A199" s="120"/>
      <c r="B199" s="121"/>
      <c r="C199" s="117"/>
      <c r="D199" s="117"/>
      <c r="E199" s="117"/>
      <c r="F199" s="117"/>
      <c r="G199" s="117"/>
      <c r="H199" s="117"/>
      <c r="I199" s="117"/>
      <c r="J199" s="117"/>
      <c r="K199" s="117"/>
      <c r="M199" s="117"/>
      <c r="N199" s="117"/>
      <c r="O199" s="117"/>
      <c r="P199" s="117"/>
    </row>
    <row r="200" spans="1:16" x14ac:dyDescent="0.25">
      <c r="A200" s="120"/>
      <c r="B200" s="121"/>
      <c r="C200" s="117"/>
      <c r="D200" s="117"/>
      <c r="E200" s="117"/>
      <c r="F200" s="117"/>
      <c r="G200" s="117"/>
      <c r="H200" s="117"/>
      <c r="I200" s="117"/>
      <c r="J200" s="117"/>
      <c r="K200" s="117"/>
      <c r="M200" s="117"/>
      <c r="N200" s="117"/>
      <c r="O200" s="117"/>
      <c r="P200" s="117"/>
    </row>
    <row r="201" spans="1:16" x14ac:dyDescent="0.25">
      <c r="A201" s="120"/>
      <c r="B201" s="121"/>
      <c r="C201" s="117"/>
      <c r="D201" s="117"/>
      <c r="E201" s="117"/>
      <c r="F201" s="117"/>
      <c r="G201" s="117"/>
      <c r="H201" s="117"/>
      <c r="I201" s="117"/>
      <c r="J201" s="117"/>
      <c r="K201" s="117"/>
      <c r="M201" s="117"/>
      <c r="N201" s="117"/>
      <c r="O201" s="117"/>
      <c r="P201" s="117"/>
    </row>
    <row r="202" spans="1:16" x14ac:dyDescent="0.25">
      <c r="A202" s="120"/>
      <c r="B202" s="121"/>
      <c r="C202" s="117"/>
      <c r="D202" s="117"/>
      <c r="E202" s="117"/>
      <c r="F202" s="117"/>
      <c r="G202" s="117"/>
      <c r="H202" s="117"/>
      <c r="I202" s="117"/>
      <c r="J202" s="117"/>
      <c r="K202" s="117"/>
      <c r="M202" s="117"/>
      <c r="N202" s="117"/>
      <c r="O202" s="117"/>
      <c r="P202" s="117"/>
    </row>
    <row r="203" spans="1:16" x14ac:dyDescent="0.25">
      <c r="A203" s="120"/>
      <c r="B203" s="121"/>
      <c r="C203" s="117"/>
      <c r="D203" s="117"/>
      <c r="E203" s="117"/>
      <c r="F203" s="117"/>
      <c r="G203" s="117"/>
      <c r="H203" s="117"/>
      <c r="I203" s="117"/>
      <c r="J203" s="117"/>
      <c r="K203" s="117"/>
      <c r="M203" s="117"/>
      <c r="N203" s="117"/>
      <c r="O203" s="117"/>
      <c r="P203" s="117"/>
    </row>
    <row r="204" spans="1:16" x14ac:dyDescent="0.25">
      <c r="A204" s="120"/>
      <c r="B204" s="121"/>
      <c r="C204" s="117"/>
      <c r="D204" s="117"/>
      <c r="E204" s="117"/>
      <c r="F204" s="117"/>
      <c r="G204" s="117"/>
      <c r="H204" s="117"/>
      <c r="I204" s="117"/>
      <c r="J204" s="117"/>
      <c r="K204" s="117"/>
      <c r="M204" s="117"/>
      <c r="N204" s="117"/>
      <c r="O204" s="117"/>
      <c r="P204" s="117"/>
    </row>
    <row r="205" spans="1:16" x14ac:dyDescent="0.25">
      <c r="A205" s="120"/>
      <c r="B205" s="121"/>
      <c r="C205" s="117"/>
      <c r="D205" s="117"/>
      <c r="E205" s="117"/>
      <c r="F205" s="117"/>
      <c r="G205" s="117"/>
      <c r="H205" s="117"/>
      <c r="I205" s="117"/>
      <c r="J205" s="117"/>
      <c r="K205" s="117"/>
      <c r="M205" s="117"/>
      <c r="N205" s="117"/>
      <c r="O205" s="117"/>
      <c r="P205" s="117"/>
    </row>
    <row r="206" spans="1:16" x14ac:dyDescent="0.25">
      <c r="A206" s="120"/>
      <c r="B206" s="121"/>
      <c r="C206" s="117"/>
      <c r="D206" s="117"/>
      <c r="E206" s="117"/>
      <c r="F206" s="117"/>
      <c r="G206" s="117"/>
      <c r="H206" s="117"/>
      <c r="I206" s="117"/>
      <c r="J206" s="117"/>
      <c r="K206" s="117"/>
      <c r="M206" s="117"/>
      <c r="N206" s="117"/>
      <c r="O206" s="117"/>
      <c r="P206" s="117"/>
    </row>
    <row r="207" spans="1:16" x14ac:dyDescent="0.25">
      <c r="A207" s="120"/>
      <c r="B207" s="121"/>
      <c r="C207" s="117"/>
      <c r="D207" s="117"/>
      <c r="E207" s="117"/>
      <c r="F207" s="117"/>
      <c r="G207" s="117"/>
      <c r="H207" s="117"/>
      <c r="I207" s="117"/>
      <c r="J207" s="117"/>
      <c r="K207" s="117"/>
      <c r="M207" s="117"/>
      <c r="N207" s="117"/>
      <c r="O207" s="117"/>
      <c r="P207" s="117"/>
    </row>
    <row r="208" spans="1:16" x14ac:dyDescent="0.25">
      <c r="A208" s="120"/>
      <c r="B208" s="121"/>
      <c r="C208" s="117"/>
      <c r="D208" s="117"/>
      <c r="E208" s="117"/>
      <c r="F208" s="117"/>
      <c r="G208" s="117"/>
      <c r="H208" s="117"/>
      <c r="I208" s="117"/>
      <c r="J208" s="117"/>
      <c r="K208" s="117"/>
      <c r="M208" s="117"/>
      <c r="N208" s="117"/>
      <c r="O208" s="117"/>
      <c r="P208" s="117"/>
    </row>
    <row r="209" spans="1:16" s="124" customFormat="1" x14ac:dyDescent="0.25">
      <c r="A209" s="120"/>
    </row>
    <row r="210" spans="1:16" s="124" customFormat="1" x14ac:dyDescent="0.25">
      <c r="A210" s="120"/>
    </row>
    <row r="211" spans="1:16" x14ac:dyDescent="0.25">
      <c r="A211" s="120"/>
      <c r="B211" s="121"/>
      <c r="C211" s="117"/>
      <c r="D211" s="117"/>
      <c r="E211" s="117"/>
      <c r="F211" s="117"/>
      <c r="G211" s="117"/>
      <c r="H211" s="117"/>
      <c r="I211" s="117"/>
      <c r="J211" s="117"/>
      <c r="K211" s="117"/>
      <c r="M211" s="117"/>
      <c r="N211" s="117"/>
      <c r="O211" s="117"/>
      <c r="P211" s="117"/>
    </row>
    <row r="212" spans="1:16" s="124" customFormat="1" x14ac:dyDescent="0.25">
      <c r="A212" s="99"/>
    </row>
    <row r="213" spans="1:16" s="98" customFormat="1" x14ac:dyDescent="0.25">
      <c r="A213" s="99"/>
      <c r="B213" s="100"/>
    </row>
    <row r="214" spans="1:16" s="124" customFormat="1" x14ac:dyDescent="0.25">
      <c r="A214" s="99"/>
    </row>
    <row r="215" spans="1:16" x14ac:dyDescent="0.25">
      <c r="A215" s="99"/>
      <c r="B215" s="121"/>
      <c r="C215" s="117"/>
      <c r="D215" s="117"/>
      <c r="E215" s="117"/>
      <c r="F215" s="117"/>
      <c r="G215" s="117"/>
      <c r="H215" s="117"/>
      <c r="I215" s="117"/>
      <c r="J215" s="117"/>
      <c r="K215" s="117"/>
      <c r="M215" s="117"/>
      <c r="N215" s="117"/>
      <c r="O215" s="117"/>
      <c r="P215" s="117"/>
    </row>
    <row r="216" spans="1:16" s="102" customFormat="1" x14ac:dyDescent="0.25">
      <c r="A216" s="120"/>
    </row>
    <row r="217" spans="1:16" s="102" customFormat="1" x14ac:dyDescent="0.25">
      <c r="A217" s="120"/>
    </row>
    <row r="218" spans="1:16" s="102" customFormat="1" x14ac:dyDescent="0.25">
      <c r="A218" s="120"/>
    </row>
    <row r="219" spans="1:16" s="102" customFormat="1" x14ac:dyDescent="0.25">
      <c r="A219" s="120"/>
    </row>
    <row r="220" spans="1:16" s="102" customFormat="1" x14ac:dyDescent="0.25">
      <c r="A220" s="120"/>
    </row>
    <row r="221" spans="1:16" s="124" customFormat="1" x14ac:dyDescent="0.25">
      <c r="A221" s="120"/>
    </row>
    <row r="222" spans="1:16" s="124" customFormat="1" x14ac:dyDescent="0.25">
      <c r="A222" s="120"/>
    </row>
    <row r="223" spans="1:16" s="124" customFormat="1" x14ac:dyDescent="0.25">
      <c r="A223" s="120"/>
    </row>
    <row r="224" spans="1:16" s="124" customFormat="1" x14ac:dyDescent="0.25">
      <c r="A224" s="120"/>
    </row>
    <row r="225" spans="1:1" s="124" customFormat="1" x14ac:dyDescent="0.25">
      <c r="A225" s="120"/>
    </row>
    <row r="226" spans="1:1" s="124" customFormat="1" x14ac:dyDescent="0.25">
      <c r="A226" s="120"/>
    </row>
    <row r="227" spans="1:1" s="124" customFormat="1" x14ac:dyDescent="0.25">
      <c r="A227" s="120"/>
    </row>
    <row r="228" spans="1:1" s="124" customFormat="1" x14ac:dyDescent="0.25">
      <c r="A228" s="120"/>
    </row>
    <row r="229" spans="1:1" s="124" customFormat="1" x14ac:dyDescent="0.25">
      <c r="A229" s="120"/>
    </row>
    <row r="230" spans="1:1" s="124" customFormat="1" x14ac:dyDescent="0.25">
      <c r="A230" s="120"/>
    </row>
    <row r="231" spans="1:1" s="124" customFormat="1" x14ac:dyDescent="0.25">
      <c r="A231" s="120"/>
    </row>
    <row r="232" spans="1:1" s="124" customFormat="1" x14ac:dyDescent="0.25">
      <c r="A232" s="120"/>
    </row>
    <row r="233" spans="1:1" s="124" customFormat="1" x14ac:dyDescent="0.25">
      <c r="A233" s="120"/>
    </row>
    <row r="234" spans="1:1" s="124" customFormat="1" x14ac:dyDescent="0.25">
      <c r="A234" s="120"/>
    </row>
    <row r="235" spans="1:1" s="124" customFormat="1" x14ac:dyDescent="0.25">
      <c r="A235" s="120"/>
    </row>
    <row r="236" spans="1:1" s="102" customFormat="1" x14ac:dyDescent="0.25">
      <c r="A236" s="120"/>
    </row>
    <row r="237" spans="1:1" s="124" customFormat="1" x14ac:dyDescent="0.25">
      <c r="A237" s="120"/>
    </row>
    <row r="238" spans="1:1" s="124" customFormat="1" x14ac:dyDescent="0.25">
      <c r="A238" s="120"/>
    </row>
    <row r="239" spans="1:1" s="124" customFormat="1" x14ac:dyDescent="0.25">
      <c r="A239" s="120"/>
    </row>
    <row r="240" spans="1:1" s="124" customFormat="1" x14ac:dyDescent="0.25">
      <c r="A240" s="120"/>
    </row>
    <row r="241" spans="1:16" s="124" customFormat="1" x14ac:dyDescent="0.25">
      <c r="A241" s="120"/>
    </row>
    <row r="242" spans="1:16" s="124" customFormat="1" x14ac:dyDescent="0.25">
      <c r="A242" s="120"/>
    </row>
    <row r="243" spans="1:16" s="124" customFormat="1" x14ac:dyDescent="0.25">
      <c r="A243" s="120"/>
    </row>
    <row r="244" spans="1:16" x14ac:dyDescent="0.25">
      <c r="A244" s="120"/>
      <c r="B244" s="121"/>
      <c r="C244" s="117"/>
      <c r="D244" s="117"/>
      <c r="E244" s="117"/>
      <c r="F244" s="117"/>
      <c r="G244" s="117"/>
      <c r="H244" s="117"/>
      <c r="I244" s="117"/>
      <c r="J244" s="117"/>
      <c r="K244" s="117"/>
      <c r="M244" s="117"/>
      <c r="N244" s="117"/>
      <c r="O244" s="117"/>
      <c r="P244" s="117"/>
    </row>
    <row r="245" spans="1:16" s="124" customFormat="1" x14ac:dyDescent="0.25">
      <c r="A245" s="99"/>
    </row>
    <row r="246" spans="1:16" s="98" customFormat="1" x14ac:dyDescent="0.25">
      <c r="A246" s="99"/>
      <c r="B246" s="100"/>
    </row>
    <row r="247" spans="1:16" s="124" customFormat="1" x14ac:dyDescent="0.25">
      <c r="A247" s="99"/>
    </row>
    <row r="248" spans="1:16" x14ac:dyDescent="0.25">
      <c r="A248" s="99"/>
      <c r="B248" s="121"/>
      <c r="C248" s="117"/>
      <c r="D248" s="117"/>
      <c r="E248" s="117"/>
      <c r="F248" s="117"/>
      <c r="G248" s="117"/>
      <c r="H248" s="117"/>
      <c r="I248" s="117"/>
      <c r="J248" s="117"/>
      <c r="K248" s="117"/>
      <c r="M248" s="117"/>
      <c r="N248" s="117"/>
      <c r="O248" s="117"/>
      <c r="P248" s="117"/>
    </row>
    <row r="249" spans="1:16" x14ac:dyDescent="0.25">
      <c r="A249" s="120"/>
      <c r="B249" s="121"/>
      <c r="C249" s="117"/>
      <c r="D249" s="117"/>
      <c r="E249" s="117"/>
      <c r="F249" s="117"/>
      <c r="G249" s="117"/>
      <c r="H249" s="117"/>
      <c r="I249" s="117"/>
      <c r="J249" s="117"/>
      <c r="K249" s="117"/>
      <c r="M249" s="117"/>
      <c r="N249" s="117"/>
      <c r="O249" s="117"/>
      <c r="P249" s="117"/>
    </row>
    <row r="250" spans="1:16" x14ac:dyDescent="0.25">
      <c r="A250" s="120"/>
      <c r="B250" s="121"/>
      <c r="C250" s="117"/>
      <c r="D250" s="117"/>
      <c r="E250" s="117"/>
      <c r="F250" s="117"/>
      <c r="G250" s="117"/>
      <c r="H250" s="117"/>
      <c r="I250" s="117"/>
      <c r="J250" s="117"/>
      <c r="K250" s="117"/>
      <c r="M250" s="117"/>
      <c r="N250" s="117"/>
      <c r="O250" s="117"/>
      <c r="P250" s="117"/>
    </row>
    <row r="251" spans="1:16" x14ac:dyDescent="0.25">
      <c r="A251" s="120"/>
      <c r="B251" s="121"/>
      <c r="C251" s="117"/>
      <c r="D251" s="117"/>
      <c r="E251" s="117"/>
      <c r="F251" s="117"/>
      <c r="G251" s="117"/>
      <c r="H251" s="117"/>
      <c r="I251" s="117"/>
      <c r="J251" s="117"/>
      <c r="K251" s="117"/>
      <c r="M251" s="117"/>
      <c r="N251" s="117"/>
      <c r="O251" s="117"/>
      <c r="P251" s="117"/>
    </row>
    <row r="252" spans="1:16" x14ac:dyDescent="0.25">
      <c r="A252" s="6"/>
      <c r="B252" s="6"/>
      <c r="C252" s="6"/>
      <c r="D252" s="6"/>
      <c r="E252" s="117"/>
      <c r="F252" s="120"/>
      <c r="G252" s="120"/>
      <c r="H252" s="120"/>
      <c r="I252" s="121"/>
      <c r="J252" s="117"/>
      <c r="K252" s="117"/>
      <c r="M252" s="117"/>
      <c r="N252" s="117"/>
      <c r="O252" s="117"/>
      <c r="P252" s="117"/>
    </row>
    <row r="253" spans="1:16" x14ac:dyDescent="0.25">
      <c r="A253" s="6"/>
      <c r="B253" s="6"/>
      <c r="C253" s="6"/>
      <c r="D253" s="6"/>
      <c r="E253" s="117"/>
      <c r="F253" s="120"/>
      <c r="G253" s="120"/>
      <c r="H253" s="120"/>
      <c r="I253" s="121"/>
      <c r="J253" s="117"/>
      <c r="K253" s="117"/>
      <c r="M253" s="117"/>
      <c r="N253" s="117"/>
      <c r="O253" s="117"/>
      <c r="P253" s="117"/>
    </row>
    <row r="254" spans="1:16" x14ac:dyDescent="0.25">
      <c r="A254" s="6"/>
      <c r="B254" s="6"/>
      <c r="C254" s="6"/>
      <c r="D254" s="6"/>
      <c r="E254" s="117"/>
      <c r="F254" s="120"/>
      <c r="G254" s="120"/>
      <c r="H254" s="120"/>
      <c r="I254" s="121"/>
      <c r="J254" s="117"/>
      <c r="K254" s="117"/>
      <c r="M254" s="117"/>
      <c r="N254" s="117"/>
      <c r="O254" s="117"/>
      <c r="P254" s="117"/>
    </row>
    <row r="255" spans="1:16" x14ac:dyDescent="0.25">
      <c r="A255" s="6"/>
      <c r="B255" s="6"/>
      <c r="C255" s="6"/>
      <c r="D255" s="6"/>
      <c r="E255" s="117"/>
      <c r="F255" s="120"/>
      <c r="G255" s="120"/>
      <c r="H255" s="120"/>
      <c r="I255" s="121"/>
      <c r="J255" s="117"/>
      <c r="K255" s="117"/>
      <c r="M255" s="117"/>
      <c r="N255" s="117"/>
      <c r="O255" s="117"/>
      <c r="P255" s="117"/>
    </row>
    <row r="256" spans="1:16" x14ac:dyDescent="0.25">
      <c r="A256" s="6"/>
      <c r="B256" s="6"/>
      <c r="C256" s="6"/>
      <c r="D256" s="6"/>
      <c r="E256" s="117"/>
      <c r="F256" s="120"/>
      <c r="G256" s="120"/>
      <c r="H256" s="120"/>
      <c r="I256" s="121"/>
      <c r="J256" s="117"/>
      <c r="K256" s="117"/>
      <c r="M256" s="117"/>
      <c r="N256" s="117"/>
      <c r="O256" s="117"/>
      <c r="P256" s="117"/>
    </row>
    <row r="257" spans="1:8" s="121" customFormat="1" x14ac:dyDescent="0.25">
      <c r="A257" s="6"/>
      <c r="B257" s="6"/>
      <c r="C257" s="6"/>
      <c r="D257" s="6"/>
      <c r="E257" s="117"/>
      <c r="F257" s="120"/>
      <c r="G257" s="120"/>
      <c r="H257" s="120"/>
    </row>
    <row r="258" spans="1:8" s="124" customFormat="1" x14ac:dyDescent="0.25">
      <c r="A258" s="94"/>
      <c r="B258" s="6"/>
      <c r="C258" s="6"/>
      <c r="D258" s="6"/>
      <c r="E258" s="34"/>
      <c r="F258" s="120"/>
      <c r="G258" s="120"/>
      <c r="H258" s="120"/>
    </row>
    <row r="259" spans="1:8" s="121" customFormat="1" x14ac:dyDescent="0.25">
      <c r="A259" s="6"/>
      <c r="B259" s="6"/>
      <c r="C259" s="6"/>
      <c r="D259" s="6"/>
      <c r="E259" s="117"/>
      <c r="F259" s="120"/>
      <c r="G259" s="120"/>
      <c r="H259" s="120"/>
    </row>
    <row r="260" spans="1:8" s="121" customFormat="1" x14ac:dyDescent="0.25">
      <c r="A260" s="6"/>
      <c r="B260" s="6"/>
      <c r="C260" s="6"/>
      <c r="D260" s="6"/>
      <c r="E260" s="117"/>
      <c r="F260" s="120"/>
      <c r="G260" s="120"/>
      <c r="H260" s="120"/>
    </row>
    <row r="261" spans="1:8" s="121" customFormat="1" x14ac:dyDescent="0.25">
      <c r="A261" s="6"/>
      <c r="B261" s="6"/>
      <c r="C261" s="6"/>
      <c r="D261" s="6"/>
      <c r="E261" s="117"/>
      <c r="F261" s="120"/>
      <c r="G261" s="120"/>
      <c r="H261" s="120"/>
    </row>
    <row r="262" spans="1:8" s="121" customFormat="1" x14ac:dyDescent="0.25">
      <c r="A262" s="6"/>
      <c r="B262" s="6"/>
      <c r="C262" s="6"/>
      <c r="D262" s="6"/>
      <c r="E262" s="117"/>
      <c r="F262" s="120"/>
      <c r="G262" s="120"/>
      <c r="H262" s="120"/>
    </row>
    <row r="263" spans="1:8" s="121" customFormat="1" x14ac:dyDescent="0.25">
      <c r="A263" s="6"/>
      <c r="B263" s="6"/>
      <c r="C263" s="6"/>
      <c r="D263" s="6"/>
      <c r="E263" s="117"/>
      <c r="F263" s="120"/>
      <c r="G263" s="120"/>
      <c r="H263" s="120"/>
    </row>
    <row r="264" spans="1:8" s="121" customFormat="1" x14ac:dyDescent="0.25">
      <c r="A264" s="6"/>
      <c r="B264" s="6"/>
      <c r="C264" s="6"/>
      <c r="D264" s="6"/>
      <c r="E264" s="117"/>
      <c r="F264" s="120"/>
      <c r="G264" s="120"/>
      <c r="H264" s="120"/>
    </row>
    <row r="265" spans="1:8" s="121" customFormat="1" x14ac:dyDescent="0.25">
      <c r="A265" s="6"/>
      <c r="B265" s="6"/>
      <c r="C265" s="6"/>
      <c r="D265" s="6"/>
      <c r="E265" s="117"/>
      <c r="F265" s="120"/>
      <c r="G265" s="120"/>
      <c r="H265" s="120"/>
    </row>
    <row r="266" spans="1:8" s="121" customFormat="1" x14ac:dyDescent="0.25">
      <c r="A266" s="6"/>
      <c r="B266" s="6"/>
      <c r="C266" s="6"/>
      <c r="D266" s="6"/>
      <c r="E266" s="117"/>
      <c r="F266" s="120"/>
      <c r="G266" s="120"/>
      <c r="H266" s="120"/>
    </row>
    <row r="267" spans="1:8" s="121" customFormat="1" x14ac:dyDescent="0.25">
      <c r="A267" s="6"/>
      <c r="B267" s="6"/>
      <c r="C267" s="6"/>
      <c r="D267" s="6"/>
      <c r="E267" s="117"/>
      <c r="F267" s="120"/>
      <c r="G267" s="120"/>
      <c r="H267" s="120"/>
    </row>
    <row r="268" spans="1:8" s="121" customFormat="1" x14ac:dyDescent="0.25">
      <c r="A268" s="6"/>
      <c r="B268" s="6"/>
      <c r="C268" s="6"/>
      <c r="D268" s="6"/>
      <c r="E268" s="117"/>
      <c r="F268" s="120"/>
      <c r="G268" s="120"/>
      <c r="H268" s="120"/>
    </row>
    <row r="269" spans="1:8" s="121" customFormat="1" x14ac:dyDescent="0.25">
      <c r="A269" s="6"/>
      <c r="B269" s="6"/>
      <c r="C269" s="6"/>
      <c r="D269" s="6"/>
      <c r="E269" s="117"/>
      <c r="F269" s="120"/>
      <c r="G269" s="120"/>
      <c r="H269" s="120"/>
    </row>
    <row r="270" spans="1:8" s="124" customFormat="1" x14ac:dyDescent="0.25">
      <c r="A270" s="94"/>
      <c r="B270" s="6"/>
      <c r="C270" s="6"/>
      <c r="D270" s="6"/>
      <c r="E270" s="34"/>
      <c r="F270" s="120"/>
      <c r="G270" s="120"/>
      <c r="H270" s="120"/>
    </row>
    <row r="271" spans="1:8" s="121" customFormat="1" x14ac:dyDescent="0.25">
      <c r="A271" s="6"/>
      <c r="B271" s="6"/>
      <c r="C271" s="6"/>
      <c r="D271" s="6"/>
      <c r="E271" s="117"/>
      <c r="F271" s="120"/>
      <c r="G271" s="120"/>
      <c r="H271" s="120"/>
    </row>
    <row r="272" spans="1:8" s="121" customFormat="1" x14ac:dyDescent="0.25">
      <c r="A272" s="6"/>
      <c r="B272" s="6"/>
      <c r="C272" s="6"/>
      <c r="D272" s="6"/>
      <c r="E272" s="117"/>
      <c r="F272" s="120"/>
      <c r="G272" s="120"/>
      <c r="H272" s="120"/>
    </row>
    <row r="273" spans="1:16" x14ac:dyDescent="0.25">
      <c r="A273" s="6"/>
      <c r="B273" s="6"/>
      <c r="C273" s="6"/>
      <c r="D273" s="6"/>
      <c r="E273" s="117"/>
      <c r="F273" s="120"/>
      <c r="G273" s="120"/>
      <c r="H273" s="120"/>
      <c r="I273" s="121"/>
      <c r="J273" s="117"/>
      <c r="K273" s="117"/>
      <c r="M273" s="117"/>
      <c r="N273" s="117"/>
      <c r="O273" s="117"/>
      <c r="P273" s="117"/>
    </row>
    <row r="274" spans="1:16" x14ac:dyDescent="0.25">
      <c r="A274" s="6"/>
      <c r="B274" s="6"/>
      <c r="C274" s="6"/>
      <c r="D274" s="6"/>
      <c r="E274" s="117"/>
      <c r="F274" s="120"/>
      <c r="G274" s="120"/>
      <c r="H274" s="120"/>
      <c r="I274" s="121"/>
      <c r="J274" s="117"/>
      <c r="K274" s="117"/>
      <c r="M274" s="117"/>
      <c r="N274" s="117"/>
      <c r="O274" s="117"/>
      <c r="P274" s="117"/>
    </row>
    <row r="275" spans="1:16" x14ac:dyDescent="0.25">
      <c r="A275" s="6"/>
      <c r="B275" s="6"/>
      <c r="C275" s="6"/>
      <c r="D275" s="6"/>
      <c r="E275" s="117"/>
      <c r="F275" s="120"/>
      <c r="G275" s="120"/>
      <c r="H275" s="120"/>
      <c r="I275" s="121"/>
      <c r="J275" s="117"/>
      <c r="K275" s="117"/>
      <c r="M275" s="117"/>
      <c r="N275" s="117"/>
      <c r="O275" s="117"/>
      <c r="P275" s="117"/>
    </row>
    <row r="276" spans="1:16" x14ac:dyDescent="0.25">
      <c r="A276" s="6"/>
      <c r="B276" s="6"/>
      <c r="C276" s="6"/>
      <c r="D276" s="6"/>
      <c r="E276" s="117"/>
      <c r="F276" s="120"/>
      <c r="G276" s="120"/>
      <c r="H276" s="120"/>
      <c r="I276" s="121"/>
      <c r="J276" s="117"/>
      <c r="K276" s="117"/>
      <c r="M276" s="117"/>
      <c r="N276" s="117"/>
      <c r="O276" s="117"/>
      <c r="P276" s="117"/>
    </row>
    <row r="277" spans="1:16" x14ac:dyDescent="0.25">
      <c r="A277" s="6"/>
      <c r="B277" s="6"/>
      <c r="C277" s="6"/>
      <c r="D277" s="6"/>
      <c r="E277" s="117"/>
      <c r="F277" s="120"/>
      <c r="G277" s="120"/>
      <c r="H277" s="120"/>
      <c r="I277" s="121"/>
      <c r="J277" s="117"/>
      <c r="K277" s="117"/>
      <c r="M277" s="117"/>
      <c r="N277" s="117"/>
      <c r="O277" s="117"/>
      <c r="P277" s="117"/>
    </row>
    <row r="278" spans="1:16" x14ac:dyDescent="0.25">
      <c r="A278" s="6"/>
      <c r="B278" s="6"/>
      <c r="C278" s="6"/>
      <c r="D278" s="6"/>
      <c r="E278" s="117"/>
      <c r="F278" s="120"/>
      <c r="G278" s="120"/>
      <c r="H278" s="120"/>
      <c r="I278" s="121"/>
      <c r="J278" s="117"/>
      <c r="K278" s="117"/>
      <c r="M278" s="117"/>
      <c r="N278" s="117"/>
      <c r="O278" s="117"/>
      <c r="P278" s="117"/>
    </row>
    <row r="279" spans="1:16" x14ac:dyDescent="0.25">
      <c r="A279" s="6"/>
      <c r="B279" s="6"/>
      <c r="C279" s="6"/>
      <c r="D279" s="6"/>
      <c r="E279" s="117"/>
      <c r="F279" s="120"/>
      <c r="G279" s="120"/>
      <c r="H279" s="120"/>
      <c r="I279" s="121"/>
      <c r="J279" s="117"/>
      <c r="K279" s="117"/>
      <c r="M279" s="117"/>
      <c r="N279" s="117"/>
      <c r="O279" s="117"/>
      <c r="P279" s="117"/>
    </row>
    <row r="280" spans="1:16" s="124" customFormat="1" x14ac:dyDescent="0.25">
      <c r="A280" s="94"/>
      <c r="B280" s="6"/>
      <c r="C280" s="6"/>
      <c r="D280" s="6"/>
      <c r="E280" s="34"/>
      <c r="F280" s="120"/>
      <c r="G280" s="120"/>
      <c r="H280" s="120"/>
    </row>
    <row r="281" spans="1:16" s="124" customFormat="1" x14ac:dyDescent="0.25">
      <c r="A281" s="94"/>
      <c r="B281" s="6"/>
      <c r="C281" s="6"/>
      <c r="D281" s="6"/>
      <c r="E281" s="34"/>
      <c r="F281" s="120"/>
      <c r="G281" s="120"/>
      <c r="H281" s="120"/>
    </row>
    <row r="282" spans="1:16" x14ac:dyDescent="0.25">
      <c r="A282" s="87"/>
      <c r="B282" s="6"/>
      <c r="C282" s="6"/>
      <c r="D282" s="6"/>
      <c r="E282" s="117"/>
      <c r="F282" s="120"/>
      <c r="G282" s="120"/>
      <c r="H282" s="120"/>
      <c r="I282" s="121"/>
      <c r="J282" s="117"/>
      <c r="K282" s="117"/>
      <c r="M282" s="117"/>
      <c r="N282" s="117"/>
      <c r="O282" s="117"/>
      <c r="P282" s="117"/>
    </row>
    <row r="283" spans="1:16" x14ac:dyDescent="0.25">
      <c r="A283" s="6"/>
      <c r="B283" s="6"/>
      <c r="C283" s="6"/>
      <c r="D283" s="6"/>
      <c r="E283" s="117"/>
      <c r="F283" s="99"/>
      <c r="G283" s="99"/>
      <c r="H283" s="99"/>
      <c r="I283" s="121"/>
      <c r="J283" s="117"/>
      <c r="K283" s="117"/>
      <c r="M283" s="117"/>
      <c r="N283" s="117"/>
      <c r="O283" s="117"/>
      <c r="P283" s="117"/>
    </row>
    <row r="284" spans="1:16" s="98" customFormat="1" x14ac:dyDescent="0.25">
      <c r="A284" s="7"/>
      <c r="B284" s="7"/>
      <c r="C284" s="7"/>
      <c r="D284" s="7"/>
      <c r="F284" s="99"/>
      <c r="G284" s="99"/>
      <c r="H284" s="99"/>
      <c r="I284" s="100"/>
    </row>
    <row r="285" spans="1:16" s="124" customFormat="1" x14ac:dyDescent="0.25">
      <c r="A285" s="102"/>
      <c r="B285" s="34"/>
      <c r="C285" s="34"/>
      <c r="D285" s="34"/>
      <c r="E285" s="34"/>
      <c r="F285" s="99"/>
      <c r="G285" s="99"/>
      <c r="H285" s="99"/>
    </row>
    <row r="286" spans="1:16" x14ac:dyDescent="0.25">
      <c r="A286" s="6"/>
      <c r="B286" s="6"/>
      <c r="C286" s="6"/>
      <c r="D286" s="6"/>
      <c r="E286" s="117"/>
      <c r="F286" s="99"/>
      <c r="G286" s="99"/>
      <c r="H286" s="99"/>
      <c r="I286" s="121"/>
      <c r="J286" s="117"/>
      <c r="K286" s="117"/>
      <c r="M286" s="117"/>
      <c r="N286" s="117"/>
      <c r="O286" s="117"/>
      <c r="P286" s="117"/>
    </row>
    <row r="287" spans="1:16" s="124" customFormat="1" x14ac:dyDescent="0.25">
      <c r="A287" s="94"/>
      <c r="B287" s="6"/>
      <c r="C287" s="6"/>
      <c r="D287" s="6"/>
      <c r="E287" s="34"/>
      <c r="F287" s="120"/>
      <c r="G287" s="120"/>
      <c r="H287" s="120"/>
    </row>
    <row r="288" spans="1:16" s="124" customFormat="1" x14ac:dyDescent="0.25">
      <c r="A288" s="94"/>
      <c r="B288" s="6"/>
      <c r="C288" s="6"/>
      <c r="D288" s="6"/>
      <c r="E288" s="34"/>
      <c r="F288" s="120"/>
      <c r="G288" s="120"/>
      <c r="H288" s="120"/>
    </row>
    <row r="289" spans="1:16" x14ac:dyDescent="0.25">
      <c r="A289" s="87"/>
      <c r="B289" s="6"/>
      <c r="C289" s="6"/>
      <c r="D289" s="6"/>
      <c r="E289" s="117"/>
      <c r="F289" s="120"/>
      <c r="G289" s="120"/>
      <c r="H289" s="120"/>
      <c r="I289" s="121"/>
      <c r="J289" s="117"/>
      <c r="K289" s="117"/>
      <c r="M289" s="117"/>
      <c r="N289" s="117"/>
      <c r="O289" s="117"/>
      <c r="P289" s="117"/>
    </row>
    <row r="290" spans="1:16" x14ac:dyDescent="0.25">
      <c r="A290" s="6"/>
      <c r="B290" s="6"/>
      <c r="C290" s="6"/>
      <c r="D290" s="6"/>
      <c r="E290" s="117"/>
      <c r="F290" s="99"/>
      <c r="G290" s="99"/>
      <c r="H290" s="99"/>
      <c r="I290" s="121"/>
      <c r="J290" s="117"/>
      <c r="K290" s="117"/>
      <c r="M290" s="117"/>
      <c r="N290" s="117"/>
      <c r="O290" s="117"/>
      <c r="P290" s="117"/>
    </row>
    <row r="291" spans="1:16" s="98" customFormat="1" x14ac:dyDescent="0.25">
      <c r="A291" s="7"/>
      <c r="B291" s="7"/>
      <c r="C291" s="7"/>
      <c r="D291" s="7"/>
      <c r="F291" s="99"/>
      <c r="G291" s="99"/>
      <c r="H291" s="99"/>
      <c r="I291" s="100"/>
    </row>
    <row r="292" spans="1:16" s="124" customFormat="1" x14ac:dyDescent="0.25">
      <c r="A292" s="102"/>
      <c r="B292" s="34"/>
      <c r="C292" s="34"/>
      <c r="D292" s="34"/>
      <c r="E292" s="34"/>
      <c r="F292" s="99"/>
      <c r="G292" s="99"/>
      <c r="H292" s="99"/>
    </row>
    <row r="293" spans="1:16" x14ac:dyDescent="0.25">
      <c r="A293" s="6"/>
      <c r="B293" s="6"/>
      <c r="C293" s="6"/>
      <c r="D293" s="6"/>
      <c r="E293" s="117"/>
      <c r="F293" s="99"/>
      <c r="G293" s="99"/>
      <c r="H293" s="99"/>
      <c r="I293" s="121"/>
      <c r="J293" s="117"/>
      <c r="K293" s="117"/>
      <c r="M293" s="117"/>
      <c r="N293" s="117"/>
      <c r="O293" s="117"/>
      <c r="P293" s="117"/>
    </row>
    <row r="294" spans="1:16" s="124" customFormat="1" x14ac:dyDescent="0.25">
      <c r="A294" s="94"/>
      <c r="B294" s="6"/>
      <c r="C294" s="6"/>
      <c r="D294" s="6"/>
      <c r="E294" s="34"/>
      <c r="F294" s="120"/>
      <c r="G294" s="120"/>
      <c r="H294" s="120"/>
    </row>
    <row r="295" spans="1:16" s="124" customFormat="1" x14ac:dyDescent="0.25">
      <c r="A295" s="94"/>
      <c r="B295" s="6"/>
      <c r="C295" s="6"/>
      <c r="D295" s="6"/>
      <c r="E295" s="34"/>
      <c r="F295" s="120"/>
      <c r="G295" s="120"/>
      <c r="H295" s="120"/>
    </row>
    <row r="296" spans="1:16" x14ac:dyDescent="0.25">
      <c r="A296" s="87"/>
      <c r="B296" s="6"/>
      <c r="C296" s="6"/>
      <c r="D296" s="6"/>
      <c r="E296" s="117"/>
      <c r="F296" s="120"/>
      <c r="G296" s="120"/>
      <c r="H296" s="120"/>
      <c r="I296" s="121"/>
      <c r="J296" s="117"/>
      <c r="K296" s="117"/>
      <c r="M296" s="117"/>
      <c r="N296" s="117"/>
      <c r="O296" s="117"/>
      <c r="P296" s="117"/>
    </row>
    <row r="297" spans="1:16" x14ac:dyDescent="0.25">
      <c r="A297" s="87"/>
      <c r="B297" s="6"/>
      <c r="C297" s="6"/>
      <c r="D297" s="6"/>
      <c r="E297" s="117"/>
      <c r="F297" s="99"/>
      <c r="G297" s="99"/>
      <c r="H297" s="99"/>
      <c r="I297" s="121"/>
      <c r="J297" s="117"/>
      <c r="K297" s="117"/>
      <c r="M297" s="117"/>
      <c r="N297" s="117"/>
      <c r="O297" s="117"/>
      <c r="P297" s="117"/>
    </row>
    <row r="298" spans="1:16" s="98" customFormat="1" x14ac:dyDescent="0.25">
      <c r="A298" s="7"/>
      <c r="B298" s="7"/>
      <c r="C298" s="7"/>
      <c r="D298" s="7"/>
      <c r="F298" s="99"/>
      <c r="G298" s="99"/>
      <c r="H298" s="99"/>
      <c r="I298" s="100"/>
    </row>
    <row r="299" spans="1:16" s="124" customFormat="1" x14ac:dyDescent="0.25">
      <c r="A299" s="102"/>
      <c r="B299" s="34"/>
      <c r="C299" s="34"/>
      <c r="D299" s="34"/>
      <c r="E299" s="34"/>
      <c r="F299" s="99"/>
      <c r="G299" s="99"/>
      <c r="H299" s="99"/>
    </row>
    <row r="300" spans="1:16" x14ac:dyDescent="0.25">
      <c r="A300" s="6"/>
      <c r="B300" s="6"/>
      <c r="C300" s="6"/>
      <c r="D300" s="6"/>
      <c r="E300" s="117"/>
      <c r="F300" s="99"/>
      <c r="G300" s="99"/>
      <c r="H300" s="99"/>
      <c r="I300" s="121"/>
      <c r="J300" s="117"/>
      <c r="K300" s="117"/>
      <c r="M300" s="117"/>
      <c r="N300" s="117"/>
      <c r="O300" s="117"/>
      <c r="P300" s="117"/>
    </row>
    <row r="301" spans="1:16" s="124" customFormat="1" x14ac:dyDescent="0.25">
      <c r="A301" s="94"/>
      <c r="B301" s="6"/>
      <c r="C301" s="6"/>
      <c r="D301" s="6"/>
      <c r="E301" s="34"/>
      <c r="F301" s="120"/>
      <c r="G301" s="120"/>
      <c r="H301" s="120"/>
    </row>
    <row r="302" spans="1:16" s="124" customFormat="1" x14ac:dyDescent="0.25">
      <c r="A302" s="94"/>
      <c r="B302" s="6"/>
      <c r="C302" s="6"/>
      <c r="D302" s="6"/>
      <c r="E302" s="34"/>
      <c r="F302" s="120"/>
      <c r="G302" s="120"/>
      <c r="H302" s="120"/>
    </row>
    <row r="303" spans="1:16" x14ac:dyDescent="0.25">
      <c r="A303" s="87"/>
      <c r="B303" s="6"/>
      <c r="C303" s="6"/>
      <c r="D303" s="6"/>
      <c r="E303" s="117"/>
      <c r="F303" s="120"/>
      <c r="G303" s="120"/>
      <c r="H303" s="120"/>
      <c r="I303" s="121"/>
      <c r="J303" s="117"/>
      <c r="K303" s="117"/>
      <c r="M303" s="117"/>
      <c r="N303" s="117"/>
      <c r="O303" s="117"/>
      <c r="P303" s="117"/>
    </row>
    <row r="304" spans="1:16" x14ac:dyDescent="0.25">
      <c r="A304" s="87"/>
      <c r="B304" s="6"/>
      <c r="C304" s="6"/>
      <c r="D304" s="6"/>
      <c r="E304" s="117"/>
      <c r="F304" s="99"/>
      <c r="G304" s="99"/>
      <c r="H304" s="99"/>
      <c r="I304" s="121"/>
      <c r="J304" s="117"/>
      <c r="K304" s="117"/>
      <c r="M304" s="117"/>
      <c r="N304" s="117"/>
      <c r="O304" s="117"/>
      <c r="P304" s="117"/>
    </row>
    <row r="305" spans="1:16" s="98" customFormat="1" x14ac:dyDescent="0.25">
      <c r="A305" s="7"/>
      <c r="B305" s="7"/>
      <c r="C305" s="7"/>
      <c r="D305" s="7"/>
      <c r="F305" s="99"/>
      <c r="G305" s="99"/>
      <c r="H305" s="99"/>
      <c r="I305" s="100"/>
    </row>
    <row r="306" spans="1:16" s="124" customFormat="1" x14ac:dyDescent="0.25">
      <c r="A306" s="102"/>
      <c r="B306" s="34"/>
      <c r="C306" s="34"/>
      <c r="D306" s="34"/>
      <c r="E306" s="34"/>
      <c r="F306" s="99"/>
      <c r="G306" s="99"/>
      <c r="H306" s="99"/>
    </row>
    <row r="307" spans="1:16" x14ac:dyDescent="0.25">
      <c r="A307" s="6"/>
      <c r="B307" s="6"/>
      <c r="C307" s="6"/>
      <c r="D307" s="6"/>
      <c r="E307" s="117"/>
      <c r="F307" s="99"/>
      <c r="G307" s="99"/>
      <c r="H307" s="99"/>
      <c r="I307" s="121"/>
      <c r="J307" s="117"/>
      <c r="K307" s="117"/>
      <c r="M307" s="117"/>
      <c r="N307" s="117"/>
      <c r="O307" s="117"/>
      <c r="P307" s="117"/>
    </row>
    <row r="308" spans="1:16" x14ac:dyDescent="0.25">
      <c r="A308" s="6"/>
      <c r="B308" s="6"/>
      <c r="C308" s="6"/>
      <c r="D308" s="6"/>
      <c r="E308" s="117"/>
      <c r="F308" s="120"/>
      <c r="G308" s="120"/>
      <c r="H308" s="120"/>
      <c r="I308" s="121"/>
      <c r="J308" s="117"/>
      <c r="K308" s="117"/>
      <c r="M308" s="117"/>
      <c r="N308" s="117"/>
      <c r="O308" s="117"/>
      <c r="P308" s="117"/>
    </row>
    <row r="309" spans="1:16" x14ac:dyDescent="0.25">
      <c r="A309" s="6"/>
      <c r="B309" s="6"/>
      <c r="C309" s="6"/>
      <c r="D309" s="6"/>
      <c r="E309" s="117"/>
      <c r="F309" s="120"/>
      <c r="G309" s="120"/>
      <c r="H309" s="120"/>
      <c r="I309" s="121"/>
      <c r="J309" s="117"/>
      <c r="K309" s="117"/>
      <c r="M309" s="117"/>
      <c r="N309" s="117"/>
      <c r="O309" s="117"/>
      <c r="P309" s="117"/>
    </row>
    <row r="310" spans="1:16" x14ac:dyDescent="0.25">
      <c r="A310" s="6"/>
      <c r="B310" s="6"/>
      <c r="C310" s="6"/>
      <c r="D310" s="6"/>
      <c r="E310" s="117"/>
      <c r="F310" s="120"/>
      <c r="G310" s="120"/>
      <c r="H310" s="120"/>
      <c r="I310" s="121"/>
      <c r="J310" s="117"/>
      <c r="K310" s="117"/>
      <c r="M310" s="117"/>
      <c r="N310" s="117"/>
      <c r="O310" s="117"/>
      <c r="P310" s="117"/>
    </row>
    <row r="311" spans="1:16" x14ac:dyDescent="0.25">
      <c r="A311" s="6"/>
      <c r="B311" s="6"/>
      <c r="C311" s="6"/>
      <c r="D311" s="6"/>
      <c r="E311" s="117"/>
      <c r="F311" s="120"/>
      <c r="G311" s="120"/>
      <c r="H311" s="120"/>
      <c r="I311" s="121"/>
      <c r="J311" s="117"/>
      <c r="K311" s="117"/>
      <c r="M311" s="117"/>
      <c r="N311" s="117"/>
      <c r="O311" s="117"/>
      <c r="P311" s="117"/>
    </row>
    <row r="312" spans="1:16" x14ac:dyDescent="0.25">
      <c r="A312" s="6"/>
      <c r="B312" s="6"/>
      <c r="C312" s="6"/>
      <c r="D312" s="6"/>
      <c r="E312" s="117"/>
      <c r="F312" s="120"/>
      <c r="G312" s="120"/>
      <c r="H312" s="120"/>
      <c r="I312" s="121"/>
      <c r="J312" s="117"/>
      <c r="K312" s="117"/>
      <c r="M312" s="117"/>
      <c r="N312" s="117"/>
      <c r="O312" s="117"/>
      <c r="P312" s="117"/>
    </row>
    <row r="313" spans="1:16" x14ac:dyDescent="0.25">
      <c r="A313" s="6"/>
      <c r="B313" s="6"/>
      <c r="C313" s="6"/>
      <c r="D313" s="6"/>
      <c r="E313" s="117"/>
      <c r="F313" s="120"/>
      <c r="G313" s="120"/>
      <c r="H313" s="120"/>
      <c r="I313" s="121"/>
      <c r="J313" s="117"/>
      <c r="K313" s="117"/>
      <c r="M313" s="117"/>
      <c r="N313" s="117"/>
      <c r="O313" s="117"/>
      <c r="P313" s="117"/>
    </row>
    <row r="314" spans="1:16" x14ac:dyDescent="0.25">
      <c r="A314" s="6"/>
      <c r="B314" s="6"/>
      <c r="C314" s="6"/>
      <c r="D314" s="6"/>
      <c r="E314" s="117"/>
      <c r="F314" s="120"/>
      <c r="G314" s="120"/>
      <c r="H314" s="120"/>
      <c r="I314" s="121"/>
      <c r="J314" s="117"/>
      <c r="K314" s="117"/>
      <c r="M314" s="117"/>
      <c r="N314" s="117"/>
      <c r="O314" s="117"/>
      <c r="P314" s="117"/>
    </row>
    <row r="315" spans="1:16" x14ac:dyDescent="0.25">
      <c r="A315" s="6"/>
      <c r="B315" s="6"/>
      <c r="C315" s="6"/>
      <c r="D315" s="6"/>
      <c r="E315" s="117"/>
      <c r="F315" s="120"/>
      <c r="G315" s="120"/>
      <c r="H315" s="120"/>
      <c r="I315" s="121"/>
      <c r="J315" s="117"/>
      <c r="K315" s="117"/>
      <c r="M315" s="117"/>
      <c r="N315" s="117"/>
      <c r="O315" s="117"/>
      <c r="P315" s="117"/>
    </row>
    <row r="316" spans="1:16" x14ac:dyDescent="0.25">
      <c r="A316" s="6"/>
      <c r="B316" s="6"/>
      <c r="C316" s="6"/>
      <c r="D316" s="6"/>
      <c r="E316" s="117"/>
      <c r="F316" s="120"/>
      <c r="G316" s="120"/>
      <c r="H316" s="120"/>
      <c r="I316" s="121"/>
      <c r="J316" s="117"/>
      <c r="K316" s="117"/>
      <c r="M316" s="117"/>
      <c r="N316" s="117"/>
      <c r="O316" s="117"/>
      <c r="P316" s="117"/>
    </row>
    <row r="317" spans="1:16" s="124" customFormat="1" x14ac:dyDescent="0.25">
      <c r="A317" s="94"/>
      <c r="B317" s="6"/>
      <c r="C317" s="6"/>
      <c r="D317" s="6"/>
      <c r="E317" s="34"/>
      <c r="F317" s="120"/>
      <c r="G317" s="120"/>
      <c r="H317" s="120"/>
    </row>
    <row r="318" spans="1:16" s="124" customFormat="1" x14ac:dyDescent="0.25">
      <c r="A318" s="94"/>
      <c r="B318" s="6"/>
      <c r="C318" s="6"/>
      <c r="D318" s="6"/>
      <c r="E318" s="34"/>
      <c r="F318" s="120"/>
      <c r="G318" s="120"/>
      <c r="H318" s="120"/>
    </row>
    <row r="319" spans="1:16" s="124" customFormat="1" x14ac:dyDescent="0.25">
      <c r="A319" s="94"/>
      <c r="B319" s="6"/>
      <c r="C319" s="6"/>
      <c r="D319" s="6"/>
      <c r="E319" s="34"/>
      <c r="F319" s="120"/>
      <c r="G319" s="120"/>
      <c r="H319" s="120"/>
    </row>
    <row r="320" spans="1:16" x14ac:dyDescent="0.25">
      <c r="A320" s="87"/>
      <c r="B320" s="6"/>
      <c r="C320" s="6"/>
      <c r="D320" s="6"/>
      <c r="E320" s="117"/>
      <c r="F320" s="120"/>
      <c r="G320" s="120"/>
      <c r="H320" s="120"/>
      <c r="I320" s="121"/>
      <c r="J320" s="117"/>
      <c r="K320" s="117"/>
      <c r="M320" s="117"/>
      <c r="N320" s="117"/>
      <c r="O320" s="117"/>
      <c r="P320" s="117"/>
    </row>
    <row r="321" spans="1:16" x14ac:dyDescent="0.25">
      <c r="A321" s="6"/>
      <c r="B321" s="6"/>
      <c r="C321" s="6"/>
      <c r="D321" s="6"/>
      <c r="E321" s="117"/>
      <c r="F321" s="120"/>
      <c r="G321" s="120"/>
      <c r="H321" s="120"/>
      <c r="I321" s="121"/>
      <c r="J321" s="117"/>
      <c r="K321" s="117"/>
      <c r="M321" s="117"/>
      <c r="N321" s="117"/>
      <c r="O321" s="117"/>
      <c r="P321" s="117"/>
    </row>
    <row r="322" spans="1:16" x14ac:dyDescent="0.25">
      <c r="A322" s="87"/>
      <c r="B322" s="6"/>
      <c r="C322" s="6"/>
      <c r="D322" s="6"/>
      <c r="E322" s="117"/>
      <c r="F322" s="120"/>
      <c r="G322" s="120"/>
      <c r="H322" s="120"/>
      <c r="I322" s="121"/>
      <c r="J322" s="117"/>
      <c r="K322" s="117"/>
      <c r="M322" s="117"/>
      <c r="N322" s="117"/>
      <c r="O322" s="117"/>
      <c r="P322" s="117"/>
    </row>
    <row r="323" spans="1:16" x14ac:dyDescent="0.25">
      <c r="A323" s="6"/>
      <c r="B323" s="6"/>
      <c r="C323" s="6"/>
      <c r="D323" s="6"/>
      <c r="E323" s="117"/>
      <c r="F323" s="120"/>
      <c r="G323" s="120"/>
      <c r="H323" s="120"/>
      <c r="I323" s="121"/>
      <c r="J323" s="117"/>
      <c r="K323" s="117"/>
      <c r="M323" s="117"/>
      <c r="N323" s="117"/>
      <c r="O323" s="117"/>
      <c r="P323" s="117"/>
    </row>
    <row r="324" spans="1:16" x14ac:dyDescent="0.25">
      <c r="A324" s="6"/>
      <c r="B324" s="6"/>
      <c r="C324" s="6"/>
      <c r="D324" s="6"/>
      <c r="E324" s="117"/>
      <c r="F324" s="120"/>
      <c r="G324" s="120"/>
      <c r="H324" s="120"/>
      <c r="I324" s="121"/>
      <c r="J324" s="117"/>
      <c r="K324" s="117"/>
      <c r="M324" s="117"/>
      <c r="N324" s="117"/>
      <c r="O324" s="117"/>
      <c r="P324" s="117"/>
    </row>
    <row r="325" spans="1:16" s="98" customFormat="1" x14ac:dyDescent="0.25">
      <c r="A325" s="7"/>
      <c r="B325" s="7"/>
      <c r="C325" s="7"/>
      <c r="D325" s="7"/>
      <c r="F325" s="120"/>
      <c r="G325" s="120"/>
      <c r="H325" s="120"/>
      <c r="I325" s="100"/>
    </row>
    <row r="326" spans="1:16" x14ac:dyDescent="0.25">
      <c r="A326" s="6"/>
      <c r="B326" s="6"/>
      <c r="C326" s="6"/>
      <c r="D326" s="6"/>
      <c r="E326" s="117"/>
      <c r="F326" s="99"/>
      <c r="G326" s="99"/>
      <c r="H326" s="99"/>
      <c r="I326" s="121"/>
      <c r="J326" s="117"/>
      <c r="K326" s="117"/>
      <c r="M326" s="117"/>
      <c r="N326" s="117"/>
      <c r="O326" s="117"/>
      <c r="P326" s="117"/>
    </row>
    <row r="327" spans="1:16" s="98" customFormat="1" x14ac:dyDescent="0.25">
      <c r="A327" s="7"/>
      <c r="B327" s="7"/>
      <c r="C327" s="7"/>
      <c r="D327" s="7"/>
      <c r="F327" s="99"/>
      <c r="G327" s="99"/>
      <c r="H327" s="99"/>
      <c r="I327" s="100"/>
    </row>
    <row r="328" spans="1:16" x14ac:dyDescent="0.25">
      <c r="A328" s="87"/>
      <c r="B328" s="6"/>
      <c r="C328" s="6"/>
      <c r="D328" s="6"/>
      <c r="E328" s="117"/>
      <c r="F328" s="99"/>
      <c r="G328" s="99"/>
      <c r="H328" s="99"/>
      <c r="I328" s="121"/>
      <c r="J328" s="117"/>
      <c r="K328" s="117"/>
      <c r="M328" s="117"/>
      <c r="N328" s="117"/>
      <c r="O328" s="117"/>
      <c r="P328" s="117"/>
    </row>
    <row r="329" spans="1:16" x14ac:dyDescent="0.25">
      <c r="A329" s="6"/>
      <c r="B329" s="6"/>
      <c r="C329" s="6"/>
      <c r="D329" s="6"/>
      <c r="E329" s="117"/>
      <c r="F329" s="99"/>
      <c r="G329" s="99"/>
      <c r="H329" s="99"/>
      <c r="I329" s="121"/>
      <c r="J329" s="117"/>
      <c r="K329" s="117"/>
      <c r="M329" s="117"/>
      <c r="N329" s="117"/>
      <c r="O329" s="117"/>
      <c r="P329" s="117"/>
    </row>
    <row r="330" spans="1:16" x14ac:dyDescent="0.25">
      <c r="A330" s="6"/>
      <c r="B330" s="6"/>
      <c r="C330" s="6"/>
      <c r="D330" s="6"/>
      <c r="E330" s="117"/>
      <c r="F330" s="120"/>
      <c r="G330" s="120"/>
      <c r="H330" s="120"/>
      <c r="I330" s="121"/>
      <c r="J330" s="117"/>
      <c r="K330" s="117"/>
      <c r="M330" s="117"/>
      <c r="N330" s="117"/>
      <c r="O330" s="117"/>
      <c r="P330" s="117"/>
    </row>
    <row r="331" spans="1:16" x14ac:dyDescent="0.25">
      <c r="A331" s="6"/>
      <c r="B331" s="6"/>
      <c r="C331" s="6"/>
      <c r="D331" s="6"/>
      <c r="E331" s="117"/>
      <c r="F331" s="120"/>
      <c r="G331" s="120"/>
      <c r="H331" s="120"/>
      <c r="I331" s="121"/>
      <c r="J331" s="117"/>
      <c r="K331" s="117"/>
      <c r="M331" s="117"/>
      <c r="N331" s="117"/>
      <c r="O331" s="117"/>
      <c r="P331" s="117"/>
    </row>
    <row r="332" spans="1:16" x14ac:dyDescent="0.25">
      <c r="A332" s="6"/>
      <c r="B332" s="6"/>
      <c r="C332" s="6"/>
      <c r="D332" s="6"/>
      <c r="E332" s="117"/>
      <c r="F332" s="120"/>
      <c r="G332" s="120"/>
      <c r="H332" s="120"/>
      <c r="I332" s="121"/>
      <c r="J332" s="117"/>
      <c r="K332" s="117"/>
      <c r="M332" s="117"/>
      <c r="N332" s="117"/>
      <c r="O332" s="117"/>
      <c r="P332" s="117"/>
    </row>
    <row r="333" spans="1:16" x14ac:dyDescent="0.25">
      <c r="A333" s="6"/>
      <c r="B333" s="6"/>
      <c r="C333" s="6"/>
      <c r="D333" s="6"/>
      <c r="E333" s="117"/>
      <c r="F333" s="120"/>
      <c r="G333" s="120"/>
      <c r="H333" s="120"/>
      <c r="I333" s="121"/>
      <c r="J333" s="117"/>
      <c r="K333" s="117"/>
      <c r="M333" s="117"/>
      <c r="N333" s="117"/>
      <c r="O333" s="117"/>
      <c r="P333" s="117"/>
    </row>
    <row r="334" spans="1:16" x14ac:dyDescent="0.25">
      <c r="A334" s="6"/>
      <c r="B334" s="6"/>
      <c r="C334" s="6"/>
      <c r="D334" s="6"/>
      <c r="E334" s="117"/>
      <c r="F334" s="120"/>
      <c r="G334" s="120"/>
      <c r="H334" s="120"/>
      <c r="I334" s="121"/>
      <c r="J334" s="117"/>
      <c r="K334" s="117"/>
      <c r="M334" s="117"/>
      <c r="N334" s="117"/>
      <c r="O334" s="117"/>
      <c r="P334" s="117"/>
    </row>
    <row r="335" spans="1:16" x14ac:dyDescent="0.25">
      <c r="A335" s="6"/>
      <c r="B335" s="6"/>
      <c r="C335" s="6"/>
      <c r="D335" s="6"/>
      <c r="E335" s="117"/>
      <c r="F335" s="120"/>
      <c r="G335" s="120"/>
      <c r="H335" s="120"/>
      <c r="I335" s="121"/>
      <c r="J335" s="117"/>
      <c r="K335" s="117"/>
      <c r="M335" s="117"/>
      <c r="N335" s="117"/>
      <c r="O335" s="117"/>
      <c r="P335" s="117"/>
    </row>
    <row r="336" spans="1:16" x14ac:dyDescent="0.25">
      <c r="A336" s="6"/>
      <c r="B336" s="6"/>
      <c r="C336" s="6"/>
      <c r="D336" s="6"/>
      <c r="E336" s="117"/>
      <c r="F336" s="120"/>
      <c r="G336" s="120"/>
      <c r="H336" s="120"/>
      <c r="I336" s="121"/>
      <c r="J336" s="117"/>
      <c r="K336" s="117"/>
      <c r="M336" s="117"/>
      <c r="N336" s="117"/>
      <c r="O336" s="117"/>
      <c r="P336" s="117"/>
    </row>
    <row r="337" spans="1:8" s="121" customFormat="1" x14ac:dyDescent="0.25">
      <c r="A337" s="6"/>
      <c r="B337" s="6"/>
      <c r="C337" s="6"/>
      <c r="D337" s="6"/>
      <c r="E337" s="117"/>
      <c r="F337" s="120"/>
      <c r="G337" s="120"/>
      <c r="H337" s="120"/>
    </row>
    <row r="338" spans="1:8" s="121" customFormat="1" x14ac:dyDescent="0.25">
      <c r="A338" s="6"/>
      <c r="B338" s="6"/>
      <c r="C338" s="6"/>
      <c r="D338" s="6"/>
      <c r="E338" s="117"/>
      <c r="F338" s="120"/>
      <c r="G338" s="120"/>
      <c r="H338" s="120"/>
    </row>
    <row r="339" spans="1:8" s="121" customFormat="1" x14ac:dyDescent="0.25">
      <c r="A339" s="6"/>
      <c r="B339" s="6"/>
      <c r="C339" s="6"/>
      <c r="D339" s="6"/>
      <c r="E339" s="117"/>
      <c r="F339" s="120"/>
      <c r="G339" s="120"/>
      <c r="H339" s="120"/>
    </row>
    <row r="340" spans="1:8" s="121" customFormat="1" x14ac:dyDescent="0.25">
      <c r="A340" s="6"/>
      <c r="B340" s="6"/>
      <c r="C340" s="6"/>
      <c r="D340" s="6"/>
      <c r="E340" s="117"/>
      <c r="F340" s="120"/>
      <c r="G340" s="120"/>
      <c r="H340" s="120"/>
    </row>
    <row r="341" spans="1:8" s="121" customFormat="1" x14ac:dyDescent="0.25">
      <c r="A341" s="6"/>
      <c r="B341" s="6"/>
      <c r="C341" s="6"/>
      <c r="D341" s="6"/>
      <c r="E341" s="117"/>
      <c r="F341" s="120"/>
      <c r="G341" s="120"/>
      <c r="H341" s="120"/>
    </row>
    <row r="342" spans="1:8" s="121" customFormat="1" x14ac:dyDescent="0.25">
      <c r="A342" s="6"/>
      <c r="B342" s="6"/>
      <c r="C342" s="6"/>
      <c r="D342" s="6"/>
      <c r="E342" s="117"/>
      <c r="F342" s="120"/>
      <c r="G342" s="120"/>
      <c r="H342" s="120"/>
    </row>
    <row r="343" spans="1:8" s="121" customFormat="1" x14ac:dyDescent="0.25">
      <c r="A343" s="6"/>
      <c r="B343" s="6"/>
      <c r="C343" s="6"/>
      <c r="D343" s="6"/>
      <c r="E343" s="117"/>
      <c r="F343" s="120"/>
      <c r="G343" s="120"/>
      <c r="H343" s="120"/>
    </row>
    <row r="344" spans="1:8" s="121" customFormat="1" x14ac:dyDescent="0.25">
      <c r="A344" s="6"/>
      <c r="B344" s="6"/>
      <c r="C344" s="6"/>
      <c r="D344" s="6"/>
      <c r="E344" s="117"/>
      <c r="F344" s="120"/>
      <c r="G344" s="120"/>
      <c r="H344" s="120"/>
    </row>
    <row r="345" spans="1:8" s="121" customFormat="1" x14ac:dyDescent="0.25">
      <c r="A345" s="6"/>
      <c r="B345" s="6"/>
      <c r="C345" s="6"/>
      <c r="D345" s="6"/>
      <c r="E345" s="117"/>
      <c r="F345" s="120"/>
      <c r="G345" s="120"/>
      <c r="H345" s="120"/>
    </row>
    <row r="346" spans="1:8" s="121" customFormat="1" x14ac:dyDescent="0.25">
      <c r="A346" s="6"/>
      <c r="B346" s="6"/>
      <c r="C346" s="6"/>
      <c r="D346" s="6"/>
      <c r="E346" s="117"/>
      <c r="F346" s="120"/>
      <c r="G346" s="120"/>
      <c r="H346" s="120"/>
    </row>
    <row r="347" spans="1:8" s="121" customFormat="1" x14ac:dyDescent="0.25">
      <c r="A347" s="6"/>
      <c r="B347" s="6"/>
      <c r="C347" s="6"/>
      <c r="D347" s="6"/>
      <c r="E347" s="117"/>
      <c r="F347" s="120"/>
      <c r="G347" s="120"/>
      <c r="H347" s="120"/>
    </row>
    <row r="348" spans="1:8" s="121" customFormat="1" x14ac:dyDescent="0.25">
      <c r="A348" s="6"/>
      <c r="B348" s="6"/>
      <c r="C348" s="6"/>
      <c r="D348" s="6"/>
      <c r="E348" s="117"/>
      <c r="F348" s="120"/>
      <c r="G348" s="120"/>
      <c r="H348" s="120"/>
    </row>
    <row r="349" spans="1:8" s="121" customFormat="1" x14ac:dyDescent="0.25">
      <c r="A349" s="6"/>
      <c r="B349" s="6"/>
      <c r="C349" s="6"/>
      <c r="D349" s="6"/>
      <c r="E349" s="117"/>
      <c r="F349" s="120"/>
      <c r="G349" s="120"/>
      <c r="H349" s="120"/>
    </row>
    <row r="350" spans="1:8" s="121" customFormat="1" x14ac:dyDescent="0.25">
      <c r="A350" s="6"/>
      <c r="B350" s="6"/>
      <c r="C350" s="6"/>
      <c r="D350" s="6"/>
      <c r="E350" s="117"/>
      <c r="F350" s="120"/>
      <c r="G350" s="120"/>
      <c r="H350" s="120"/>
    </row>
    <row r="351" spans="1:8" s="121" customFormat="1" x14ac:dyDescent="0.25">
      <c r="A351" s="6"/>
      <c r="B351" s="6"/>
      <c r="C351" s="6"/>
      <c r="D351" s="6"/>
      <c r="E351" s="117"/>
      <c r="F351" s="120"/>
      <c r="G351" s="120"/>
      <c r="H351" s="120"/>
    </row>
    <row r="352" spans="1:8" s="124" customFormat="1" x14ac:dyDescent="0.25">
      <c r="A352" s="6"/>
      <c r="B352" s="6"/>
      <c r="C352" s="6"/>
      <c r="D352" s="6"/>
      <c r="E352" s="34"/>
      <c r="F352" s="120"/>
      <c r="G352" s="120"/>
      <c r="H352" s="120"/>
    </row>
    <row r="353" spans="1:8" s="124" customFormat="1" x14ac:dyDescent="0.25">
      <c r="A353" s="6"/>
      <c r="B353" s="6"/>
      <c r="C353" s="6"/>
      <c r="D353" s="6"/>
      <c r="E353" s="34"/>
      <c r="F353" s="120"/>
      <c r="G353" s="120"/>
      <c r="H353" s="120"/>
    </row>
    <row r="354" spans="1:8" s="124" customFormat="1" x14ac:dyDescent="0.25">
      <c r="A354" s="6"/>
      <c r="B354" s="6"/>
      <c r="C354" s="6"/>
      <c r="D354" s="6"/>
      <c r="E354" s="34"/>
      <c r="F354" s="120"/>
      <c r="G354" s="120"/>
      <c r="H354" s="120"/>
    </row>
    <row r="355" spans="1:8" s="124" customFormat="1" x14ac:dyDescent="0.25">
      <c r="A355" s="6"/>
      <c r="B355" s="6"/>
      <c r="C355" s="6"/>
      <c r="D355" s="6"/>
      <c r="E355" s="34"/>
      <c r="F355" s="120"/>
      <c r="G355" s="120"/>
      <c r="H355" s="120"/>
    </row>
    <row r="356" spans="1:8" s="124" customFormat="1" x14ac:dyDescent="0.25">
      <c r="A356" s="6"/>
      <c r="B356" s="6"/>
      <c r="C356" s="6"/>
      <c r="D356" s="6"/>
      <c r="E356" s="34"/>
      <c r="F356" s="120"/>
      <c r="G356" s="120"/>
      <c r="H356" s="120"/>
    </row>
    <row r="357" spans="1:8" s="124" customFormat="1" x14ac:dyDescent="0.25">
      <c r="A357" s="6"/>
      <c r="B357" s="6"/>
      <c r="C357" s="6"/>
      <c r="D357" s="6"/>
      <c r="E357" s="34"/>
      <c r="F357" s="120"/>
      <c r="G357" s="120"/>
      <c r="H357" s="120"/>
    </row>
    <row r="358" spans="1:8" s="124" customFormat="1" x14ac:dyDescent="0.25">
      <c r="A358" s="6"/>
      <c r="B358" s="6"/>
      <c r="C358" s="6"/>
      <c r="D358" s="6"/>
      <c r="E358" s="34"/>
      <c r="F358" s="120"/>
      <c r="G358" s="120"/>
      <c r="H358" s="120"/>
    </row>
    <row r="359" spans="1:8" s="124" customFormat="1" x14ac:dyDescent="0.25">
      <c r="A359" s="6"/>
      <c r="B359" s="6"/>
      <c r="C359" s="6"/>
      <c r="D359" s="6"/>
      <c r="E359" s="34"/>
      <c r="F359" s="120"/>
      <c r="G359" s="120"/>
      <c r="H359" s="120"/>
    </row>
    <row r="360" spans="1:8" s="124" customFormat="1" x14ac:dyDescent="0.25">
      <c r="A360" s="6"/>
      <c r="B360" s="6"/>
      <c r="C360" s="6"/>
      <c r="D360" s="6"/>
      <c r="E360" s="34"/>
      <c r="F360" s="120"/>
      <c r="G360" s="120"/>
      <c r="H360" s="120"/>
    </row>
    <row r="361" spans="1:8" s="124" customFormat="1" x14ac:dyDescent="0.25">
      <c r="A361" s="6"/>
      <c r="B361" s="6"/>
      <c r="C361" s="6"/>
      <c r="D361" s="6"/>
      <c r="E361" s="34"/>
      <c r="F361" s="120"/>
      <c r="G361" s="120"/>
      <c r="H361" s="120"/>
    </row>
    <row r="362" spans="1:8" s="124" customFormat="1" x14ac:dyDescent="0.25">
      <c r="A362" s="6"/>
      <c r="B362" s="6"/>
      <c r="C362" s="6"/>
      <c r="D362" s="6"/>
      <c r="E362" s="34"/>
      <c r="F362" s="120"/>
      <c r="G362" s="120"/>
      <c r="H362" s="120"/>
    </row>
    <row r="363" spans="1:8" s="124" customFormat="1" x14ac:dyDescent="0.25">
      <c r="A363" s="6"/>
      <c r="B363" s="6"/>
      <c r="C363" s="6"/>
      <c r="D363" s="6"/>
      <c r="E363" s="34"/>
      <c r="F363" s="120"/>
      <c r="G363" s="120"/>
      <c r="H363" s="120"/>
    </row>
    <row r="364" spans="1:8" s="124" customFormat="1" x14ac:dyDescent="0.25">
      <c r="A364" s="6"/>
      <c r="B364" s="6"/>
      <c r="C364" s="6"/>
      <c r="D364" s="6"/>
      <c r="E364" s="34"/>
      <c r="F364" s="120"/>
      <c r="G364" s="120"/>
      <c r="H364" s="120"/>
    </row>
    <row r="365" spans="1:8" s="124" customFormat="1" x14ac:dyDescent="0.25">
      <c r="A365" s="6"/>
      <c r="B365" s="6"/>
      <c r="C365" s="6"/>
      <c r="D365" s="6"/>
      <c r="E365" s="34"/>
      <c r="F365" s="120"/>
      <c r="G365" s="120"/>
      <c r="H365" s="120"/>
    </row>
    <row r="366" spans="1:8" s="124" customFormat="1" x14ac:dyDescent="0.25">
      <c r="A366" s="6"/>
      <c r="B366" s="6"/>
      <c r="C366" s="6"/>
      <c r="D366" s="6"/>
      <c r="E366" s="34"/>
      <c r="F366" s="120"/>
      <c r="G366" s="120"/>
      <c r="H366" s="120"/>
    </row>
    <row r="367" spans="1:8" s="124" customFormat="1" x14ac:dyDescent="0.25">
      <c r="A367" s="6"/>
      <c r="B367" s="6"/>
      <c r="C367" s="6"/>
      <c r="D367" s="6"/>
      <c r="E367" s="34"/>
      <c r="F367" s="120"/>
      <c r="G367" s="120"/>
      <c r="H367" s="120"/>
    </row>
    <row r="368" spans="1:8" s="124" customFormat="1" x14ac:dyDescent="0.25">
      <c r="A368" s="6"/>
      <c r="B368" s="6"/>
      <c r="C368" s="6"/>
      <c r="D368" s="6"/>
      <c r="E368" s="34"/>
      <c r="F368" s="120"/>
      <c r="G368" s="120"/>
      <c r="H368" s="120"/>
    </row>
    <row r="369" spans="1:16" s="124" customFormat="1" x14ac:dyDescent="0.25">
      <c r="A369" s="6"/>
      <c r="B369" s="6"/>
      <c r="C369" s="6"/>
      <c r="D369" s="6"/>
      <c r="E369" s="34"/>
      <c r="F369" s="120"/>
      <c r="G369" s="120"/>
      <c r="H369" s="120"/>
    </row>
    <row r="370" spans="1:16" s="124" customFormat="1" x14ac:dyDescent="0.25">
      <c r="A370" s="6"/>
      <c r="B370" s="6"/>
      <c r="C370" s="6"/>
      <c r="D370" s="6"/>
      <c r="E370" s="34"/>
      <c r="F370" s="120"/>
      <c r="G370" s="120"/>
      <c r="H370" s="120"/>
    </row>
    <row r="371" spans="1:16" s="106" customFormat="1" x14ac:dyDescent="0.25">
      <c r="A371" s="6"/>
      <c r="B371" s="6"/>
      <c r="C371" s="6"/>
      <c r="D371" s="6"/>
      <c r="E371" s="37"/>
      <c r="F371" s="120"/>
      <c r="G371" s="120"/>
      <c r="H371" s="120"/>
    </row>
    <row r="372" spans="1:16" s="107" customFormat="1" x14ac:dyDescent="0.25">
      <c r="A372" s="6"/>
      <c r="B372" s="6"/>
      <c r="C372" s="6"/>
      <c r="D372" s="6"/>
      <c r="E372" s="34"/>
      <c r="F372" s="120"/>
      <c r="G372" s="120"/>
      <c r="H372" s="120"/>
    </row>
    <row r="373" spans="1:16" s="107" customFormat="1" x14ac:dyDescent="0.25">
      <c r="A373" s="6"/>
      <c r="B373" s="6"/>
      <c r="C373" s="6"/>
      <c r="D373" s="6"/>
      <c r="E373" s="34"/>
      <c r="F373" s="120"/>
      <c r="G373" s="120"/>
      <c r="H373" s="120"/>
    </row>
    <row r="374" spans="1:16" s="107" customFormat="1" x14ac:dyDescent="0.25">
      <c r="A374" s="6"/>
      <c r="B374" s="6"/>
      <c r="C374" s="6"/>
      <c r="D374" s="6"/>
      <c r="E374" s="34"/>
      <c r="F374" s="120"/>
      <c r="G374" s="120"/>
      <c r="H374" s="120"/>
    </row>
    <row r="375" spans="1:16" s="107" customFormat="1" x14ac:dyDescent="0.25">
      <c r="A375" s="6"/>
      <c r="B375" s="6"/>
      <c r="C375" s="6"/>
      <c r="D375" s="6"/>
      <c r="E375" s="34"/>
      <c r="F375" s="120"/>
      <c r="G375" s="120"/>
      <c r="H375" s="120"/>
    </row>
    <row r="376" spans="1:16" s="107" customFormat="1" x14ac:dyDescent="0.25">
      <c r="A376" s="6"/>
      <c r="B376" s="6"/>
      <c r="C376" s="6"/>
      <c r="D376" s="6"/>
      <c r="E376" s="34"/>
      <c r="F376" s="120"/>
      <c r="G376" s="120"/>
      <c r="H376" s="120"/>
    </row>
    <row r="377" spans="1:16" x14ac:dyDescent="0.25">
      <c r="A377" s="87"/>
      <c r="B377" s="6"/>
      <c r="C377" s="6"/>
      <c r="D377" s="6"/>
      <c r="E377" s="117"/>
      <c r="F377" s="120"/>
      <c r="G377" s="120"/>
      <c r="H377" s="120"/>
      <c r="I377" s="121"/>
      <c r="J377" s="117"/>
      <c r="K377" s="117"/>
      <c r="M377" s="117"/>
      <c r="N377" s="117"/>
      <c r="O377" s="117"/>
      <c r="P377" s="117"/>
    </row>
    <row r="378" spans="1:16" s="107" customFormat="1" x14ac:dyDescent="0.25">
      <c r="A378" s="102"/>
      <c r="B378" s="34"/>
      <c r="C378" s="34"/>
      <c r="D378" s="34"/>
      <c r="E378" s="34"/>
      <c r="F378" s="99"/>
      <c r="G378" s="99"/>
      <c r="H378" s="99"/>
    </row>
    <row r="379" spans="1:16" s="98" customFormat="1" x14ac:dyDescent="0.25">
      <c r="A379" s="7"/>
      <c r="B379" s="7"/>
      <c r="C379" s="7"/>
      <c r="D379" s="7"/>
      <c r="F379" s="99"/>
      <c r="G379" s="99"/>
      <c r="H379" s="99"/>
      <c r="I379" s="100"/>
    </row>
    <row r="380" spans="1:16" s="124" customFormat="1" x14ac:dyDescent="0.25">
      <c r="A380" s="102"/>
      <c r="B380" s="34"/>
      <c r="C380" s="34"/>
      <c r="D380" s="34"/>
      <c r="E380" s="34"/>
      <c r="F380" s="99"/>
      <c r="G380" s="99"/>
      <c r="H380" s="99"/>
    </row>
    <row r="381" spans="1:16" x14ac:dyDescent="0.25">
      <c r="A381" s="6"/>
      <c r="B381" s="6"/>
      <c r="C381" s="6"/>
      <c r="D381" s="6"/>
      <c r="E381" s="117"/>
      <c r="F381" s="99"/>
      <c r="G381" s="99"/>
      <c r="H381" s="99"/>
      <c r="I381" s="121"/>
      <c r="J381" s="117"/>
      <c r="K381" s="117"/>
      <c r="M381" s="117"/>
      <c r="N381" s="117"/>
      <c r="O381" s="117"/>
      <c r="P381" s="117"/>
    </row>
    <row r="382" spans="1:16" s="124" customFormat="1" x14ac:dyDescent="0.25">
      <c r="A382" s="92"/>
      <c r="B382" s="6"/>
      <c r="C382" s="6"/>
      <c r="D382" s="6"/>
      <c r="E382" s="34"/>
      <c r="F382" s="120"/>
      <c r="G382" s="120"/>
      <c r="H382" s="120"/>
    </row>
    <row r="383" spans="1:16" s="124" customFormat="1" x14ac:dyDescent="0.25">
      <c r="A383" s="92"/>
      <c r="B383" s="6"/>
      <c r="C383" s="6"/>
      <c r="D383" s="6"/>
      <c r="E383" s="34"/>
      <c r="F383" s="120"/>
      <c r="G383" s="120"/>
      <c r="H383" s="120"/>
    </row>
    <row r="384" spans="1:16" s="102" customFormat="1" ht="40.5" customHeight="1" x14ac:dyDescent="0.25">
      <c r="A384" s="92"/>
      <c r="B384" s="6"/>
      <c r="C384" s="6"/>
      <c r="D384" s="6"/>
      <c r="E384" s="34"/>
      <c r="F384" s="120"/>
      <c r="G384" s="120"/>
      <c r="H384" s="120"/>
    </row>
    <row r="385" spans="1:8" s="102" customFormat="1" ht="40.5" customHeight="1" x14ac:dyDescent="0.25">
      <c r="A385" s="92"/>
      <c r="B385" s="6"/>
      <c r="C385" s="6"/>
      <c r="D385" s="6"/>
      <c r="E385" s="34"/>
      <c r="F385" s="120"/>
      <c r="G385" s="120"/>
      <c r="H385" s="120"/>
    </row>
    <row r="386" spans="1:8" s="124" customFormat="1" ht="40.5" customHeight="1" x14ac:dyDescent="0.25">
      <c r="A386" s="92"/>
      <c r="B386" s="6"/>
      <c r="C386" s="6"/>
      <c r="D386" s="6"/>
      <c r="E386" s="34"/>
      <c r="F386" s="120"/>
      <c r="G386" s="120"/>
      <c r="H386" s="120"/>
    </row>
    <row r="387" spans="1:8" s="124" customFormat="1" x14ac:dyDescent="0.25">
      <c r="A387" s="92"/>
      <c r="B387" s="6"/>
      <c r="C387" s="6"/>
      <c r="D387" s="6"/>
      <c r="E387" s="34"/>
      <c r="F387" s="120"/>
      <c r="G387" s="120"/>
      <c r="H387" s="120"/>
    </row>
    <row r="388" spans="1:8" s="102" customFormat="1" x14ac:dyDescent="0.25">
      <c r="A388" s="92"/>
      <c r="B388" s="6"/>
      <c r="C388" s="6"/>
      <c r="D388" s="6"/>
      <c r="E388" s="34"/>
      <c r="F388" s="120"/>
      <c r="G388" s="120"/>
      <c r="H388" s="120"/>
    </row>
    <row r="389" spans="1:8" s="102" customFormat="1" x14ac:dyDescent="0.25">
      <c r="A389" s="92"/>
      <c r="B389" s="6"/>
      <c r="C389" s="6"/>
      <c r="D389" s="6"/>
      <c r="E389" s="34"/>
      <c r="F389" s="120"/>
      <c r="G389" s="120"/>
      <c r="H389" s="120"/>
    </row>
    <row r="390" spans="1:8" s="124" customFormat="1" x14ac:dyDescent="0.25">
      <c r="A390" s="92"/>
      <c r="B390" s="6"/>
      <c r="C390" s="6"/>
      <c r="D390" s="6"/>
      <c r="E390" s="34"/>
      <c r="F390" s="120"/>
      <c r="G390" s="120"/>
      <c r="H390" s="120"/>
    </row>
    <row r="391" spans="1:8" s="124" customFormat="1" x14ac:dyDescent="0.25">
      <c r="A391" s="92"/>
      <c r="B391" s="6"/>
      <c r="C391" s="6"/>
      <c r="D391" s="6"/>
      <c r="E391" s="34"/>
      <c r="F391" s="120"/>
      <c r="G391" s="120"/>
      <c r="H391" s="120"/>
    </row>
    <row r="392" spans="1:8" s="124" customFormat="1" x14ac:dyDescent="0.25">
      <c r="A392" s="92"/>
      <c r="B392" s="6"/>
      <c r="C392" s="6"/>
      <c r="D392" s="6"/>
      <c r="E392" s="34"/>
      <c r="F392" s="120"/>
      <c r="G392" s="120"/>
      <c r="H392" s="120"/>
    </row>
    <row r="393" spans="1:8" s="121" customFormat="1" x14ac:dyDescent="0.25">
      <c r="A393" s="92"/>
      <c r="B393" s="6"/>
      <c r="C393" s="6"/>
      <c r="D393" s="6"/>
      <c r="E393" s="117"/>
      <c r="F393" s="120"/>
      <c r="G393" s="120"/>
      <c r="H393" s="120"/>
    </row>
    <row r="394" spans="1:8" s="102" customFormat="1" x14ac:dyDescent="0.25">
      <c r="A394" s="92"/>
      <c r="B394" s="6"/>
      <c r="C394" s="6"/>
      <c r="D394" s="6"/>
      <c r="E394" s="34"/>
      <c r="F394" s="120"/>
      <c r="G394" s="120"/>
      <c r="H394" s="120"/>
    </row>
    <row r="395" spans="1:8" s="102" customFormat="1" x14ac:dyDescent="0.25">
      <c r="A395" s="92"/>
      <c r="B395" s="6"/>
      <c r="C395" s="6"/>
      <c r="D395" s="6"/>
      <c r="E395" s="34"/>
      <c r="F395" s="120"/>
      <c r="G395" s="120"/>
      <c r="H395" s="120"/>
    </row>
    <row r="396" spans="1:8" s="102" customFormat="1" x14ac:dyDescent="0.25">
      <c r="A396" s="92"/>
      <c r="B396" s="6"/>
      <c r="C396" s="6"/>
      <c r="D396" s="6"/>
      <c r="E396" s="34"/>
      <c r="F396" s="120"/>
      <c r="G396" s="120"/>
      <c r="H396" s="120"/>
    </row>
    <row r="397" spans="1:8" s="102" customFormat="1" x14ac:dyDescent="0.25">
      <c r="A397" s="92"/>
      <c r="B397" s="6"/>
      <c r="C397" s="6"/>
      <c r="D397" s="6"/>
      <c r="E397" s="34"/>
      <c r="F397" s="120"/>
      <c r="G397" s="120"/>
      <c r="H397" s="120"/>
    </row>
    <row r="398" spans="1:8" s="102" customFormat="1" x14ac:dyDescent="0.25">
      <c r="A398" s="92"/>
      <c r="B398" s="6"/>
      <c r="C398" s="6"/>
      <c r="D398" s="6"/>
      <c r="E398" s="34"/>
      <c r="F398" s="120"/>
      <c r="G398" s="120"/>
      <c r="H398" s="120"/>
    </row>
    <row r="399" spans="1:8" s="102" customFormat="1" x14ac:dyDescent="0.25">
      <c r="A399" s="92"/>
      <c r="B399" s="6"/>
      <c r="C399" s="6"/>
      <c r="D399" s="6"/>
      <c r="E399" s="34"/>
      <c r="F399" s="120"/>
      <c r="G399" s="120"/>
      <c r="H399" s="120"/>
    </row>
    <row r="400" spans="1:8" s="102" customFormat="1" x14ac:dyDescent="0.25">
      <c r="A400" s="92"/>
      <c r="B400" s="6"/>
      <c r="C400" s="6"/>
      <c r="D400" s="6"/>
      <c r="E400" s="34"/>
      <c r="F400" s="120"/>
      <c r="G400" s="120"/>
      <c r="H400" s="120"/>
    </row>
    <row r="401" spans="1:8" s="102" customFormat="1" x14ac:dyDescent="0.25">
      <c r="A401" s="92"/>
      <c r="B401" s="6"/>
      <c r="C401" s="6"/>
      <c r="D401" s="6"/>
      <c r="E401" s="34"/>
      <c r="F401" s="120"/>
      <c r="G401" s="120"/>
      <c r="H401" s="120"/>
    </row>
    <row r="402" spans="1:8" s="102" customFormat="1" x14ac:dyDescent="0.25">
      <c r="A402" s="92"/>
      <c r="B402" s="6"/>
      <c r="C402" s="6"/>
      <c r="D402" s="6"/>
      <c r="E402" s="34"/>
      <c r="F402" s="120"/>
      <c r="G402" s="120"/>
      <c r="H402" s="120"/>
    </row>
    <row r="403" spans="1:8" s="102" customFormat="1" x14ac:dyDescent="0.25">
      <c r="A403" s="92"/>
      <c r="B403" s="6"/>
      <c r="C403" s="6"/>
      <c r="D403" s="6"/>
      <c r="E403" s="34"/>
      <c r="F403" s="120"/>
      <c r="G403" s="120"/>
      <c r="H403" s="120"/>
    </row>
    <row r="404" spans="1:8" s="102" customFormat="1" x14ac:dyDescent="0.25">
      <c r="A404" s="92"/>
      <c r="B404" s="6"/>
      <c r="C404" s="6"/>
      <c r="D404" s="6"/>
      <c r="E404" s="34"/>
      <c r="F404" s="120"/>
      <c r="G404" s="120"/>
      <c r="H404" s="120"/>
    </row>
    <row r="405" spans="1:8" s="102" customFormat="1" x14ac:dyDescent="0.25">
      <c r="A405" s="92"/>
      <c r="B405" s="6"/>
      <c r="C405" s="6"/>
      <c r="D405" s="6"/>
      <c r="E405" s="34"/>
      <c r="F405" s="120"/>
      <c r="G405" s="120"/>
      <c r="H405" s="120"/>
    </row>
    <row r="406" spans="1:8" s="102" customFormat="1" x14ac:dyDescent="0.25">
      <c r="A406" s="92"/>
      <c r="B406" s="6"/>
      <c r="C406" s="6"/>
      <c r="D406" s="6"/>
      <c r="E406" s="34"/>
      <c r="F406" s="120"/>
      <c r="G406" s="120"/>
      <c r="H406" s="120"/>
    </row>
    <row r="407" spans="1:8" s="102" customFormat="1" x14ac:dyDescent="0.25">
      <c r="A407" s="92"/>
      <c r="B407" s="6"/>
      <c r="C407" s="6"/>
      <c r="D407" s="6"/>
      <c r="E407" s="34"/>
      <c r="F407" s="120"/>
      <c r="G407" s="120"/>
      <c r="H407" s="120"/>
    </row>
    <row r="408" spans="1:8" s="102" customFormat="1" x14ac:dyDescent="0.25">
      <c r="A408" s="92"/>
      <c r="B408" s="6"/>
      <c r="C408" s="6"/>
      <c r="D408" s="6"/>
      <c r="E408" s="34"/>
      <c r="F408" s="120"/>
      <c r="G408" s="120"/>
      <c r="H408" s="120"/>
    </row>
    <row r="409" spans="1:8" s="102" customFormat="1" x14ac:dyDescent="0.25">
      <c r="A409" s="92"/>
      <c r="B409" s="6"/>
      <c r="C409" s="6"/>
      <c r="D409" s="6"/>
      <c r="E409" s="34"/>
      <c r="F409" s="120"/>
      <c r="G409" s="120"/>
      <c r="H409" s="120"/>
    </row>
    <row r="410" spans="1:8" s="102" customFormat="1" x14ac:dyDescent="0.25">
      <c r="A410" s="92"/>
      <c r="B410" s="6"/>
      <c r="C410" s="6"/>
      <c r="D410" s="6"/>
      <c r="E410" s="34"/>
      <c r="F410" s="120"/>
      <c r="G410" s="120"/>
      <c r="H410" s="120"/>
    </row>
    <row r="411" spans="1:8" s="102" customFormat="1" x14ac:dyDescent="0.25">
      <c r="A411" s="92"/>
      <c r="B411" s="6"/>
      <c r="C411" s="6"/>
      <c r="D411" s="6"/>
      <c r="E411" s="34"/>
      <c r="F411" s="120"/>
      <c r="G411" s="120"/>
      <c r="H411" s="120"/>
    </row>
    <row r="412" spans="1:8" s="102" customFormat="1" x14ac:dyDescent="0.25">
      <c r="A412" s="92"/>
      <c r="B412" s="6"/>
      <c r="C412" s="6"/>
      <c r="D412" s="6"/>
      <c r="E412" s="34"/>
      <c r="F412" s="120"/>
      <c r="G412" s="120"/>
      <c r="H412" s="120"/>
    </row>
    <row r="413" spans="1:8" s="102" customFormat="1" x14ac:dyDescent="0.25">
      <c r="A413" s="92"/>
      <c r="B413" s="6"/>
      <c r="C413" s="6"/>
      <c r="D413" s="6"/>
      <c r="E413" s="34"/>
      <c r="F413" s="120"/>
      <c r="G413" s="120"/>
      <c r="H413" s="120"/>
    </row>
    <row r="414" spans="1:8" s="102" customFormat="1" x14ac:dyDescent="0.25">
      <c r="A414" s="92"/>
      <c r="B414" s="6"/>
      <c r="C414" s="6"/>
      <c r="D414" s="6"/>
      <c r="E414" s="34"/>
      <c r="F414" s="120"/>
      <c r="G414" s="120"/>
      <c r="H414" s="120"/>
    </row>
    <row r="415" spans="1:8" s="102" customFormat="1" x14ac:dyDescent="0.25">
      <c r="A415" s="92"/>
      <c r="B415" s="6"/>
      <c r="C415" s="6"/>
      <c r="D415" s="6"/>
      <c r="E415" s="34"/>
      <c r="F415" s="120"/>
      <c r="G415" s="120"/>
      <c r="H415" s="120"/>
    </row>
    <row r="416" spans="1:8" s="102" customFormat="1" x14ac:dyDescent="0.25">
      <c r="A416" s="92"/>
      <c r="B416" s="6"/>
      <c r="C416" s="6"/>
      <c r="D416" s="6"/>
      <c r="E416" s="34"/>
      <c r="F416" s="120"/>
      <c r="G416" s="120"/>
      <c r="H416" s="120"/>
    </row>
    <row r="417" spans="1:16" s="102" customFormat="1" x14ac:dyDescent="0.25">
      <c r="A417" s="92"/>
      <c r="B417" s="6"/>
      <c r="C417" s="6"/>
      <c r="D417" s="6"/>
      <c r="E417" s="34"/>
      <c r="F417" s="120"/>
      <c r="G417" s="120"/>
      <c r="H417" s="120"/>
    </row>
    <row r="418" spans="1:16" s="102" customFormat="1" x14ac:dyDescent="0.25">
      <c r="A418" s="92"/>
      <c r="B418" s="6"/>
      <c r="C418" s="6"/>
      <c r="D418" s="6"/>
      <c r="E418" s="34"/>
      <c r="F418" s="120"/>
      <c r="G418" s="120"/>
      <c r="H418" s="120"/>
    </row>
    <row r="419" spans="1:16" s="102" customFormat="1" x14ac:dyDescent="0.25">
      <c r="A419" s="92"/>
      <c r="B419" s="6"/>
      <c r="C419" s="6"/>
      <c r="D419" s="6"/>
      <c r="E419" s="34"/>
      <c r="F419" s="120"/>
      <c r="G419" s="120"/>
      <c r="H419" s="120"/>
    </row>
    <row r="420" spans="1:16" x14ac:dyDescent="0.25">
      <c r="A420" s="87"/>
      <c r="B420" s="6"/>
      <c r="C420" s="6"/>
      <c r="D420" s="6"/>
      <c r="E420" s="117"/>
      <c r="F420" s="120"/>
      <c r="G420" s="120"/>
      <c r="H420" s="120"/>
      <c r="I420" s="121"/>
      <c r="J420" s="117"/>
      <c r="K420" s="117"/>
      <c r="M420" s="117"/>
      <c r="N420" s="117"/>
      <c r="O420" s="117"/>
      <c r="P420" s="117"/>
    </row>
    <row r="421" spans="1:16" s="102" customFormat="1" x14ac:dyDescent="0.25">
      <c r="B421" s="34"/>
      <c r="C421" s="34"/>
      <c r="D421" s="34"/>
      <c r="E421" s="34"/>
      <c r="F421" s="99"/>
      <c r="G421" s="99"/>
      <c r="H421" s="99"/>
    </row>
    <row r="422" spans="1:16" s="98" customFormat="1" x14ac:dyDescent="0.25">
      <c r="A422" s="7"/>
      <c r="B422" s="7"/>
      <c r="C422" s="7"/>
      <c r="D422" s="7"/>
      <c r="F422" s="99"/>
      <c r="G422" s="99"/>
      <c r="H422" s="99"/>
      <c r="I422" s="100"/>
    </row>
    <row r="423" spans="1:16" s="124" customFormat="1" x14ac:dyDescent="0.25">
      <c r="A423" s="102"/>
      <c r="B423" s="34"/>
      <c r="C423" s="34"/>
      <c r="D423" s="34"/>
      <c r="E423" s="34"/>
      <c r="F423" s="99"/>
      <c r="G423" s="99"/>
      <c r="H423" s="99"/>
    </row>
    <row r="424" spans="1:16" x14ac:dyDescent="0.25">
      <c r="A424" s="6"/>
      <c r="B424" s="6"/>
      <c r="C424" s="6"/>
      <c r="D424" s="6"/>
      <c r="E424" s="117"/>
      <c r="F424" s="99"/>
      <c r="G424" s="99"/>
      <c r="H424" s="99"/>
      <c r="I424" s="121"/>
      <c r="J424" s="117"/>
      <c r="K424" s="117"/>
      <c r="M424" s="117"/>
      <c r="N424" s="117"/>
      <c r="O424" s="117"/>
      <c r="P424" s="117"/>
    </row>
    <row r="425" spans="1:16" s="124" customFormat="1" x14ac:dyDescent="0.25">
      <c r="A425" s="94"/>
      <c r="B425" s="6"/>
      <c r="C425" s="6"/>
      <c r="D425" s="6"/>
      <c r="E425" s="34"/>
      <c r="F425" s="120"/>
      <c r="G425" s="120"/>
      <c r="H425" s="120"/>
    </row>
    <row r="426" spans="1:16" s="124" customFormat="1" x14ac:dyDescent="0.25">
      <c r="A426" s="94"/>
      <c r="B426" s="6"/>
      <c r="C426" s="6"/>
      <c r="D426" s="6"/>
      <c r="E426" s="34"/>
      <c r="F426" s="120"/>
      <c r="G426" s="120"/>
      <c r="H426" s="120"/>
    </row>
    <row r="427" spans="1:16" x14ac:dyDescent="0.25">
      <c r="A427" s="87"/>
      <c r="B427" s="6"/>
      <c r="C427" s="6"/>
      <c r="D427" s="6"/>
      <c r="E427" s="117"/>
      <c r="F427" s="120"/>
      <c r="G427" s="120"/>
      <c r="H427" s="120"/>
      <c r="I427" s="121"/>
      <c r="J427" s="117"/>
      <c r="K427" s="117"/>
      <c r="M427" s="117"/>
      <c r="N427" s="117"/>
      <c r="O427" s="117"/>
      <c r="P427" s="117"/>
    </row>
    <row r="428" spans="1:16" x14ac:dyDescent="0.25">
      <c r="A428" s="87"/>
      <c r="B428" s="6"/>
      <c r="C428" s="6"/>
      <c r="D428" s="6"/>
      <c r="E428" s="117"/>
      <c r="F428" s="99"/>
      <c r="G428" s="99"/>
      <c r="H428" s="99"/>
      <c r="I428" s="121"/>
      <c r="J428" s="117"/>
      <c r="K428" s="117"/>
      <c r="M428" s="117"/>
      <c r="N428" s="117"/>
      <c r="O428" s="117"/>
      <c r="P428" s="117"/>
    </row>
    <row r="429" spans="1:16" s="98" customFormat="1" x14ac:dyDescent="0.25">
      <c r="A429" s="7"/>
      <c r="B429" s="7"/>
      <c r="C429" s="7"/>
      <c r="D429" s="7"/>
      <c r="F429" s="99"/>
      <c r="G429" s="99"/>
      <c r="H429" s="99"/>
      <c r="I429" s="100"/>
    </row>
    <row r="430" spans="1:16" s="124" customFormat="1" x14ac:dyDescent="0.25">
      <c r="A430" s="102"/>
      <c r="B430" s="34"/>
      <c r="C430" s="34"/>
      <c r="D430" s="34"/>
      <c r="E430" s="34"/>
      <c r="F430" s="99"/>
      <c r="G430" s="99"/>
      <c r="H430" s="99"/>
    </row>
    <row r="431" spans="1:16" x14ac:dyDescent="0.25">
      <c r="A431" s="6"/>
      <c r="B431" s="6"/>
      <c r="C431" s="6"/>
      <c r="D431" s="6"/>
      <c r="E431" s="117"/>
      <c r="F431" s="99"/>
      <c r="G431" s="99"/>
      <c r="H431" s="99"/>
      <c r="I431" s="121"/>
      <c r="J431" s="117"/>
      <c r="K431" s="117"/>
      <c r="M431" s="117"/>
      <c r="N431" s="117"/>
      <c r="O431" s="117"/>
      <c r="P431" s="117"/>
    </row>
    <row r="432" spans="1:16" s="124" customFormat="1" x14ac:dyDescent="0.25">
      <c r="A432" s="94"/>
      <c r="B432" s="6"/>
      <c r="C432" s="6"/>
      <c r="D432" s="6"/>
      <c r="E432" s="34"/>
      <c r="F432" s="120"/>
      <c r="G432" s="120"/>
      <c r="H432" s="120"/>
    </row>
    <row r="433" spans="1:16" s="124" customFormat="1" x14ac:dyDescent="0.25">
      <c r="A433" s="94"/>
      <c r="B433" s="6"/>
      <c r="C433" s="6"/>
      <c r="D433" s="6"/>
      <c r="E433" s="34"/>
      <c r="F433" s="120"/>
      <c r="G433" s="120"/>
      <c r="H433" s="120"/>
    </row>
    <row r="434" spans="1:16" s="124" customFormat="1" x14ac:dyDescent="0.25">
      <c r="A434" s="94"/>
      <c r="B434" s="6"/>
      <c r="C434" s="6"/>
      <c r="D434" s="6"/>
      <c r="E434" s="34"/>
      <c r="F434" s="120"/>
      <c r="G434" s="120"/>
      <c r="H434" s="120"/>
    </row>
    <row r="435" spans="1:16" s="124" customFormat="1" x14ac:dyDescent="0.25">
      <c r="A435" s="94"/>
      <c r="B435" s="6"/>
      <c r="C435" s="6"/>
      <c r="D435" s="6"/>
      <c r="E435" s="34"/>
      <c r="F435" s="120"/>
      <c r="G435" s="120"/>
      <c r="H435" s="120"/>
    </row>
    <row r="436" spans="1:16" s="124" customFormat="1" x14ac:dyDescent="0.25">
      <c r="A436" s="94"/>
      <c r="B436" s="6"/>
      <c r="C436" s="6"/>
      <c r="D436" s="6"/>
      <c r="E436" s="34"/>
      <c r="F436" s="120"/>
      <c r="G436" s="120"/>
      <c r="H436" s="120"/>
    </row>
    <row r="437" spans="1:16" s="124" customFormat="1" x14ac:dyDescent="0.25">
      <c r="A437" s="94"/>
      <c r="B437" s="6"/>
      <c r="C437" s="6"/>
      <c r="D437" s="6"/>
      <c r="E437" s="34"/>
      <c r="F437" s="120"/>
      <c r="G437" s="120"/>
      <c r="H437" s="120"/>
    </row>
    <row r="438" spans="1:16" s="124" customFormat="1" x14ac:dyDescent="0.25">
      <c r="A438" s="94"/>
      <c r="B438" s="6"/>
      <c r="C438" s="6"/>
      <c r="D438" s="6"/>
      <c r="E438" s="34"/>
      <c r="F438" s="120"/>
      <c r="G438" s="120"/>
      <c r="H438" s="120"/>
    </row>
    <row r="439" spans="1:16" s="124" customFormat="1" x14ac:dyDescent="0.25">
      <c r="A439" s="94"/>
      <c r="B439" s="6"/>
      <c r="C439" s="6"/>
      <c r="D439" s="6"/>
      <c r="E439" s="34"/>
      <c r="F439" s="120"/>
      <c r="G439" s="120"/>
      <c r="H439" s="120"/>
    </row>
    <row r="440" spans="1:16" x14ac:dyDescent="0.25">
      <c r="A440" s="87"/>
      <c r="B440" s="6"/>
      <c r="C440" s="6"/>
      <c r="D440" s="6"/>
      <c r="E440" s="117"/>
      <c r="F440" s="120"/>
      <c r="G440" s="120"/>
      <c r="H440" s="120"/>
      <c r="I440" s="121"/>
      <c r="J440" s="117"/>
      <c r="K440" s="117"/>
      <c r="M440" s="117"/>
      <c r="N440" s="117"/>
      <c r="O440" s="117"/>
      <c r="P440" s="117"/>
    </row>
    <row r="441" spans="1:16" s="124" customFormat="1" x14ac:dyDescent="0.25">
      <c r="A441" s="102"/>
      <c r="B441" s="34"/>
      <c r="C441" s="34"/>
      <c r="D441" s="34"/>
      <c r="E441" s="34"/>
      <c r="F441" s="99"/>
      <c r="G441" s="99"/>
      <c r="H441" s="99"/>
    </row>
    <row r="442" spans="1:16" s="98" customFormat="1" x14ac:dyDescent="0.25">
      <c r="A442" s="7"/>
      <c r="B442" s="7"/>
      <c r="C442" s="7"/>
      <c r="D442" s="7"/>
      <c r="F442" s="99"/>
      <c r="G442" s="99"/>
      <c r="H442" s="99"/>
      <c r="I442" s="100"/>
    </row>
    <row r="443" spans="1:16" s="124" customFormat="1" x14ac:dyDescent="0.25">
      <c r="A443" s="102"/>
      <c r="B443" s="34"/>
      <c r="C443" s="34"/>
      <c r="D443" s="34"/>
      <c r="E443" s="34"/>
      <c r="F443" s="99"/>
      <c r="G443" s="99"/>
      <c r="H443" s="99"/>
    </row>
    <row r="444" spans="1:16" x14ac:dyDescent="0.25">
      <c r="A444" s="6"/>
      <c r="B444" s="6"/>
      <c r="C444" s="6"/>
      <c r="D444" s="6"/>
      <c r="E444" s="117"/>
      <c r="F444" s="99"/>
      <c r="G444" s="99"/>
      <c r="H444" s="99"/>
      <c r="I444" s="121"/>
      <c r="J444" s="117"/>
      <c r="K444" s="117"/>
      <c r="M444" s="117"/>
      <c r="N444" s="117"/>
      <c r="O444" s="117"/>
      <c r="P444" s="117"/>
    </row>
    <row r="445" spans="1:16" s="124" customFormat="1" x14ac:dyDescent="0.25">
      <c r="A445" s="94"/>
      <c r="B445" s="6"/>
      <c r="C445" s="6"/>
      <c r="D445" s="6"/>
      <c r="E445" s="34"/>
      <c r="F445" s="120"/>
      <c r="G445" s="120"/>
      <c r="H445" s="120"/>
    </row>
    <row r="446" spans="1:16" s="124" customFormat="1" x14ac:dyDescent="0.25">
      <c r="A446" s="94"/>
      <c r="B446" s="6"/>
      <c r="C446" s="6"/>
      <c r="D446" s="6"/>
      <c r="E446" s="34"/>
      <c r="F446" s="120"/>
      <c r="G446" s="120"/>
      <c r="H446" s="120"/>
    </row>
    <row r="447" spans="1:16" s="124" customFormat="1" ht="39" customHeight="1" x14ac:dyDescent="0.25">
      <c r="A447" s="94"/>
      <c r="B447" s="6"/>
      <c r="C447" s="6"/>
      <c r="D447" s="6"/>
      <c r="E447" s="34"/>
      <c r="F447" s="120"/>
      <c r="G447" s="120"/>
      <c r="H447" s="120"/>
    </row>
    <row r="448" spans="1:16" s="124" customFormat="1" ht="39.75" customHeight="1" x14ac:dyDescent="0.25">
      <c r="A448" s="94"/>
      <c r="B448" s="6"/>
      <c r="C448" s="6"/>
      <c r="D448" s="6"/>
      <c r="E448" s="34"/>
      <c r="F448" s="120"/>
      <c r="G448" s="120"/>
      <c r="H448" s="120"/>
    </row>
    <row r="449" spans="1:16" s="102" customFormat="1" x14ac:dyDescent="0.25">
      <c r="A449" s="94"/>
      <c r="B449" s="6"/>
      <c r="C449" s="6"/>
      <c r="D449" s="6"/>
      <c r="E449" s="34"/>
      <c r="F449" s="120"/>
      <c r="G449" s="120"/>
      <c r="H449" s="120"/>
    </row>
    <row r="450" spans="1:16" s="102" customFormat="1" x14ac:dyDescent="0.25">
      <c r="A450" s="94"/>
      <c r="B450" s="6"/>
      <c r="C450" s="6"/>
      <c r="D450" s="6"/>
      <c r="E450" s="34"/>
      <c r="F450" s="120"/>
      <c r="G450" s="120"/>
      <c r="H450" s="120"/>
    </row>
    <row r="451" spans="1:16" s="102" customFormat="1" x14ac:dyDescent="0.25">
      <c r="A451" s="94"/>
      <c r="B451" s="6"/>
      <c r="C451" s="6"/>
      <c r="D451" s="6"/>
      <c r="E451" s="34"/>
      <c r="F451" s="120"/>
      <c r="G451" s="120"/>
      <c r="H451" s="120"/>
    </row>
    <row r="452" spans="1:16" s="102" customFormat="1" x14ac:dyDescent="0.25">
      <c r="A452" s="94"/>
      <c r="B452" s="6"/>
      <c r="C452" s="6"/>
      <c r="D452" s="6"/>
      <c r="E452" s="34"/>
      <c r="F452" s="120"/>
      <c r="G452" s="120"/>
      <c r="H452" s="120"/>
    </row>
    <row r="453" spans="1:16" s="102" customFormat="1" x14ac:dyDescent="0.25">
      <c r="A453" s="94"/>
      <c r="B453" s="6"/>
      <c r="C453" s="6"/>
      <c r="D453" s="6"/>
      <c r="E453" s="34"/>
      <c r="F453" s="120"/>
      <c r="G453" s="120"/>
      <c r="H453" s="120"/>
    </row>
    <row r="454" spans="1:16" s="102" customFormat="1" x14ac:dyDescent="0.25">
      <c r="A454" s="94"/>
      <c r="B454" s="6"/>
      <c r="C454" s="6"/>
      <c r="D454" s="6"/>
      <c r="E454" s="34"/>
      <c r="F454" s="120"/>
      <c r="G454" s="120"/>
      <c r="H454" s="120"/>
    </row>
    <row r="455" spans="1:16" s="102" customFormat="1" x14ac:dyDescent="0.25">
      <c r="A455" s="94"/>
      <c r="B455" s="6"/>
      <c r="C455" s="6"/>
      <c r="D455" s="6"/>
      <c r="E455" s="34"/>
      <c r="F455" s="120"/>
      <c r="G455" s="120"/>
      <c r="H455" s="120"/>
    </row>
    <row r="456" spans="1:16" s="102" customFormat="1" x14ac:dyDescent="0.25">
      <c r="A456" s="94"/>
      <c r="B456" s="6"/>
      <c r="C456" s="6"/>
      <c r="D456" s="6"/>
      <c r="E456" s="34"/>
      <c r="F456" s="120"/>
      <c r="G456" s="120"/>
      <c r="H456" s="120"/>
    </row>
    <row r="457" spans="1:16" x14ac:dyDescent="0.25">
      <c r="A457" s="87"/>
      <c r="B457" s="6"/>
      <c r="C457" s="6"/>
      <c r="D457" s="6"/>
      <c r="E457" s="117"/>
      <c r="F457" s="120"/>
      <c r="G457" s="120"/>
      <c r="H457" s="120"/>
      <c r="I457" s="121"/>
      <c r="J457" s="117"/>
      <c r="K457" s="117"/>
      <c r="M457" s="117"/>
      <c r="N457" s="117"/>
      <c r="O457" s="117"/>
      <c r="P457" s="117"/>
    </row>
    <row r="458" spans="1:16" s="102" customFormat="1" x14ac:dyDescent="0.25">
      <c r="B458" s="34"/>
      <c r="C458" s="34"/>
      <c r="D458" s="34"/>
      <c r="E458" s="34"/>
      <c r="F458" s="99"/>
      <c r="G458" s="99"/>
      <c r="H458" s="99"/>
    </row>
    <row r="459" spans="1:16" s="98" customFormat="1" x14ac:dyDescent="0.25">
      <c r="A459" s="7"/>
      <c r="B459" s="7"/>
      <c r="C459" s="7"/>
      <c r="D459" s="7"/>
      <c r="F459" s="99"/>
      <c r="G459" s="99"/>
      <c r="H459" s="99"/>
      <c r="I459" s="100"/>
    </row>
    <row r="460" spans="1:16" s="124" customFormat="1" x14ac:dyDescent="0.25">
      <c r="A460" s="102"/>
      <c r="B460" s="34"/>
      <c r="C460" s="34"/>
      <c r="D460" s="34"/>
      <c r="E460" s="34"/>
      <c r="F460" s="99"/>
      <c r="G460" s="99"/>
      <c r="H460" s="99"/>
    </row>
    <row r="461" spans="1:16" x14ac:dyDescent="0.25">
      <c r="A461" s="6"/>
      <c r="B461" s="6"/>
      <c r="C461" s="6"/>
      <c r="D461" s="6"/>
      <c r="E461" s="117"/>
      <c r="F461" s="99"/>
      <c r="G461" s="99"/>
      <c r="H461" s="99"/>
      <c r="I461" s="121"/>
      <c r="J461" s="117"/>
      <c r="K461" s="117"/>
      <c r="M461" s="117"/>
      <c r="N461" s="117"/>
      <c r="O461" s="117"/>
      <c r="P461" s="117"/>
    </row>
    <row r="462" spans="1:16" s="124" customFormat="1" x14ac:dyDescent="0.25">
      <c r="A462" s="94"/>
      <c r="B462" s="6"/>
      <c r="C462" s="6"/>
      <c r="D462" s="6"/>
      <c r="E462" s="34"/>
      <c r="F462" s="120"/>
      <c r="G462" s="120"/>
      <c r="H462" s="120"/>
    </row>
    <row r="463" spans="1:16" s="124" customFormat="1" x14ac:dyDescent="0.25">
      <c r="A463" s="94"/>
      <c r="B463" s="6"/>
      <c r="C463" s="6"/>
      <c r="D463" s="6"/>
      <c r="E463" s="34"/>
      <c r="F463" s="120"/>
      <c r="G463" s="120"/>
      <c r="H463" s="120"/>
    </row>
    <row r="464" spans="1:16" s="124" customFormat="1" x14ac:dyDescent="0.25">
      <c r="A464" s="94"/>
      <c r="B464" s="6"/>
      <c r="C464" s="6"/>
      <c r="D464" s="6"/>
      <c r="E464" s="34"/>
      <c r="F464" s="120"/>
      <c r="G464" s="120"/>
      <c r="H464" s="120"/>
    </row>
    <row r="465" spans="1:16" s="124" customFormat="1" x14ac:dyDescent="0.25">
      <c r="A465" s="94"/>
      <c r="B465" s="6"/>
      <c r="C465" s="6"/>
      <c r="D465" s="6"/>
      <c r="E465" s="34"/>
      <c r="F465" s="120"/>
      <c r="G465" s="120"/>
      <c r="H465" s="120"/>
    </row>
    <row r="466" spans="1:16" s="124" customFormat="1" x14ac:dyDescent="0.25">
      <c r="A466" s="94"/>
      <c r="B466" s="6"/>
      <c r="C466" s="6"/>
      <c r="D466" s="6"/>
      <c r="E466" s="34"/>
      <c r="F466" s="120"/>
      <c r="G466" s="120"/>
      <c r="H466" s="120"/>
    </row>
    <row r="467" spans="1:16" s="124" customFormat="1" x14ac:dyDescent="0.25">
      <c r="A467" s="94"/>
      <c r="B467" s="6"/>
      <c r="C467" s="6"/>
      <c r="D467" s="6"/>
      <c r="E467" s="34"/>
      <c r="F467" s="120"/>
      <c r="G467" s="120"/>
      <c r="H467" s="120"/>
    </row>
    <row r="468" spans="1:16" x14ac:dyDescent="0.25">
      <c r="A468" s="87"/>
      <c r="B468" s="6"/>
      <c r="C468" s="6"/>
      <c r="D468" s="6"/>
      <c r="E468" s="117"/>
      <c r="F468" s="120"/>
      <c r="G468" s="120"/>
      <c r="H468" s="120"/>
      <c r="I468" s="121"/>
      <c r="J468" s="117"/>
      <c r="K468" s="117"/>
      <c r="M468" s="117"/>
      <c r="N468" s="117"/>
      <c r="O468" s="117"/>
      <c r="P468" s="117"/>
    </row>
    <row r="469" spans="1:16" x14ac:dyDescent="0.25">
      <c r="A469" s="6"/>
      <c r="B469" s="6"/>
      <c r="C469" s="6"/>
      <c r="D469" s="6"/>
      <c r="E469" s="117"/>
      <c r="F469" s="120"/>
      <c r="G469" s="120"/>
      <c r="H469" s="120"/>
      <c r="I469" s="121"/>
      <c r="J469" s="117"/>
      <c r="K469" s="117"/>
      <c r="M469" s="117"/>
      <c r="N469" s="117"/>
      <c r="O469" s="117"/>
      <c r="P469" s="117"/>
    </row>
    <row r="470" spans="1:16" x14ac:dyDescent="0.25">
      <c r="A470" s="87"/>
      <c r="B470" s="6"/>
      <c r="C470" s="6"/>
      <c r="D470" s="6"/>
      <c r="E470" s="117"/>
      <c r="F470" s="120"/>
      <c r="G470" s="120"/>
      <c r="H470" s="120"/>
      <c r="I470" s="121"/>
      <c r="J470" s="117"/>
      <c r="K470" s="117"/>
      <c r="M470" s="117"/>
      <c r="N470" s="117"/>
      <c r="O470" s="117"/>
      <c r="P470" s="117"/>
    </row>
    <row r="471" spans="1:16" x14ac:dyDescent="0.25">
      <c r="A471" s="6"/>
      <c r="B471" s="6"/>
      <c r="C471" s="6"/>
      <c r="D471" s="6"/>
      <c r="E471" s="117"/>
      <c r="F471" s="120"/>
      <c r="G471" s="120"/>
      <c r="H471" s="120"/>
      <c r="I471" s="121"/>
      <c r="J471" s="117"/>
      <c r="K471" s="117"/>
      <c r="M471" s="117"/>
      <c r="N471" s="117"/>
      <c r="O471" s="117"/>
      <c r="P471" s="117"/>
    </row>
    <row r="472" spans="1:16" s="124" customFormat="1" x14ac:dyDescent="0.25">
      <c r="A472" s="102"/>
      <c r="B472" s="34"/>
      <c r="C472" s="34"/>
      <c r="D472" s="34"/>
      <c r="E472" s="34"/>
      <c r="F472" s="99"/>
      <c r="G472" s="99"/>
      <c r="H472" s="99"/>
    </row>
    <row r="473" spans="1:16" s="98" customFormat="1" x14ac:dyDescent="0.25">
      <c r="A473" s="7"/>
      <c r="B473" s="7"/>
      <c r="C473" s="7"/>
      <c r="D473" s="7"/>
      <c r="F473" s="99"/>
      <c r="G473" s="99"/>
      <c r="H473" s="99"/>
      <c r="I473" s="100"/>
    </row>
    <row r="474" spans="1:16" s="124" customFormat="1" x14ac:dyDescent="0.25">
      <c r="A474" s="102"/>
      <c r="B474" s="93"/>
      <c r="C474" s="93"/>
      <c r="D474" s="93"/>
      <c r="E474" s="93"/>
      <c r="F474" s="99"/>
      <c r="G474" s="99"/>
      <c r="H474" s="99"/>
    </row>
    <row r="475" spans="1:16" s="98" customFormat="1" x14ac:dyDescent="0.25">
      <c r="A475" s="7"/>
      <c r="B475" s="7"/>
      <c r="C475" s="7"/>
      <c r="D475" s="7"/>
      <c r="F475" s="99"/>
      <c r="G475" s="99"/>
      <c r="H475" s="99"/>
      <c r="I475" s="100"/>
    </row>
    <row r="476" spans="1:16" s="124" customFormat="1" x14ac:dyDescent="0.25">
      <c r="A476" s="102"/>
      <c r="B476" s="34"/>
      <c r="C476" s="34"/>
      <c r="D476" s="34"/>
      <c r="E476" s="34"/>
      <c r="F476" s="99"/>
      <c r="G476" s="99"/>
      <c r="H476" s="99"/>
    </row>
    <row r="477" spans="1:16" x14ac:dyDescent="0.25">
      <c r="A477" s="6"/>
      <c r="B477" s="6"/>
      <c r="C477" s="6"/>
      <c r="D477" s="6"/>
      <c r="E477" s="117"/>
      <c r="F477" s="99"/>
      <c r="G477" s="99"/>
      <c r="H477" s="99"/>
      <c r="I477" s="121"/>
      <c r="J477" s="117"/>
      <c r="K477" s="117"/>
      <c r="M477" s="117"/>
      <c r="N477" s="117"/>
      <c r="O477" s="117"/>
      <c r="P477" s="117"/>
    </row>
    <row r="478" spans="1:16" s="124" customFormat="1" x14ac:dyDescent="0.25">
      <c r="A478" s="94"/>
      <c r="B478" s="6"/>
      <c r="C478" s="6"/>
      <c r="D478" s="6"/>
      <c r="E478" s="34"/>
      <c r="F478" s="120"/>
      <c r="G478" s="120"/>
      <c r="H478" s="120"/>
    </row>
    <row r="479" spans="1:16" s="124" customFormat="1" x14ac:dyDescent="0.25">
      <c r="A479" s="94"/>
      <c r="B479" s="6"/>
      <c r="C479" s="6"/>
      <c r="D479" s="6"/>
      <c r="E479" s="34"/>
      <c r="F479" s="120"/>
      <c r="G479" s="120"/>
      <c r="H479" s="120"/>
    </row>
    <row r="480" spans="1:16" s="124" customFormat="1" x14ac:dyDescent="0.25">
      <c r="A480" s="94"/>
      <c r="B480" s="6"/>
      <c r="C480" s="6"/>
      <c r="D480" s="6"/>
      <c r="E480" s="34"/>
      <c r="F480" s="120"/>
      <c r="G480" s="120"/>
      <c r="H480" s="120"/>
    </row>
    <row r="481" spans="1:16" s="124" customFormat="1" x14ac:dyDescent="0.25">
      <c r="A481" s="94"/>
      <c r="B481" s="6"/>
      <c r="C481" s="6"/>
      <c r="D481" s="6"/>
      <c r="E481" s="34"/>
      <c r="F481" s="120"/>
      <c r="G481" s="120"/>
      <c r="H481" s="120"/>
    </row>
    <row r="482" spans="1:16" s="124" customFormat="1" x14ac:dyDescent="0.25">
      <c r="A482" s="94"/>
      <c r="B482" s="6"/>
      <c r="C482" s="6"/>
      <c r="D482" s="6"/>
      <c r="E482" s="34"/>
      <c r="F482" s="120"/>
      <c r="G482" s="120"/>
      <c r="H482" s="120"/>
    </row>
    <row r="483" spans="1:16" s="124" customFormat="1" x14ac:dyDescent="0.25">
      <c r="A483" s="94"/>
      <c r="B483" s="6"/>
      <c r="C483" s="6"/>
      <c r="D483" s="6"/>
      <c r="E483" s="34"/>
      <c r="F483" s="120"/>
      <c r="G483" s="120"/>
      <c r="H483" s="120"/>
    </row>
    <row r="484" spans="1:16" s="124" customFormat="1" x14ac:dyDescent="0.25">
      <c r="A484" s="94"/>
      <c r="B484" s="6"/>
      <c r="C484" s="6"/>
      <c r="D484" s="6"/>
      <c r="E484" s="34"/>
      <c r="F484" s="120"/>
      <c r="G484" s="120"/>
      <c r="H484" s="120"/>
    </row>
    <row r="485" spans="1:16" x14ac:dyDescent="0.25">
      <c r="A485" s="87"/>
      <c r="B485" s="6"/>
      <c r="C485" s="6"/>
      <c r="D485" s="6"/>
      <c r="E485" s="117"/>
      <c r="F485" s="120"/>
      <c r="G485" s="120"/>
      <c r="H485" s="120"/>
      <c r="I485" s="121"/>
      <c r="J485" s="117"/>
      <c r="K485" s="117"/>
      <c r="M485" s="117"/>
      <c r="N485" s="117"/>
      <c r="O485" s="117"/>
      <c r="P485" s="117"/>
    </row>
    <row r="486" spans="1:16" s="124" customFormat="1" x14ac:dyDescent="0.25">
      <c r="A486" s="102"/>
      <c r="B486" s="34"/>
      <c r="C486" s="34"/>
      <c r="D486" s="34"/>
      <c r="E486" s="34"/>
      <c r="F486" s="99"/>
      <c r="G486" s="99"/>
      <c r="H486" s="99"/>
    </row>
    <row r="487" spans="1:16" s="98" customFormat="1" x14ac:dyDescent="0.25">
      <c r="A487" s="7"/>
      <c r="B487" s="7"/>
      <c r="C487" s="7"/>
      <c r="D487" s="7"/>
      <c r="F487" s="99"/>
      <c r="G487" s="99"/>
      <c r="H487" s="99"/>
      <c r="I487" s="100"/>
    </row>
    <row r="488" spans="1:16" s="124" customFormat="1" x14ac:dyDescent="0.25">
      <c r="A488" s="102"/>
      <c r="B488" s="34"/>
      <c r="C488" s="34"/>
      <c r="D488" s="34"/>
      <c r="E488" s="34"/>
      <c r="F488" s="99"/>
      <c r="G488" s="99"/>
      <c r="H488" s="99"/>
    </row>
    <row r="489" spans="1:16" x14ac:dyDescent="0.25">
      <c r="A489" s="6"/>
      <c r="B489" s="6"/>
      <c r="C489" s="6"/>
      <c r="D489" s="6"/>
      <c r="E489" s="117"/>
      <c r="F489" s="99"/>
      <c r="G489" s="99"/>
      <c r="H489" s="99"/>
      <c r="I489" s="121"/>
      <c r="J489" s="117"/>
      <c r="K489" s="117"/>
      <c r="M489" s="117"/>
      <c r="N489" s="117"/>
      <c r="O489" s="117"/>
      <c r="P489" s="117"/>
    </row>
    <row r="490" spans="1:16" s="124" customFormat="1" x14ac:dyDescent="0.25">
      <c r="A490" s="94"/>
      <c r="B490" s="6"/>
      <c r="C490" s="6"/>
      <c r="D490" s="6"/>
      <c r="E490" s="34"/>
      <c r="F490" s="120"/>
      <c r="G490" s="120"/>
      <c r="H490" s="120"/>
    </row>
    <row r="491" spans="1:16" s="124" customFormat="1" x14ac:dyDescent="0.25">
      <c r="A491" s="94"/>
      <c r="B491" s="6"/>
      <c r="C491" s="6"/>
      <c r="D491" s="6"/>
      <c r="E491" s="34"/>
      <c r="F491" s="120"/>
      <c r="G491" s="120"/>
      <c r="H491" s="120"/>
    </row>
    <row r="492" spans="1:16" s="124" customFormat="1" x14ac:dyDescent="0.25">
      <c r="A492" s="94"/>
      <c r="B492" s="6"/>
      <c r="C492" s="6"/>
      <c r="D492" s="6"/>
      <c r="E492" s="34"/>
      <c r="F492" s="120"/>
      <c r="G492" s="120"/>
      <c r="H492" s="120"/>
    </row>
    <row r="493" spans="1:16" s="124" customFormat="1" x14ac:dyDescent="0.25">
      <c r="A493" s="94"/>
      <c r="B493" s="6"/>
      <c r="C493" s="6"/>
      <c r="D493" s="6"/>
      <c r="E493" s="34"/>
      <c r="F493" s="120"/>
      <c r="G493" s="120"/>
      <c r="H493" s="120"/>
    </row>
    <row r="494" spans="1:16" s="124" customFormat="1" x14ac:dyDescent="0.25">
      <c r="A494" s="94"/>
      <c r="B494" s="6"/>
      <c r="C494" s="6"/>
      <c r="D494" s="6"/>
      <c r="E494" s="34"/>
      <c r="F494" s="120"/>
      <c r="G494" s="120"/>
      <c r="H494" s="120"/>
    </row>
    <row r="495" spans="1:16" s="124" customFormat="1" x14ac:dyDescent="0.25">
      <c r="A495" s="94"/>
      <c r="B495" s="6"/>
      <c r="C495" s="6"/>
      <c r="D495" s="6"/>
      <c r="E495" s="34"/>
      <c r="F495" s="120"/>
      <c r="G495" s="120"/>
      <c r="H495" s="120"/>
    </row>
    <row r="496" spans="1:16" s="124" customFormat="1" x14ac:dyDescent="0.25">
      <c r="A496" s="94"/>
      <c r="B496" s="6"/>
      <c r="C496" s="6"/>
      <c r="D496" s="6"/>
      <c r="E496" s="34"/>
      <c r="F496" s="120"/>
      <c r="G496" s="120"/>
      <c r="H496" s="120"/>
    </row>
    <row r="497" spans="1:16" s="124" customFormat="1" x14ac:dyDescent="0.25">
      <c r="A497" s="94"/>
      <c r="B497" s="6"/>
      <c r="C497" s="6"/>
      <c r="D497" s="6"/>
      <c r="E497" s="34"/>
      <c r="F497" s="120"/>
      <c r="G497" s="120"/>
      <c r="H497" s="120"/>
    </row>
    <row r="498" spans="1:16" s="124" customFormat="1" x14ac:dyDescent="0.25">
      <c r="A498" s="94"/>
      <c r="B498" s="6"/>
      <c r="C498" s="6"/>
      <c r="D498" s="6"/>
      <c r="E498" s="34"/>
      <c r="F498" s="120"/>
      <c r="G498" s="120"/>
      <c r="H498" s="120"/>
    </row>
    <row r="499" spans="1:16" x14ac:dyDescent="0.25">
      <c r="A499" s="87"/>
      <c r="B499" s="6"/>
      <c r="C499" s="6"/>
      <c r="D499" s="6"/>
      <c r="E499" s="117"/>
      <c r="F499" s="120"/>
      <c r="G499" s="120"/>
      <c r="H499" s="120"/>
      <c r="I499" s="121"/>
      <c r="J499" s="117"/>
      <c r="K499" s="117"/>
      <c r="M499" s="117"/>
      <c r="N499" s="117"/>
      <c r="O499" s="117"/>
      <c r="P499" s="117"/>
    </row>
    <row r="500" spans="1:16" s="124" customFormat="1" x14ac:dyDescent="0.25">
      <c r="A500" s="102"/>
      <c r="B500" s="34"/>
      <c r="C500" s="34"/>
      <c r="D500" s="34"/>
      <c r="E500" s="34"/>
      <c r="F500" s="99"/>
      <c r="G500" s="99"/>
      <c r="H500" s="99"/>
    </row>
    <row r="501" spans="1:16" s="98" customFormat="1" x14ac:dyDescent="0.25">
      <c r="A501" s="7"/>
      <c r="B501" s="7"/>
      <c r="C501" s="7"/>
      <c r="D501" s="7"/>
      <c r="F501" s="99"/>
      <c r="G501" s="99"/>
      <c r="H501" s="99"/>
      <c r="I501" s="100"/>
    </row>
    <row r="502" spans="1:16" s="124" customFormat="1" x14ac:dyDescent="0.25">
      <c r="A502" s="102"/>
      <c r="B502" s="34"/>
      <c r="C502" s="34"/>
      <c r="D502" s="34"/>
      <c r="E502" s="34"/>
      <c r="F502" s="99"/>
      <c r="G502" s="99"/>
      <c r="H502" s="99"/>
    </row>
    <row r="503" spans="1:16" x14ac:dyDescent="0.25">
      <c r="A503" s="6"/>
      <c r="B503" s="6"/>
      <c r="C503" s="6"/>
      <c r="D503" s="6"/>
      <c r="E503" s="117"/>
      <c r="F503" s="99"/>
      <c r="G503" s="99"/>
      <c r="H503" s="99"/>
      <c r="I503" s="121"/>
      <c r="J503" s="117"/>
      <c r="K503" s="117"/>
      <c r="M503" s="117"/>
      <c r="N503" s="117"/>
      <c r="O503" s="117"/>
      <c r="P503" s="117"/>
    </row>
    <row r="504" spans="1:16" x14ac:dyDescent="0.25">
      <c r="A504" s="6"/>
      <c r="B504" s="6"/>
      <c r="C504" s="6"/>
      <c r="D504" s="6"/>
      <c r="E504" s="117"/>
      <c r="F504" s="120"/>
      <c r="G504" s="120"/>
      <c r="H504" s="120"/>
      <c r="I504" s="121"/>
      <c r="J504" s="117"/>
      <c r="K504" s="117"/>
      <c r="M504" s="117"/>
      <c r="N504" s="117"/>
      <c r="O504" s="117"/>
      <c r="P504" s="117"/>
    </row>
    <row r="505" spans="1:16" x14ac:dyDescent="0.25">
      <c r="A505" s="6"/>
      <c r="B505" s="6"/>
      <c r="C505" s="6"/>
      <c r="D505" s="6"/>
      <c r="E505" s="117"/>
      <c r="F505" s="120"/>
      <c r="G505" s="120"/>
      <c r="H505" s="120"/>
      <c r="I505" s="121"/>
      <c r="J505" s="117"/>
      <c r="K505" s="117"/>
      <c r="M505" s="117"/>
      <c r="N505" s="117"/>
      <c r="O505" s="117"/>
      <c r="P505" s="117"/>
    </row>
    <row r="506" spans="1:16" x14ac:dyDescent="0.25">
      <c r="A506" s="6"/>
      <c r="B506" s="6"/>
      <c r="C506" s="6"/>
      <c r="D506" s="6"/>
      <c r="E506" s="117"/>
      <c r="F506" s="120"/>
      <c r="G506" s="120"/>
      <c r="H506" s="120"/>
      <c r="I506" s="121"/>
      <c r="J506" s="117"/>
      <c r="K506" s="117"/>
      <c r="M506" s="117"/>
      <c r="N506" s="117"/>
      <c r="O506" s="117"/>
      <c r="P506" s="117"/>
    </row>
    <row r="507" spans="1:16" x14ac:dyDescent="0.25">
      <c r="A507" s="6"/>
      <c r="B507" s="6"/>
      <c r="C507" s="6"/>
      <c r="D507" s="6"/>
      <c r="E507" s="117"/>
      <c r="F507" s="120"/>
      <c r="G507" s="120"/>
      <c r="H507" s="120"/>
      <c r="I507" s="121"/>
      <c r="J507" s="117"/>
      <c r="K507" s="117"/>
      <c r="M507" s="117"/>
      <c r="N507" s="117"/>
      <c r="O507" s="117"/>
      <c r="P507" s="117"/>
    </row>
    <row r="508" spans="1:16" x14ac:dyDescent="0.25">
      <c r="A508" s="6"/>
      <c r="B508" s="6"/>
      <c r="C508" s="6"/>
      <c r="D508" s="6"/>
      <c r="E508" s="117"/>
      <c r="F508" s="120"/>
      <c r="G508" s="120"/>
      <c r="H508" s="120"/>
      <c r="I508" s="121"/>
      <c r="J508" s="117"/>
      <c r="K508" s="117"/>
      <c r="M508" s="117"/>
      <c r="N508" s="117"/>
      <c r="O508" s="117"/>
      <c r="P508" s="117"/>
    </row>
    <row r="509" spans="1:16" x14ac:dyDescent="0.25">
      <c r="A509" s="6"/>
      <c r="B509" s="6"/>
      <c r="C509" s="6"/>
      <c r="D509" s="6"/>
      <c r="E509" s="117"/>
      <c r="F509" s="120"/>
      <c r="G509" s="120"/>
      <c r="H509" s="120"/>
      <c r="I509" s="121"/>
      <c r="J509" s="117"/>
      <c r="K509" s="117"/>
      <c r="M509" s="117"/>
      <c r="N509" s="117"/>
      <c r="O509" s="117"/>
      <c r="P509" s="117"/>
    </row>
    <row r="510" spans="1:16" x14ac:dyDescent="0.25">
      <c r="A510" s="6"/>
      <c r="B510" s="6"/>
      <c r="C510" s="6"/>
      <c r="D510" s="6"/>
      <c r="E510" s="117"/>
      <c r="F510" s="120"/>
      <c r="G510" s="120"/>
      <c r="H510" s="120"/>
      <c r="I510" s="121"/>
      <c r="J510" s="117"/>
      <c r="K510" s="117"/>
      <c r="M510" s="117"/>
      <c r="N510" s="117"/>
      <c r="O510" s="117"/>
      <c r="P510" s="117"/>
    </row>
    <row r="511" spans="1:16" x14ac:dyDescent="0.25">
      <c r="A511" s="6"/>
      <c r="B511" s="6"/>
      <c r="C511" s="6"/>
      <c r="D511" s="6"/>
      <c r="E511" s="117"/>
      <c r="F511" s="120"/>
      <c r="G511" s="120"/>
      <c r="H511" s="120"/>
      <c r="I511" s="121"/>
      <c r="J511" s="117"/>
      <c r="K511" s="117"/>
      <c r="M511" s="117"/>
      <c r="N511" s="117"/>
      <c r="O511" s="117"/>
      <c r="P511" s="117"/>
    </row>
    <row r="512" spans="1:16" x14ac:dyDescent="0.25">
      <c r="A512" s="6"/>
      <c r="B512" s="6"/>
      <c r="C512" s="6"/>
      <c r="D512" s="6"/>
      <c r="E512" s="117"/>
      <c r="F512" s="120"/>
      <c r="G512" s="120"/>
      <c r="H512" s="120"/>
      <c r="I512" s="121"/>
      <c r="J512" s="117"/>
      <c r="K512" s="117"/>
      <c r="M512" s="117"/>
      <c r="N512" s="117"/>
      <c r="O512" s="117"/>
      <c r="P512" s="117"/>
    </row>
    <row r="513" spans="1:8" s="121" customFormat="1" x14ac:dyDescent="0.25">
      <c r="A513" s="6"/>
      <c r="B513" s="6"/>
      <c r="C513" s="6"/>
      <c r="D513" s="6"/>
      <c r="E513" s="117"/>
      <c r="F513" s="120"/>
      <c r="G513" s="120"/>
      <c r="H513" s="120"/>
    </row>
    <row r="514" spans="1:8" s="124" customFormat="1" x14ac:dyDescent="0.25">
      <c r="A514" s="94"/>
      <c r="B514" s="6"/>
      <c r="C514" s="6"/>
      <c r="D514" s="6"/>
      <c r="E514" s="34"/>
      <c r="F514" s="120"/>
      <c r="G514" s="120"/>
      <c r="H514" s="120"/>
    </row>
    <row r="515" spans="1:8" s="102" customFormat="1" x14ac:dyDescent="0.25">
      <c r="A515" s="94"/>
      <c r="B515" s="6"/>
      <c r="C515" s="6"/>
      <c r="D515" s="6"/>
      <c r="E515" s="34"/>
      <c r="F515" s="120"/>
      <c r="G515" s="120"/>
      <c r="H515" s="120"/>
    </row>
    <row r="516" spans="1:8" s="102" customFormat="1" x14ac:dyDescent="0.25">
      <c r="A516" s="94"/>
      <c r="B516" s="6"/>
      <c r="C516" s="6"/>
      <c r="D516" s="6"/>
      <c r="E516" s="34"/>
      <c r="F516" s="120"/>
      <c r="G516" s="120"/>
      <c r="H516" s="120"/>
    </row>
    <row r="517" spans="1:8" s="102" customFormat="1" x14ac:dyDescent="0.25">
      <c r="A517" s="94"/>
      <c r="B517" s="6"/>
      <c r="C517" s="6"/>
      <c r="D517" s="6"/>
      <c r="E517" s="34"/>
      <c r="F517" s="120"/>
      <c r="G517" s="120"/>
      <c r="H517" s="120"/>
    </row>
    <row r="518" spans="1:8" s="102" customFormat="1" x14ac:dyDescent="0.25">
      <c r="A518" s="94"/>
      <c r="B518" s="6"/>
      <c r="C518" s="6"/>
      <c r="D518" s="6"/>
      <c r="E518" s="34"/>
      <c r="F518" s="120"/>
      <c r="G518" s="120"/>
      <c r="H518" s="120"/>
    </row>
    <row r="519" spans="1:8" s="102" customFormat="1" x14ac:dyDescent="0.25">
      <c r="A519" s="94"/>
      <c r="B519" s="6"/>
      <c r="C519" s="6"/>
      <c r="D519" s="6"/>
      <c r="E519" s="34"/>
      <c r="F519" s="120"/>
      <c r="G519" s="120"/>
      <c r="H519" s="120"/>
    </row>
    <row r="520" spans="1:8" s="102" customFormat="1" x14ac:dyDescent="0.25">
      <c r="A520" s="94"/>
      <c r="B520" s="6"/>
      <c r="C520" s="6"/>
      <c r="D520" s="6"/>
      <c r="E520" s="34"/>
      <c r="F520" s="120"/>
      <c r="G520" s="120"/>
      <c r="H520" s="120"/>
    </row>
    <row r="521" spans="1:8" s="102" customFormat="1" x14ac:dyDescent="0.25">
      <c r="A521" s="94"/>
      <c r="B521" s="6"/>
      <c r="C521" s="6"/>
      <c r="D521" s="6"/>
      <c r="E521" s="34"/>
      <c r="F521" s="120"/>
      <c r="G521" s="120"/>
      <c r="H521" s="120"/>
    </row>
    <row r="522" spans="1:8" s="124" customFormat="1" x14ac:dyDescent="0.25">
      <c r="A522" s="94"/>
      <c r="B522" s="6"/>
      <c r="C522" s="6"/>
      <c r="D522" s="6"/>
      <c r="E522" s="34"/>
      <c r="F522" s="120"/>
      <c r="G522" s="120"/>
      <c r="H522" s="120"/>
    </row>
    <row r="523" spans="1:8" s="124" customFormat="1" x14ac:dyDescent="0.25">
      <c r="A523" s="94"/>
      <c r="B523" s="6"/>
      <c r="C523" s="6"/>
      <c r="D523" s="6"/>
      <c r="E523" s="34"/>
      <c r="F523" s="120"/>
      <c r="G523" s="120"/>
      <c r="H523" s="120"/>
    </row>
    <row r="524" spans="1:8" s="124" customFormat="1" x14ac:dyDescent="0.25">
      <c r="A524" s="94"/>
      <c r="B524" s="6"/>
      <c r="C524" s="6"/>
      <c r="D524" s="6"/>
      <c r="E524" s="34"/>
      <c r="F524" s="120"/>
      <c r="G524" s="120"/>
      <c r="H524" s="120"/>
    </row>
    <row r="525" spans="1:8" s="124" customFormat="1" x14ac:dyDescent="0.25">
      <c r="A525" s="94"/>
      <c r="B525" s="6"/>
      <c r="C525" s="6"/>
      <c r="D525" s="6"/>
      <c r="E525" s="34"/>
      <c r="F525" s="120"/>
      <c r="G525" s="120"/>
      <c r="H525" s="120"/>
    </row>
    <row r="526" spans="1:8" s="102" customFormat="1" x14ac:dyDescent="0.25">
      <c r="A526" s="94"/>
      <c r="B526" s="6"/>
      <c r="C526" s="6"/>
      <c r="D526" s="6"/>
      <c r="E526" s="34"/>
      <c r="F526" s="120"/>
      <c r="G526" s="120"/>
      <c r="H526" s="120"/>
    </row>
    <row r="527" spans="1:8" s="102" customFormat="1" x14ac:dyDescent="0.25">
      <c r="A527" s="94"/>
      <c r="B527" s="6"/>
      <c r="C527" s="6"/>
      <c r="D527" s="6"/>
      <c r="E527" s="34"/>
      <c r="F527" s="120"/>
      <c r="G527" s="120"/>
      <c r="H527" s="120"/>
    </row>
    <row r="528" spans="1:8" s="124" customFormat="1" x14ac:dyDescent="0.25">
      <c r="A528" s="94"/>
      <c r="B528" s="6"/>
      <c r="C528" s="6"/>
      <c r="D528" s="6"/>
      <c r="E528" s="34"/>
      <c r="F528" s="120"/>
      <c r="G528" s="120"/>
      <c r="H528" s="120"/>
    </row>
    <row r="529" spans="1:16" s="124" customFormat="1" x14ac:dyDescent="0.25">
      <c r="A529" s="94"/>
      <c r="B529" s="6"/>
      <c r="C529" s="6"/>
      <c r="D529" s="6"/>
      <c r="E529" s="34"/>
      <c r="F529" s="120"/>
      <c r="G529" s="120"/>
      <c r="H529" s="120"/>
    </row>
    <row r="530" spans="1:16" x14ac:dyDescent="0.25">
      <c r="A530" s="87"/>
      <c r="B530" s="6"/>
      <c r="C530" s="6"/>
      <c r="D530" s="6"/>
      <c r="E530" s="117"/>
      <c r="F530" s="120"/>
      <c r="G530" s="120"/>
      <c r="H530" s="120"/>
      <c r="I530" s="121"/>
      <c r="J530" s="117"/>
      <c r="K530" s="117"/>
      <c r="M530" s="117"/>
      <c r="N530" s="117"/>
      <c r="O530" s="117"/>
      <c r="P530" s="117"/>
    </row>
    <row r="531" spans="1:16" s="124" customFormat="1" x14ac:dyDescent="0.25">
      <c r="A531" s="102"/>
      <c r="B531" s="34"/>
      <c r="C531" s="34"/>
      <c r="D531" s="34"/>
      <c r="E531" s="34"/>
      <c r="F531" s="99"/>
      <c r="G531" s="99"/>
      <c r="H531" s="99"/>
    </row>
    <row r="532" spans="1:16" s="98" customFormat="1" x14ac:dyDescent="0.25">
      <c r="A532" s="7"/>
      <c r="B532" s="7"/>
      <c r="C532" s="7"/>
      <c r="D532" s="7"/>
      <c r="F532" s="99"/>
      <c r="G532" s="99"/>
      <c r="H532" s="99"/>
      <c r="I532" s="100"/>
    </row>
    <row r="533" spans="1:16" s="124" customFormat="1" x14ac:dyDescent="0.25">
      <c r="A533" s="102"/>
      <c r="B533" s="34"/>
      <c r="C533" s="34"/>
      <c r="D533" s="34"/>
      <c r="E533" s="34"/>
      <c r="F533" s="99"/>
      <c r="G533" s="99"/>
      <c r="H533" s="99"/>
    </row>
    <row r="534" spans="1:16" x14ac:dyDescent="0.25">
      <c r="A534" s="6"/>
      <c r="B534" s="6"/>
      <c r="C534" s="6"/>
      <c r="D534" s="6"/>
      <c r="E534" s="117"/>
      <c r="F534" s="99"/>
      <c r="G534" s="99"/>
      <c r="H534" s="99"/>
      <c r="I534" s="121"/>
      <c r="J534" s="117"/>
      <c r="K534" s="117"/>
      <c r="M534" s="117"/>
      <c r="N534" s="117"/>
      <c r="O534" s="117"/>
      <c r="P534" s="117"/>
    </row>
    <row r="535" spans="1:16" s="102" customFormat="1" x14ac:dyDescent="0.25">
      <c r="A535" s="94"/>
      <c r="B535" s="6"/>
      <c r="C535" s="6"/>
      <c r="D535" s="6"/>
      <c r="E535" s="34"/>
      <c r="F535" s="120"/>
      <c r="G535" s="120"/>
      <c r="H535" s="120"/>
    </row>
    <row r="536" spans="1:16" s="102" customFormat="1" x14ac:dyDescent="0.25">
      <c r="A536" s="94"/>
      <c r="B536" s="6"/>
      <c r="C536" s="6"/>
      <c r="D536" s="6"/>
      <c r="E536" s="34"/>
      <c r="F536" s="120"/>
      <c r="G536" s="120"/>
      <c r="H536" s="120"/>
    </row>
    <row r="537" spans="1:16" s="102" customFormat="1" x14ac:dyDescent="0.25">
      <c r="A537" s="94"/>
      <c r="B537" s="6"/>
      <c r="C537" s="6"/>
      <c r="D537" s="6"/>
      <c r="E537" s="34"/>
      <c r="F537" s="120"/>
      <c r="G537" s="120"/>
      <c r="H537" s="120"/>
    </row>
    <row r="538" spans="1:16" s="102" customFormat="1" x14ac:dyDescent="0.25">
      <c r="A538" s="94"/>
      <c r="B538" s="6"/>
      <c r="C538" s="6"/>
      <c r="D538" s="6"/>
      <c r="E538" s="34"/>
      <c r="F538" s="120"/>
      <c r="G538" s="120"/>
      <c r="H538" s="120"/>
    </row>
    <row r="539" spans="1:16" s="102" customFormat="1" x14ac:dyDescent="0.25">
      <c r="A539" s="94"/>
      <c r="B539" s="6"/>
      <c r="C539" s="6"/>
      <c r="D539" s="6"/>
      <c r="E539" s="34"/>
      <c r="F539" s="120"/>
      <c r="G539" s="120"/>
      <c r="H539" s="120"/>
    </row>
    <row r="540" spans="1:16" s="124" customFormat="1" x14ac:dyDescent="0.25">
      <c r="A540" s="94"/>
      <c r="B540" s="6"/>
      <c r="C540" s="6"/>
      <c r="D540" s="6"/>
      <c r="E540" s="34"/>
      <c r="F540" s="120"/>
      <c r="G540" s="120"/>
      <c r="H540" s="120"/>
    </row>
    <row r="541" spans="1:16" s="102" customFormat="1" x14ac:dyDescent="0.25">
      <c r="A541" s="94"/>
      <c r="B541" s="6"/>
      <c r="C541" s="6"/>
      <c r="D541" s="6"/>
      <c r="E541" s="34"/>
      <c r="F541" s="120"/>
      <c r="G541" s="120"/>
      <c r="H541" s="120"/>
    </row>
    <row r="542" spans="1:16" s="102" customFormat="1" x14ac:dyDescent="0.25">
      <c r="A542" s="94"/>
      <c r="B542" s="6"/>
      <c r="C542" s="6"/>
      <c r="D542" s="6"/>
      <c r="E542" s="34"/>
      <c r="F542" s="120"/>
      <c r="G542" s="120"/>
      <c r="H542" s="120"/>
    </row>
    <row r="543" spans="1:16" s="124" customFormat="1" x14ac:dyDescent="0.25">
      <c r="A543" s="94"/>
      <c r="B543" s="6"/>
      <c r="C543" s="6"/>
      <c r="D543" s="6"/>
      <c r="E543" s="34"/>
      <c r="F543" s="120"/>
      <c r="G543" s="120"/>
      <c r="H543" s="120"/>
    </row>
    <row r="544" spans="1:16" s="124" customFormat="1" x14ac:dyDescent="0.25">
      <c r="A544" s="94"/>
      <c r="B544" s="6"/>
      <c r="C544" s="6"/>
      <c r="D544" s="6"/>
      <c r="E544" s="34"/>
      <c r="F544" s="120"/>
      <c r="G544" s="120"/>
      <c r="H544" s="120"/>
    </row>
    <row r="545" spans="1:8" s="124" customFormat="1" x14ac:dyDescent="0.25">
      <c r="A545" s="94"/>
      <c r="B545" s="6"/>
      <c r="C545" s="6"/>
      <c r="D545" s="6"/>
      <c r="E545" s="34"/>
      <c r="F545" s="120"/>
      <c r="G545" s="120"/>
      <c r="H545" s="120"/>
    </row>
    <row r="546" spans="1:8" s="124" customFormat="1" x14ac:dyDescent="0.25">
      <c r="A546" s="94"/>
      <c r="B546" s="6"/>
      <c r="C546" s="6"/>
      <c r="D546" s="6"/>
      <c r="E546" s="34"/>
      <c r="F546" s="120"/>
      <c r="G546" s="120"/>
      <c r="H546" s="120"/>
    </row>
    <row r="547" spans="1:8" s="124" customFormat="1" x14ac:dyDescent="0.25">
      <c r="A547" s="94"/>
      <c r="B547" s="6"/>
      <c r="C547" s="6"/>
      <c r="D547" s="6"/>
      <c r="E547" s="34"/>
      <c r="F547" s="120"/>
      <c r="G547" s="120"/>
      <c r="H547" s="120"/>
    </row>
    <row r="548" spans="1:8" s="124" customFormat="1" x14ac:dyDescent="0.25">
      <c r="A548" s="94"/>
      <c r="B548" s="6"/>
      <c r="C548" s="6"/>
      <c r="D548" s="6"/>
      <c r="E548" s="34"/>
      <c r="F548" s="120"/>
      <c r="G548" s="120"/>
      <c r="H548" s="120"/>
    </row>
    <row r="549" spans="1:8" s="124" customFormat="1" x14ac:dyDescent="0.25">
      <c r="A549" s="94"/>
      <c r="B549" s="6"/>
      <c r="C549" s="6"/>
      <c r="D549" s="6"/>
      <c r="E549" s="34"/>
      <c r="F549" s="120"/>
      <c r="G549" s="120"/>
      <c r="H549" s="120"/>
    </row>
    <row r="550" spans="1:8" s="124" customFormat="1" x14ac:dyDescent="0.25">
      <c r="A550" s="94"/>
      <c r="B550" s="6"/>
      <c r="C550" s="6"/>
      <c r="D550" s="6"/>
      <c r="E550" s="34"/>
      <c r="F550" s="120"/>
      <c r="G550" s="120"/>
      <c r="H550" s="120"/>
    </row>
    <row r="551" spans="1:8" s="124" customFormat="1" x14ac:dyDescent="0.25">
      <c r="A551" s="94"/>
      <c r="B551" s="6"/>
      <c r="C551" s="6"/>
      <c r="D551" s="6"/>
      <c r="E551" s="34"/>
      <c r="F551" s="120"/>
      <c r="G551" s="120"/>
      <c r="H551" s="120"/>
    </row>
    <row r="552" spans="1:8" s="124" customFormat="1" x14ac:dyDescent="0.25">
      <c r="A552" s="94"/>
      <c r="B552" s="6"/>
      <c r="C552" s="6"/>
      <c r="D552" s="6"/>
      <c r="E552" s="34"/>
      <c r="F552" s="120"/>
      <c r="G552" s="120"/>
      <c r="H552" s="120"/>
    </row>
    <row r="553" spans="1:8" s="124" customFormat="1" x14ac:dyDescent="0.25">
      <c r="A553" s="94"/>
      <c r="B553" s="6"/>
      <c r="C553" s="6"/>
      <c r="D553" s="6"/>
      <c r="E553" s="34"/>
      <c r="F553" s="120"/>
      <c r="G553" s="120"/>
      <c r="H553" s="120"/>
    </row>
    <row r="554" spans="1:8" s="124" customFormat="1" x14ac:dyDescent="0.25">
      <c r="A554" s="94"/>
      <c r="B554" s="6"/>
      <c r="C554" s="6"/>
      <c r="D554" s="6"/>
      <c r="E554" s="34"/>
      <c r="F554" s="120"/>
      <c r="G554" s="120"/>
      <c r="H554" s="120"/>
    </row>
    <row r="555" spans="1:8" s="124" customFormat="1" x14ac:dyDescent="0.25">
      <c r="A555" s="94"/>
      <c r="B555" s="6"/>
      <c r="C555" s="6"/>
      <c r="D555" s="6"/>
      <c r="E555" s="34"/>
      <c r="F555" s="120"/>
      <c r="G555" s="120"/>
      <c r="H555" s="120"/>
    </row>
    <row r="556" spans="1:8" s="124" customFormat="1" x14ac:dyDescent="0.25">
      <c r="A556" s="94"/>
      <c r="B556" s="6"/>
      <c r="C556" s="6"/>
      <c r="D556" s="6"/>
      <c r="E556" s="34"/>
      <c r="F556" s="120"/>
      <c r="G556" s="120"/>
      <c r="H556" s="120"/>
    </row>
    <row r="557" spans="1:8" s="124" customFormat="1" x14ac:dyDescent="0.25">
      <c r="A557" s="94"/>
      <c r="B557" s="6"/>
      <c r="C557" s="6"/>
      <c r="D557" s="6"/>
      <c r="E557" s="34"/>
      <c r="F557" s="120"/>
      <c r="G557" s="120"/>
      <c r="H557" s="120"/>
    </row>
    <row r="558" spans="1:8" s="124" customFormat="1" x14ac:dyDescent="0.25">
      <c r="A558" s="94"/>
      <c r="B558" s="6"/>
      <c r="C558" s="6"/>
      <c r="D558" s="6"/>
      <c r="E558" s="34"/>
      <c r="F558" s="120"/>
      <c r="G558" s="120"/>
      <c r="H558" s="120"/>
    </row>
    <row r="559" spans="1:8" s="124" customFormat="1" x14ac:dyDescent="0.25">
      <c r="A559" s="94"/>
      <c r="B559" s="6"/>
      <c r="C559" s="6"/>
      <c r="D559" s="6"/>
      <c r="E559" s="34"/>
      <c r="F559" s="120"/>
      <c r="G559" s="120"/>
      <c r="H559" s="120"/>
    </row>
    <row r="560" spans="1:8" s="124" customFormat="1" x14ac:dyDescent="0.25">
      <c r="A560" s="94"/>
      <c r="B560" s="6"/>
      <c r="C560" s="6"/>
      <c r="D560" s="6"/>
      <c r="E560" s="34"/>
      <c r="F560" s="120"/>
      <c r="G560" s="120"/>
      <c r="H560" s="120"/>
    </row>
    <row r="561" spans="1:8" s="124" customFormat="1" x14ac:dyDescent="0.25">
      <c r="A561" s="94"/>
      <c r="B561" s="6"/>
      <c r="C561" s="6"/>
      <c r="D561" s="6"/>
      <c r="E561" s="34"/>
      <c r="F561" s="120"/>
      <c r="G561" s="120"/>
      <c r="H561" s="120"/>
    </row>
    <row r="562" spans="1:8" s="124" customFormat="1" x14ac:dyDescent="0.25">
      <c r="A562" s="94"/>
      <c r="B562" s="6"/>
      <c r="C562" s="6"/>
      <c r="D562" s="6"/>
      <c r="E562" s="34"/>
      <c r="F562" s="120"/>
      <c r="G562" s="120"/>
      <c r="H562" s="120"/>
    </row>
    <row r="563" spans="1:8" s="124" customFormat="1" x14ac:dyDescent="0.25">
      <c r="A563" s="94"/>
      <c r="B563" s="6"/>
      <c r="C563" s="6"/>
      <c r="D563" s="6"/>
      <c r="E563" s="34"/>
      <c r="F563" s="120"/>
      <c r="G563" s="120"/>
      <c r="H563" s="120"/>
    </row>
    <row r="564" spans="1:8" s="124" customFormat="1" x14ac:dyDescent="0.25">
      <c r="A564" s="94"/>
      <c r="B564" s="6"/>
      <c r="C564" s="6"/>
      <c r="D564" s="6"/>
      <c r="E564" s="34"/>
      <c r="F564" s="120"/>
      <c r="G564" s="120"/>
      <c r="H564" s="120"/>
    </row>
    <row r="565" spans="1:8" s="124" customFormat="1" x14ac:dyDescent="0.25">
      <c r="A565" s="94"/>
      <c r="B565" s="6"/>
      <c r="C565" s="6"/>
      <c r="D565" s="6"/>
      <c r="E565" s="34"/>
      <c r="F565" s="120"/>
      <c r="G565" s="120"/>
      <c r="H565" s="120"/>
    </row>
    <row r="566" spans="1:8" s="124" customFormat="1" x14ac:dyDescent="0.25">
      <c r="A566" s="94"/>
      <c r="B566" s="6"/>
      <c r="C566" s="6"/>
      <c r="D566" s="6"/>
      <c r="E566" s="34"/>
      <c r="F566" s="120"/>
      <c r="G566" s="120"/>
      <c r="H566" s="120"/>
    </row>
    <row r="567" spans="1:8" s="124" customFormat="1" x14ac:dyDescent="0.25">
      <c r="A567" s="94"/>
      <c r="B567" s="6"/>
      <c r="C567" s="6"/>
      <c r="D567" s="6"/>
      <c r="E567" s="34"/>
      <c r="F567" s="120"/>
      <c r="G567" s="120"/>
      <c r="H567" s="120"/>
    </row>
    <row r="568" spans="1:8" s="124" customFormat="1" x14ac:dyDescent="0.25">
      <c r="A568" s="94"/>
      <c r="B568" s="6"/>
      <c r="C568" s="6"/>
      <c r="D568" s="6"/>
      <c r="E568" s="34"/>
      <c r="F568" s="120"/>
      <c r="G568" s="120"/>
      <c r="H568" s="120"/>
    </row>
    <row r="569" spans="1:8" s="124" customFormat="1" x14ac:dyDescent="0.25">
      <c r="A569" s="94"/>
      <c r="B569" s="6"/>
      <c r="C569" s="6"/>
      <c r="D569" s="6"/>
      <c r="E569" s="34"/>
      <c r="F569" s="120"/>
      <c r="G569" s="120"/>
      <c r="H569" s="120"/>
    </row>
    <row r="570" spans="1:8" s="124" customFormat="1" x14ac:dyDescent="0.25">
      <c r="A570" s="94"/>
      <c r="B570" s="6"/>
      <c r="C570" s="6"/>
      <c r="D570" s="6"/>
      <c r="E570" s="34"/>
      <c r="F570" s="120"/>
      <c r="G570" s="120"/>
      <c r="H570" s="120"/>
    </row>
    <row r="571" spans="1:8" s="124" customFormat="1" x14ac:dyDescent="0.25">
      <c r="A571" s="94"/>
      <c r="B571" s="6"/>
      <c r="C571" s="6"/>
      <c r="D571" s="6"/>
      <c r="E571" s="34"/>
      <c r="F571" s="120"/>
      <c r="G571" s="120"/>
      <c r="H571" s="120"/>
    </row>
    <row r="572" spans="1:8" s="124" customFormat="1" x14ac:dyDescent="0.25">
      <c r="A572" s="94"/>
      <c r="B572" s="6"/>
      <c r="C572" s="6"/>
      <c r="D572" s="6"/>
      <c r="E572" s="34"/>
      <c r="F572" s="120"/>
      <c r="G572" s="120"/>
      <c r="H572" s="120"/>
    </row>
    <row r="573" spans="1:8" s="124" customFormat="1" x14ac:dyDescent="0.25">
      <c r="A573" s="94"/>
      <c r="B573" s="6"/>
      <c r="C573" s="6"/>
      <c r="D573" s="6"/>
      <c r="E573" s="34"/>
      <c r="F573" s="120"/>
      <c r="G573" s="120"/>
      <c r="H573" s="120"/>
    </row>
    <row r="574" spans="1:8" s="124" customFormat="1" x14ac:dyDescent="0.25">
      <c r="A574" s="94"/>
      <c r="B574" s="6"/>
      <c r="C574" s="6"/>
      <c r="D574" s="6"/>
      <c r="E574" s="34"/>
      <c r="F574" s="120"/>
      <c r="G574" s="120"/>
      <c r="H574" s="120"/>
    </row>
    <row r="575" spans="1:8" s="124" customFormat="1" x14ac:dyDescent="0.25">
      <c r="A575" s="94"/>
      <c r="B575" s="6"/>
      <c r="C575" s="6"/>
      <c r="D575" s="6"/>
      <c r="E575" s="34"/>
      <c r="F575" s="120"/>
      <c r="G575" s="120"/>
      <c r="H575" s="120"/>
    </row>
    <row r="576" spans="1:8" s="121" customFormat="1" x14ac:dyDescent="0.25">
      <c r="A576" s="87"/>
      <c r="B576" s="6"/>
      <c r="C576" s="6"/>
      <c r="D576" s="6"/>
      <c r="E576" s="117"/>
      <c r="F576" s="120"/>
      <c r="G576" s="120"/>
      <c r="H576" s="120"/>
    </row>
    <row r="577" spans="1:16" s="102" customFormat="1" x14ac:dyDescent="0.25">
      <c r="B577" s="34"/>
      <c r="C577" s="34"/>
      <c r="D577" s="34"/>
      <c r="E577" s="34"/>
      <c r="F577" s="99"/>
      <c r="G577" s="99"/>
      <c r="H577" s="99"/>
    </row>
    <row r="578" spans="1:16" s="98" customFormat="1" x14ac:dyDescent="0.25">
      <c r="A578" s="7"/>
      <c r="B578" s="7"/>
      <c r="C578" s="7"/>
      <c r="D578" s="7"/>
      <c r="F578" s="99"/>
      <c r="G578" s="99"/>
      <c r="H578" s="99"/>
      <c r="I578" s="100"/>
    </row>
    <row r="579" spans="1:16" s="124" customFormat="1" x14ac:dyDescent="0.25">
      <c r="A579" s="102"/>
      <c r="B579" s="34"/>
      <c r="C579" s="34"/>
      <c r="D579" s="34"/>
      <c r="E579" s="34"/>
      <c r="F579" s="99"/>
      <c r="G579" s="99"/>
      <c r="H579" s="99"/>
    </row>
    <row r="580" spans="1:16" x14ac:dyDescent="0.25">
      <c r="A580" s="6"/>
      <c r="B580" s="6"/>
      <c r="C580" s="6"/>
      <c r="D580" s="6"/>
      <c r="E580" s="117"/>
      <c r="F580" s="99"/>
      <c r="G580" s="99"/>
      <c r="H580" s="99"/>
      <c r="I580" s="121"/>
      <c r="J580" s="117"/>
      <c r="K580" s="117"/>
      <c r="M580" s="117"/>
      <c r="N580" s="117"/>
      <c r="O580" s="117"/>
      <c r="P580" s="117"/>
    </row>
    <row r="581" spans="1:16" x14ac:dyDescent="0.25">
      <c r="A581" s="6"/>
      <c r="B581" s="6"/>
      <c r="C581" s="6"/>
      <c r="D581" s="6"/>
      <c r="E581" s="117"/>
      <c r="F581" s="120"/>
      <c r="G581" s="120"/>
      <c r="H581" s="120"/>
      <c r="I581" s="121"/>
      <c r="J581" s="117"/>
      <c r="K581" s="117"/>
      <c r="M581" s="117"/>
      <c r="N581" s="117"/>
      <c r="O581" s="117"/>
      <c r="P581" s="117"/>
    </row>
    <row r="582" spans="1:16" x14ac:dyDescent="0.25">
      <c r="A582" s="6"/>
      <c r="B582" s="6"/>
      <c r="C582" s="6"/>
      <c r="D582" s="6"/>
      <c r="E582" s="117"/>
      <c r="F582" s="120"/>
      <c r="G582" s="120"/>
      <c r="H582" s="120"/>
      <c r="I582" s="121"/>
      <c r="J582" s="117"/>
      <c r="K582" s="117"/>
      <c r="M582" s="117"/>
      <c r="N582" s="117"/>
      <c r="O582" s="117"/>
      <c r="P582" s="117"/>
    </row>
    <row r="583" spans="1:16" x14ac:dyDescent="0.25">
      <c r="A583" s="6"/>
      <c r="B583" s="6"/>
      <c r="C583" s="6"/>
      <c r="D583" s="6"/>
      <c r="E583" s="117"/>
      <c r="F583" s="120"/>
      <c r="G583" s="120"/>
      <c r="H583" s="120"/>
      <c r="I583" s="121"/>
      <c r="J583" s="117"/>
      <c r="K583" s="117"/>
      <c r="M583" s="117"/>
      <c r="N583" s="117"/>
      <c r="O583" s="117"/>
      <c r="P583" s="117"/>
    </row>
    <row r="584" spans="1:16" x14ac:dyDescent="0.25">
      <c r="A584" s="6"/>
      <c r="B584" s="6"/>
      <c r="C584" s="6"/>
      <c r="D584" s="6"/>
      <c r="E584" s="117"/>
      <c r="F584" s="120"/>
      <c r="G584" s="120"/>
      <c r="H584" s="120"/>
      <c r="I584" s="121"/>
      <c r="J584" s="117"/>
      <c r="K584" s="117"/>
      <c r="M584" s="117"/>
      <c r="N584" s="117"/>
      <c r="O584" s="117"/>
      <c r="P584" s="117"/>
    </row>
    <row r="585" spans="1:16" x14ac:dyDescent="0.25">
      <c r="A585" s="6"/>
      <c r="B585" s="6"/>
      <c r="C585" s="6"/>
      <c r="D585" s="6"/>
      <c r="E585" s="117"/>
      <c r="F585" s="120"/>
      <c r="G585" s="120"/>
      <c r="H585" s="120"/>
      <c r="I585" s="121"/>
      <c r="J585" s="117"/>
      <c r="K585" s="117"/>
      <c r="M585" s="117"/>
      <c r="N585" s="117"/>
      <c r="O585" s="117"/>
      <c r="P585" s="117"/>
    </row>
    <row r="586" spans="1:16" x14ac:dyDescent="0.25">
      <c r="A586" s="6"/>
      <c r="B586" s="6"/>
      <c r="C586" s="6"/>
      <c r="D586" s="6"/>
      <c r="E586" s="117"/>
      <c r="F586" s="120"/>
      <c r="G586" s="120"/>
      <c r="H586" s="120"/>
      <c r="I586" s="121"/>
      <c r="J586" s="117"/>
      <c r="K586" s="117"/>
      <c r="M586" s="117"/>
      <c r="N586" s="117"/>
      <c r="O586" s="117"/>
      <c r="P586" s="117"/>
    </row>
    <row r="587" spans="1:16" x14ac:dyDescent="0.25">
      <c r="A587" s="6"/>
      <c r="B587" s="6"/>
      <c r="C587" s="6"/>
      <c r="D587" s="6"/>
      <c r="E587" s="117"/>
      <c r="F587" s="120"/>
      <c r="G587" s="120"/>
      <c r="H587" s="120"/>
      <c r="I587" s="121"/>
      <c r="J587" s="117"/>
      <c r="K587" s="117"/>
      <c r="M587" s="117"/>
      <c r="N587" s="117"/>
      <c r="O587" s="117"/>
      <c r="P587" s="117"/>
    </row>
    <row r="588" spans="1:16" x14ac:dyDescent="0.25">
      <c r="A588" s="6"/>
      <c r="B588" s="6"/>
      <c r="C588" s="6"/>
      <c r="D588" s="6"/>
      <c r="E588" s="117"/>
      <c r="F588" s="120"/>
      <c r="G588" s="120"/>
      <c r="H588" s="120"/>
      <c r="I588" s="121"/>
      <c r="J588" s="117"/>
      <c r="K588" s="117"/>
      <c r="M588" s="117"/>
      <c r="N588" s="117"/>
      <c r="O588" s="117"/>
      <c r="P588" s="117"/>
    </row>
    <row r="589" spans="1:16" x14ac:dyDescent="0.25">
      <c r="A589" s="6"/>
      <c r="B589" s="6"/>
      <c r="C589" s="6"/>
      <c r="D589" s="6"/>
      <c r="E589" s="117"/>
      <c r="F589" s="120"/>
      <c r="G589" s="120"/>
      <c r="H589" s="120"/>
      <c r="I589" s="121"/>
      <c r="J589" s="117"/>
      <c r="K589" s="117"/>
      <c r="M589" s="117"/>
      <c r="N589" s="117"/>
      <c r="O589" s="117"/>
      <c r="P589" s="117"/>
    </row>
    <row r="590" spans="1:16" x14ac:dyDescent="0.25">
      <c r="A590" s="6"/>
      <c r="B590" s="6"/>
      <c r="C590" s="6"/>
      <c r="D590" s="6"/>
      <c r="E590" s="117"/>
      <c r="F590" s="120"/>
      <c r="G590" s="120"/>
      <c r="H590" s="120"/>
      <c r="I590" s="121"/>
      <c r="J590" s="117"/>
      <c r="K590" s="117"/>
      <c r="M590" s="117"/>
      <c r="N590" s="117"/>
      <c r="O590" s="117"/>
      <c r="P590" s="117"/>
    </row>
    <row r="591" spans="1:16" x14ac:dyDescent="0.25">
      <c r="A591" s="6"/>
      <c r="B591" s="6"/>
      <c r="C591" s="6"/>
      <c r="D591" s="6"/>
      <c r="E591" s="117"/>
      <c r="F591" s="120"/>
      <c r="G591" s="120"/>
      <c r="H591" s="120"/>
      <c r="I591" s="121"/>
      <c r="J591" s="117"/>
      <c r="K591" s="117"/>
      <c r="M591" s="117"/>
      <c r="N591" s="117"/>
      <c r="O591" s="117"/>
      <c r="P591" s="117"/>
    </row>
    <row r="592" spans="1:16" x14ac:dyDescent="0.25">
      <c r="A592" s="6"/>
      <c r="B592" s="6"/>
      <c r="C592" s="6"/>
      <c r="D592" s="6"/>
      <c r="E592" s="117"/>
      <c r="F592" s="120"/>
      <c r="G592" s="120"/>
      <c r="H592" s="120"/>
      <c r="I592" s="121"/>
      <c r="J592" s="117"/>
      <c r="K592" s="117"/>
      <c r="M592" s="117"/>
      <c r="N592" s="117"/>
      <c r="O592" s="117"/>
      <c r="P592" s="117"/>
    </row>
    <row r="593" spans="1:16" x14ac:dyDescent="0.25">
      <c r="A593" s="6"/>
      <c r="B593" s="6"/>
      <c r="C593" s="6"/>
      <c r="D593" s="6"/>
      <c r="E593" s="117"/>
      <c r="F593" s="120"/>
      <c r="G593" s="120"/>
      <c r="H593" s="120"/>
      <c r="I593" s="121"/>
      <c r="J593" s="117"/>
      <c r="K593" s="117"/>
      <c r="M593" s="117"/>
      <c r="N593" s="117"/>
      <c r="O593" s="117"/>
      <c r="P593" s="117"/>
    </row>
    <row r="594" spans="1:16" s="124" customFormat="1" x14ac:dyDescent="0.25">
      <c r="A594" s="94"/>
      <c r="B594" s="6"/>
      <c r="C594" s="6"/>
      <c r="D594" s="6"/>
      <c r="E594" s="34"/>
      <c r="F594" s="120"/>
      <c r="G594" s="120"/>
      <c r="H594" s="120"/>
    </row>
    <row r="595" spans="1:16" x14ac:dyDescent="0.25">
      <c r="A595" s="87"/>
      <c r="B595" s="6"/>
      <c r="C595" s="6"/>
      <c r="D595" s="6"/>
      <c r="E595" s="117"/>
      <c r="F595" s="120"/>
      <c r="G595" s="120"/>
      <c r="H595" s="120"/>
      <c r="I595" s="121"/>
      <c r="J595" s="117"/>
      <c r="K595" s="117"/>
      <c r="M595" s="117"/>
      <c r="N595" s="117"/>
      <c r="O595" s="117"/>
      <c r="P595" s="117"/>
    </row>
    <row r="596" spans="1:16" s="102" customFormat="1" x14ac:dyDescent="0.25">
      <c r="B596" s="34"/>
      <c r="C596" s="34"/>
      <c r="D596" s="34"/>
      <c r="E596" s="34"/>
      <c r="F596" s="99"/>
      <c r="G596" s="99"/>
      <c r="H596" s="99"/>
    </row>
    <row r="597" spans="1:16" s="98" customFormat="1" x14ac:dyDescent="0.25">
      <c r="A597" s="7"/>
      <c r="B597" s="7"/>
      <c r="C597" s="7"/>
      <c r="D597" s="7"/>
      <c r="F597" s="99"/>
      <c r="G597" s="99"/>
      <c r="H597" s="99"/>
      <c r="I597" s="100"/>
    </row>
    <row r="598" spans="1:16" s="124" customFormat="1" x14ac:dyDescent="0.25">
      <c r="A598" s="102"/>
      <c r="B598" s="34"/>
      <c r="C598" s="34"/>
      <c r="D598" s="34"/>
      <c r="E598" s="34"/>
      <c r="F598" s="99"/>
      <c r="G598" s="99"/>
      <c r="H598" s="99"/>
    </row>
    <row r="599" spans="1:16" x14ac:dyDescent="0.25">
      <c r="A599" s="6"/>
      <c r="B599" s="6"/>
      <c r="C599" s="6"/>
      <c r="D599" s="6"/>
      <c r="E599" s="117"/>
      <c r="F599" s="99"/>
      <c r="G599" s="99"/>
      <c r="H599" s="99"/>
      <c r="I599" s="121"/>
      <c r="J599" s="117"/>
      <c r="K599" s="117"/>
      <c r="M599" s="117"/>
      <c r="N599" s="117"/>
      <c r="O599" s="117"/>
      <c r="P599" s="117"/>
    </row>
    <row r="600" spans="1:16" x14ac:dyDescent="0.25">
      <c r="A600" s="6"/>
      <c r="B600" s="6"/>
      <c r="C600" s="6"/>
      <c r="D600" s="6"/>
      <c r="E600" s="117"/>
      <c r="F600" s="120"/>
      <c r="G600" s="120"/>
      <c r="H600" s="120"/>
      <c r="I600" s="121"/>
      <c r="J600" s="117"/>
      <c r="K600" s="117"/>
      <c r="M600" s="117"/>
      <c r="N600" s="117"/>
      <c r="O600" s="117"/>
      <c r="P600" s="117"/>
    </row>
    <row r="601" spans="1:16" x14ac:dyDescent="0.25">
      <c r="A601" s="6"/>
      <c r="B601" s="6"/>
      <c r="C601" s="6"/>
      <c r="D601" s="6"/>
      <c r="E601" s="117"/>
      <c r="F601" s="120"/>
      <c r="G601" s="120"/>
      <c r="H601" s="120"/>
      <c r="I601" s="121"/>
      <c r="J601" s="117"/>
      <c r="K601" s="117"/>
      <c r="M601" s="117"/>
      <c r="N601" s="117"/>
      <c r="O601" s="117"/>
      <c r="P601" s="117"/>
    </row>
    <row r="602" spans="1:16" x14ac:dyDescent="0.25">
      <c r="A602" s="6"/>
      <c r="B602" s="6"/>
      <c r="C602" s="6"/>
      <c r="D602" s="6"/>
      <c r="E602" s="117"/>
      <c r="F602" s="120"/>
      <c r="G602" s="120"/>
      <c r="H602" s="120"/>
      <c r="I602" s="121"/>
      <c r="J602" s="117"/>
      <c r="K602" s="117"/>
      <c r="M602" s="117"/>
      <c r="N602" s="117"/>
      <c r="O602" s="117"/>
      <c r="P602" s="117"/>
    </row>
    <row r="603" spans="1:16" x14ac:dyDescent="0.25">
      <c r="A603" s="6"/>
      <c r="B603" s="6"/>
      <c r="C603" s="6"/>
      <c r="D603" s="6"/>
      <c r="E603" s="117"/>
      <c r="F603" s="120"/>
      <c r="G603" s="120"/>
      <c r="H603" s="120"/>
      <c r="I603" s="121"/>
      <c r="J603" s="117"/>
      <c r="K603" s="117"/>
      <c r="M603" s="117"/>
      <c r="N603" s="117"/>
      <c r="O603" s="117"/>
      <c r="P603" s="117"/>
    </row>
    <row r="604" spans="1:16" x14ac:dyDescent="0.25">
      <c r="A604" s="6"/>
      <c r="B604" s="6"/>
      <c r="C604" s="6"/>
      <c r="D604" s="6"/>
      <c r="E604" s="117"/>
      <c r="F604" s="120"/>
      <c r="G604" s="120"/>
      <c r="H604" s="120"/>
      <c r="I604" s="121"/>
      <c r="J604" s="117"/>
      <c r="K604" s="117"/>
      <c r="M604" s="117"/>
      <c r="N604" s="117"/>
      <c r="O604" s="117"/>
      <c r="P604" s="117"/>
    </row>
    <row r="605" spans="1:16" x14ac:dyDescent="0.25">
      <c r="A605" s="6"/>
      <c r="B605" s="6"/>
      <c r="C605" s="6"/>
      <c r="D605" s="6"/>
      <c r="E605" s="117"/>
      <c r="F605" s="120"/>
      <c r="G605" s="120"/>
      <c r="H605" s="120"/>
      <c r="I605" s="121"/>
      <c r="J605" s="117"/>
      <c r="K605" s="117"/>
      <c r="M605" s="117"/>
      <c r="N605" s="117"/>
      <c r="O605" s="117"/>
      <c r="P605" s="117"/>
    </row>
    <row r="606" spans="1:16" x14ac:dyDescent="0.25">
      <c r="A606" s="6"/>
      <c r="B606" s="6"/>
      <c r="C606" s="6"/>
      <c r="D606" s="6"/>
      <c r="E606" s="117"/>
      <c r="F606" s="120"/>
      <c r="G606" s="120"/>
      <c r="H606" s="120"/>
      <c r="I606" s="121"/>
      <c r="J606" s="117"/>
      <c r="K606" s="117"/>
      <c r="M606" s="117"/>
      <c r="N606" s="117"/>
      <c r="O606" s="117"/>
      <c r="P606" s="117"/>
    </row>
    <row r="607" spans="1:16" x14ac:dyDescent="0.25">
      <c r="A607" s="6"/>
      <c r="B607" s="6"/>
      <c r="C607" s="6"/>
      <c r="D607" s="6"/>
      <c r="E607" s="117"/>
      <c r="F607" s="120"/>
      <c r="G607" s="120"/>
      <c r="H607" s="120"/>
      <c r="I607" s="121"/>
      <c r="J607" s="117"/>
      <c r="K607" s="117"/>
      <c r="M607" s="117"/>
      <c r="N607" s="117"/>
      <c r="O607" s="117"/>
      <c r="P607" s="117"/>
    </row>
    <row r="608" spans="1:16" x14ac:dyDescent="0.25">
      <c r="A608" s="6"/>
      <c r="B608" s="6"/>
      <c r="C608" s="6"/>
      <c r="D608" s="6"/>
      <c r="E608" s="117"/>
      <c r="F608" s="120"/>
      <c r="G608" s="120"/>
      <c r="H608" s="120"/>
      <c r="I608" s="121"/>
      <c r="J608" s="117"/>
      <c r="K608" s="117"/>
      <c r="M608" s="117"/>
      <c r="N608" s="117"/>
      <c r="O608" s="117"/>
      <c r="P608" s="117"/>
    </row>
    <row r="609" spans="1:16" s="124" customFormat="1" x14ac:dyDescent="0.25">
      <c r="A609" s="94"/>
      <c r="B609" s="6"/>
      <c r="C609" s="6"/>
      <c r="D609" s="6"/>
      <c r="E609" s="34"/>
      <c r="F609" s="120"/>
      <c r="G609" s="120"/>
      <c r="H609" s="120"/>
    </row>
    <row r="610" spans="1:16" s="124" customFormat="1" x14ac:dyDescent="0.25">
      <c r="A610" s="94"/>
      <c r="B610" s="6"/>
      <c r="C610" s="6"/>
      <c r="D610" s="6"/>
      <c r="E610" s="34"/>
      <c r="F610" s="120"/>
      <c r="G610" s="120"/>
      <c r="H610" s="120"/>
    </row>
    <row r="611" spans="1:16" x14ac:dyDescent="0.25">
      <c r="A611" s="87"/>
      <c r="B611" s="6"/>
      <c r="C611" s="6"/>
      <c r="D611" s="6"/>
      <c r="E611" s="117"/>
      <c r="F611" s="120"/>
      <c r="G611" s="120"/>
      <c r="H611" s="120"/>
      <c r="I611" s="121"/>
      <c r="J611" s="117"/>
      <c r="K611" s="117"/>
      <c r="M611" s="117"/>
      <c r="N611" s="117"/>
      <c r="O611" s="117"/>
      <c r="P611" s="117"/>
    </row>
    <row r="612" spans="1:16" x14ac:dyDescent="0.25">
      <c r="A612" s="6"/>
      <c r="B612" s="6"/>
      <c r="C612" s="6"/>
      <c r="D612" s="6"/>
      <c r="E612" s="117"/>
      <c r="F612" s="120"/>
      <c r="G612" s="120"/>
      <c r="H612" s="120"/>
      <c r="I612" s="121"/>
      <c r="J612" s="117"/>
      <c r="K612" s="117"/>
      <c r="M612" s="117"/>
      <c r="N612" s="117"/>
      <c r="O612" s="117"/>
      <c r="P612" s="117"/>
    </row>
    <row r="613" spans="1:16" x14ac:dyDescent="0.25">
      <c r="A613" s="87"/>
      <c r="B613" s="6"/>
      <c r="C613" s="6"/>
      <c r="D613" s="6"/>
      <c r="E613" s="117"/>
      <c r="F613" s="120"/>
      <c r="G613" s="120"/>
      <c r="H613" s="120"/>
      <c r="I613" s="121"/>
      <c r="J613" s="117"/>
      <c r="K613" s="117"/>
      <c r="M613" s="117"/>
      <c r="N613" s="117"/>
      <c r="O613" s="117"/>
      <c r="P613" s="117"/>
    </row>
    <row r="614" spans="1:16" x14ac:dyDescent="0.25">
      <c r="A614" s="6"/>
      <c r="B614" s="6"/>
      <c r="C614" s="6"/>
      <c r="D614" s="6"/>
      <c r="E614" s="117"/>
      <c r="F614" s="120"/>
      <c r="G614" s="120"/>
      <c r="H614" s="120"/>
      <c r="I614" s="121"/>
      <c r="J614" s="117"/>
      <c r="K614" s="117"/>
      <c r="M614" s="117"/>
      <c r="N614" s="117"/>
      <c r="O614" s="117"/>
      <c r="P614" s="117"/>
    </row>
    <row r="615" spans="1:16" s="102" customFormat="1" x14ac:dyDescent="0.25">
      <c r="B615" s="34"/>
      <c r="C615" s="34"/>
      <c r="D615" s="34"/>
      <c r="E615" s="34"/>
      <c r="F615" s="99"/>
      <c r="G615" s="99"/>
      <c r="H615" s="99"/>
    </row>
    <row r="616" spans="1:16" s="98" customFormat="1" x14ac:dyDescent="0.25">
      <c r="B616" s="25"/>
      <c r="C616" s="69"/>
      <c r="D616" s="25"/>
      <c r="E616" s="7"/>
      <c r="F616" s="7"/>
      <c r="G616" s="7"/>
      <c r="H616" s="7"/>
      <c r="I616" s="7"/>
      <c r="J616" s="7"/>
      <c r="K616" s="7"/>
      <c r="M616" s="99"/>
      <c r="N616" s="99"/>
      <c r="O616" s="99"/>
      <c r="P616" s="100"/>
    </row>
    <row r="617" spans="1:16" s="124" customFormat="1" x14ac:dyDescent="0.25">
      <c r="B617" s="107"/>
      <c r="C617" s="97"/>
      <c r="D617" s="107"/>
      <c r="E617" s="102"/>
      <c r="F617" s="102"/>
      <c r="G617" s="102"/>
      <c r="H617" s="102"/>
      <c r="I617" s="93"/>
      <c r="J617" s="93"/>
      <c r="K617" s="93"/>
      <c r="L617" s="93"/>
      <c r="M617" s="99"/>
      <c r="N617" s="99"/>
      <c r="O617" s="99"/>
    </row>
    <row r="618" spans="1:16" s="98" customFormat="1" x14ac:dyDescent="0.25">
      <c r="B618" s="25"/>
      <c r="C618" s="69"/>
      <c r="D618" s="25"/>
      <c r="E618" s="7"/>
      <c r="F618" s="7"/>
      <c r="G618" s="7"/>
      <c r="H618" s="7"/>
      <c r="I618" s="7"/>
      <c r="J618" s="7"/>
      <c r="K618" s="7"/>
      <c r="M618" s="99"/>
      <c r="N618" s="99"/>
      <c r="O618" s="99"/>
      <c r="P618" s="100"/>
    </row>
    <row r="619" spans="1:16" s="124" customFormat="1" x14ac:dyDescent="0.25">
      <c r="B619" s="107"/>
      <c r="C619" s="97"/>
      <c r="D619" s="107"/>
      <c r="E619" s="102"/>
      <c r="F619" s="102"/>
      <c r="G619" s="102"/>
      <c r="H619" s="102"/>
      <c r="I619" s="93"/>
      <c r="J619" s="93"/>
      <c r="K619" s="93"/>
      <c r="L619" s="93"/>
      <c r="M619" s="99"/>
      <c r="N619" s="99"/>
      <c r="O619" s="99"/>
    </row>
    <row r="620" spans="1:16" x14ac:dyDescent="0.25">
      <c r="B620" s="96"/>
      <c r="C620" s="97"/>
      <c r="D620" s="96"/>
      <c r="E620" s="6"/>
      <c r="F620" s="6"/>
      <c r="G620" s="6"/>
      <c r="I620" s="6"/>
      <c r="J620" s="6"/>
      <c r="K620" s="6"/>
      <c r="M620" s="99"/>
      <c r="N620" s="99"/>
      <c r="O620" s="99"/>
    </row>
    <row r="621" spans="1:16" x14ac:dyDescent="0.25">
      <c r="B621" s="36"/>
      <c r="C621" s="97"/>
      <c r="D621" s="36"/>
      <c r="E621" s="6"/>
      <c r="F621" s="6"/>
      <c r="G621" s="6"/>
      <c r="I621" s="6"/>
      <c r="J621" s="6"/>
      <c r="K621" s="6"/>
    </row>
    <row r="622" spans="1:16" x14ac:dyDescent="0.25">
      <c r="B622" s="36"/>
      <c r="C622" s="97"/>
      <c r="D622" s="36"/>
      <c r="E622" s="6"/>
      <c r="F622" s="6"/>
      <c r="G622" s="6"/>
      <c r="I622" s="6"/>
      <c r="J622" s="6"/>
      <c r="K622" s="6"/>
    </row>
    <row r="623" spans="1:16" x14ac:dyDescent="0.25">
      <c r="B623" s="36"/>
      <c r="C623" s="97"/>
      <c r="D623" s="36"/>
      <c r="E623" s="6"/>
      <c r="F623" s="6"/>
      <c r="G623" s="6"/>
      <c r="I623" s="6"/>
      <c r="J623" s="6"/>
      <c r="K623" s="6"/>
    </row>
    <row r="624" spans="1:16" x14ac:dyDescent="0.25">
      <c r="B624" s="36"/>
      <c r="C624" s="97"/>
      <c r="D624" s="36"/>
      <c r="E624" s="6"/>
      <c r="F624" s="6"/>
      <c r="G624" s="6"/>
      <c r="I624" s="6"/>
      <c r="J624" s="6"/>
      <c r="K624" s="6"/>
    </row>
    <row r="625" spans="2:15" s="121" customFormat="1" x14ac:dyDescent="0.25">
      <c r="B625" s="36"/>
      <c r="C625" s="97"/>
      <c r="D625" s="36"/>
      <c r="E625" s="6"/>
      <c r="F625" s="6"/>
      <c r="G625" s="6"/>
      <c r="H625" s="6"/>
      <c r="I625" s="6"/>
      <c r="J625" s="6"/>
      <c r="K625" s="6"/>
      <c r="L625" s="117"/>
      <c r="M625" s="120"/>
      <c r="N625" s="120"/>
      <c r="O625" s="120"/>
    </row>
    <row r="626" spans="2:15" s="121" customFormat="1" x14ac:dyDescent="0.25">
      <c r="B626" s="36"/>
      <c r="C626" s="97"/>
      <c r="D626" s="36"/>
      <c r="E626" s="6"/>
      <c r="F626" s="6"/>
      <c r="G626" s="6"/>
      <c r="H626" s="6"/>
      <c r="I626" s="6"/>
      <c r="J626" s="6"/>
      <c r="K626" s="6"/>
      <c r="L626" s="117"/>
      <c r="M626" s="120"/>
      <c r="N626" s="120"/>
      <c r="O626" s="120"/>
    </row>
    <row r="627" spans="2:15" s="121" customFormat="1" x14ac:dyDescent="0.25">
      <c r="B627" s="36"/>
      <c r="C627" s="97"/>
      <c r="D627" s="36"/>
      <c r="E627" s="6"/>
      <c r="F627" s="6"/>
      <c r="G627" s="6"/>
      <c r="H627" s="6"/>
      <c r="I627" s="6"/>
      <c r="J627" s="6"/>
      <c r="K627" s="6"/>
      <c r="L627" s="117"/>
      <c r="M627" s="120"/>
      <c r="N627" s="120"/>
      <c r="O627" s="120"/>
    </row>
    <row r="628" spans="2:15" s="121" customFormat="1" x14ac:dyDescent="0.25">
      <c r="B628" s="36"/>
      <c r="C628" s="97"/>
      <c r="D628" s="36"/>
      <c r="E628" s="6"/>
      <c r="F628" s="6"/>
      <c r="G628" s="6"/>
      <c r="H628" s="6"/>
      <c r="I628" s="6"/>
      <c r="J628" s="6"/>
      <c r="K628" s="6"/>
      <c r="L628" s="117"/>
      <c r="M628" s="120"/>
      <c r="N628" s="120"/>
      <c r="O628" s="120"/>
    </row>
    <row r="629" spans="2:15" s="121" customFormat="1" x14ac:dyDescent="0.25">
      <c r="B629" s="36"/>
      <c r="C629" s="97"/>
      <c r="D629" s="36"/>
      <c r="E629" s="6"/>
      <c r="F629" s="6"/>
      <c r="G629" s="6"/>
      <c r="H629" s="6"/>
      <c r="I629" s="6"/>
      <c r="J629" s="6"/>
      <c r="K629" s="6"/>
      <c r="L629" s="117"/>
      <c r="M629" s="120"/>
      <c r="N629" s="120"/>
      <c r="O629" s="120"/>
    </row>
    <row r="630" spans="2:15" s="121" customFormat="1" x14ac:dyDescent="0.25">
      <c r="B630" s="36"/>
      <c r="C630" s="97"/>
      <c r="D630" s="36"/>
      <c r="E630" s="6"/>
      <c r="F630" s="6"/>
      <c r="G630" s="6"/>
      <c r="H630" s="6"/>
      <c r="I630" s="6"/>
      <c r="J630" s="6"/>
      <c r="K630" s="6"/>
      <c r="L630" s="117"/>
      <c r="M630" s="120"/>
      <c r="N630" s="120"/>
      <c r="O630" s="120"/>
    </row>
    <row r="631" spans="2:15" s="121" customFormat="1" x14ac:dyDescent="0.25">
      <c r="B631" s="36"/>
      <c r="C631" s="97"/>
      <c r="D631" s="36"/>
      <c r="E631" s="6"/>
      <c r="F631" s="6"/>
      <c r="G631" s="6"/>
      <c r="H631" s="6"/>
      <c r="I631" s="6"/>
      <c r="J631" s="6"/>
      <c r="K631" s="6"/>
      <c r="L631" s="117"/>
      <c r="M631" s="120"/>
      <c r="N631" s="120"/>
      <c r="O631" s="120"/>
    </row>
    <row r="632" spans="2:15" s="121" customFormat="1" x14ac:dyDescent="0.25">
      <c r="B632" s="36"/>
      <c r="C632" s="97"/>
      <c r="D632" s="36"/>
      <c r="E632" s="6"/>
      <c r="F632" s="6"/>
      <c r="G632" s="6"/>
      <c r="H632" s="6"/>
      <c r="I632" s="6"/>
      <c r="J632" s="6"/>
      <c r="K632" s="6"/>
      <c r="L632" s="117"/>
      <c r="M632" s="120"/>
      <c r="N632" s="120"/>
      <c r="O632" s="120"/>
    </row>
    <row r="633" spans="2:15" s="121" customFormat="1" x14ac:dyDescent="0.25">
      <c r="B633" s="36"/>
      <c r="C633" s="97"/>
      <c r="D633" s="36"/>
      <c r="E633" s="6"/>
      <c r="F633" s="6"/>
      <c r="G633" s="6"/>
      <c r="H633" s="6"/>
      <c r="I633" s="6"/>
      <c r="J633" s="6"/>
      <c r="K633" s="6"/>
      <c r="L633" s="117"/>
      <c r="M633" s="120"/>
      <c r="N633" s="120"/>
      <c r="O633" s="120"/>
    </row>
    <row r="634" spans="2:15" s="121" customFormat="1" x14ac:dyDescent="0.25">
      <c r="B634" s="36"/>
      <c r="C634" s="97"/>
      <c r="D634" s="36"/>
      <c r="E634" s="6"/>
      <c r="F634" s="6"/>
      <c r="G634" s="6"/>
      <c r="H634" s="6"/>
      <c r="I634" s="6"/>
      <c r="J634" s="6"/>
      <c r="K634" s="6"/>
      <c r="L634" s="117"/>
      <c r="M634" s="120"/>
      <c r="N634" s="120"/>
      <c r="O634" s="120"/>
    </row>
    <row r="635" spans="2:15" s="121" customFormat="1" x14ac:dyDescent="0.25">
      <c r="B635" s="36"/>
      <c r="C635" s="97"/>
      <c r="D635" s="36"/>
      <c r="E635" s="6"/>
      <c r="F635" s="6"/>
      <c r="G635" s="6"/>
      <c r="H635" s="6"/>
      <c r="I635" s="6"/>
      <c r="J635" s="6"/>
      <c r="K635" s="6"/>
      <c r="L635" s="117"/>
      <c r="M635" s="120"/>
      <c r="N635" s="120"/>
      <c r="O635" s="120"/>
    </row>
    <row r="636" spans="2:15" s="121" customFormat="1" x14ac:dyDescent="0.25">
      <c r="B636" s="36"/>
      <c r="C636" s="97"/>
      <c r="D636" s="36"/>
      <c r="E636" s="6"/>
      <c r="F636" s="6"/>
      <c r="G636" s="6"/>
      <c r="H636" s="6"/>
      <c r="I636" s="6"/>
      <c r="J636" s="6"/>
      <c r="K636" s="6"/>
      <c r="L636" s="117"/>
      <c r="M636" s="120"/>
      <c r="N636" s="120"/>
      <c r="O636" s="120"/>
    </row>
    <row r="637" spans="2:15" s="121" customFormat="1" x14ac:dyDescent="0.25">
      <c r="B637" s="36"/>
      <c r="C637" s="97"/>
      <c r="D637" s="36"/>
      <c r="E637" s="6"/>
      <c r="F637" s="6"/>
      <c r="G637" s="6"/>
      <c r="H637" s="6"/>
      <c r="I637" s="6"/>
      <c r="J637" s="6"/>
      <c r="K637" s="6"/>
      <c r="L637" s="117"/>
      <c r="M637" s="120"/>
      <c r="N637" s="120"/>
      <c r="O637" s="120"/>
    </row>
    <row r="638" spans="2:15" s="121" customFormat="1" x14ac:dyDescent="0.25">
      <c r="B638" s="36"/>
      <c r="C638" s="97"/>
      <c r="D638" s="36"/>
      <c r="E638" s="6"/>
      <c r="F638" s="6"/>
      <c r="G638" s="6"/>
      <c r="H638" s="6"/>
      <c r="I638" s="6"/>
      <c r="J638" s="6"/>
      <c r="K638" s="6"/>
      <c r="L638" s="117"/>
      <c r="M638" s="120"/>
      <c r="N638" s="120"/>
      <c r="O638" s="120"/>
    </row>
    <row r="639" spans="2:15" s="124" customFormat="1" x14ac:dyDescent="0.25">
      <c r="B639" s="36"/>
      <c r="C639" s="97"/>
      <c r="D639" s="36"/>
      <c r="E639" s="94"/>
      <c r="F639" s="94"/>
      <c r="G639" s="94"/>
      <c r="H639" s="94"/>
      <c r="I639" s="6"/>
      <c r="J639" s="6"/>
      <c r="K639" s="6"/>
      <c r="L639" s="34"/>
      <c r="M639" s="120"/>
      <c r="N639" s="120"/>
      <c r="O639" s="120"/>
    </row>
    <row r="640" spans="2:15" s="124" customFormat="1" x14ac:dyDescent="0.25">
      <c r="B640" s="36"/>
      <c r="C640" s="97"/>
      <c r="D640" s="36"/>
      <c r="E640" s="94"/>
      <c r="F640" s="94"/>
      <c r="G640" s="94"/>
      <c r="H640" s="94"/>
      <c r="I640" s="6"/>
      <c r="J640" s="6"/>
      <c r="K640" s="6"/>
      <c r="L640" s="34"/>
      <c r="M640" s="120"/>
      <c r="N640" s="120"/>
      <c r="O640" s="120"/>
    </row>
    <row r="641" spans="2:16" x14ac:dyDescent="0.25">
      <c r="B641" s="104"/>
      <c r="C641" s="97"/>
      <c r="D641" s="104"/>
      <c r="E641" s="6"/>
      <c r="F641" s="6"/>
      <c r="G641" s="6"/>
      <c r="H641" s="87"/>
      <c r="I641" s="6"/>
      <c r="J641" s="6"/>
      <c r="K641" s="6"/>
    </row>
    <row r="642" spans="2:16" s="124" customFormat="1" x14ac:dyDescent="0.25">
      <c r="B642" s="36"/>
      <c r="C642" s="97"/>
      <c r="D642" s="36"/>
      <c r="E642" s="102"/>
      <c r="F642" s="102"/>
      <c r="G642" s="102"/>
      <c r="H642" s="102"/>
      <c r="I642" s="34"/>
      <c r="J642" s="34"/>
      <c r="K642" s="34"/>
      <c r="L642" s="34"/>
      <c r="M642" s="99"/>
      <c r="N642" s="99"/>
      <c r="O642" s="99"/>
    </row>
    <row r="643" spans="2:16" s="98" customFormat="1" x14ac:dyDescent="0.25">
      <c r="B643" s="25"/>
      <c r="C643" s="69"/>
      <c r="D643" s="25"/>
      <c r="E643" s="7"/>
      <c r="F643" s="7"/>
      <c r="G643" s="7"/>
      <c r="H643" s="7"/>
      <c r="I643" s="7"/>
      <c r="J643" s="7"/>
      <c r="K643" s="7"/>
      <c r="M643" s="99"/>
      <c r="N643" s="99"/>
      <c r="O643" s="99"/>
      <c r="P643" s="100"/>
    </row>
    <row r="644" spans="2:16" s="124" customFormat="1" x14ac:dyDescent="0.25">
      <c r="B644" s="107"/>
      <c r="C644" s="97"/>
      <c r="D644" s="107"/>
      <c r="E644" s="102"/>
      <c r="F644" s="102"/>
      <c r="G644" s="102"/>
      <c r="H644" s="102"/>
      <c r="I644" s="93"/>
      <c r="J644" s="93"/>
      <c r="K644" s="93"/>
      <c r="L644" s="93"/>
      <c r="M644" s="99"/>
      <c r="N644" s="99"/>
      <c r="O644" s="99"/>
    </row>
    <row r="645" spans="2:16" x14ac:dyDescent="0.25">
      <c r="B645" s="96"/>
      <c r="C645" s="97"/>
      <c r="D645" s="96"/>
      <c r="E645" s="6"/>
      <c r="F645" s="6"/>
      <c r="G645" s="6"/>
      <c r="I645" s="6"/>
      <c r="J645" s="6"/>
      <c r="K645" s="6"/>
      <c r="M645" s="99"/>
      <c r="N645" s="99"/>
      <c r="O645" s="99"/>
    </row>
    <row r="646" spans="2:16" x14ac:dyDescent="0.25">
      <c r="B646" s="36"/>
      <c r="C646" s="97"/>
      <c r="D646" s="36"/>
      <c r="E646" s="6"/>
      <c r="F646" s="6"/>
      <c r="G646" s="6"/>
      <c r="I646" s="6"/>
      <c r="J646" s="6"/>
      <c r="K646" s="6"/>
    </row>
    <row r="647" spans="2:16" x14ac:dyDescent="0.25">
      <c r="B647" s="36"/>
      <c r="C647" s="97"/>
      <c r="D647" s="36"/>
      <c r="E647" s="6"/>
      <c r="F647" s="6"/>
      <c r="G647" s="6"/>
      <c r="I647" s="6"/>
      <c r="J647" s="6"/>
      <c r="K647" s="6"/>
    </row>
    <row r="648" spans="2:16" x14ac:dyDescent="0.25">
      <c r="B648" s="36"/>
      <c r="C648" s="97"/>
      <c r="D648" s="36"/>
      <c r="E648" s="6"/>
      <c r="F648" s="6"/>
      <c r="G648" s="6"/>
      <c r="I648" s="6"/>
      <c r="J648" s="6"/>
      <c r="K648" s="6"/>
    </row>
    <row r="649" spans="2:16" x14ac:dyDescent="0.25">
      <c r="B649" s="36"/>
      <c r="C649" s="97"/>
      <c r="D649" s="36"/>
      <c r="E649" s="6"/>
      <c r="F649" s="6"/>
      <c r="G649" s="6"/>
      <c r="I649" s="6"/>
      <c r="J649" s="6"/>
      <c r="K649" s="6"/>
    </row>
    <row r="650" spans="2:16" s="124" customFormat="1" x14ac:dyDescent="0.25">
      <c r="B650" s="36"/>
      <c r="C650" s="97"/>
      <c r="D650" s="36"/>
      <c r="E650" s="94"/>
      <c r="F650" s="94"/>
      <c r="G650" s="94"/>
      <c r="H650" s="94"/>
      <c r="I650" s="6"/>
      <c r="J650" s="6"/>
      <c r="K650" s="6"/>
      <c r="L650" s="34"/>
      <c r="M650" s="120"/>
      <c r="N650" s="120"/>
      <c r="O650" s="120"/>
    </row>
    <row r="651" spans="2:16" s="124" customFormat="1" x14ac:dyDescent="0.25">
      <c r="B651" s="36"/>
      <c r="C651" s="97"/>
      <c r="D651" s="36"/>
      <c r="E651" s="94"/>
      <c r="F651" s="94"/>
      <c r="G651" s="94"/>
      <c r="H651" s="94"/>
      <c r="I651" s="6"/>
      <c r="J651" s="6"/>
      <c r="K651" s="6"/>
      <c r="L651" s="34"/>
      <c r="M651" s="120"/>
      <c r="N651" s="120"/>
      <c r="O651" s="120"/>
    </row>
    <row r="652" spans="2:16" x14ac:dyDescent="0.25">
      <c r="B652" s="104"/>
      <c r="C652" s="97"/>
      <c r="D652" s="104"/>
      <c r="E652" s="6"/>
      <c r="F652" s="6"/>
      <c r="G652" s="6"/>
      <c r="H652" s="87"/>
      <c r="I652" s="6"/>
      <c r="J652" s="6"/>
      <c r="K652" s="6"/>
    </row>
    <row r="653" spans="2:16" s="124" customFormat="1" x14ac:dyDescent="0.25">
      <c r="B653" s="36"/>
      <c r="C653" s="108"/>
      <c r="D653" s="36"/>
      <c r="E653" s="109"/>
      <c r="F653" s="109"/>
      <c r="G653" s="109"/>
      <c r="H653" s="109"/>
      <c r="I653" s="34"/>
      <c r="J653" s="34"/>
      <c r="K653" s="34"/>
      <c r="L653" s="34"/>
      <c r="M653" s="99"/>
      <c r="N653" s="99"/>
      <c r="O653" s="99"/>
    </row>
    <row r="654" spans="2:16" s="98" customFormat="1" x14ac:dyDescent="0.25">
      <c r="B654" s="25"/>
      <c r="C654" s="69"/>
      <c r="D654" s="25"/>
      <c r="E654" s="7"/>
      <c r="F654" s="7"/>
      <c r="G654" s="7"/>
      <c r="H654" s="7"/>
      <c r="I654" s="7"/>
      <c r="J654" s="7"/>
      <c r="K654" s="7"/>
      <c r="M654" s="99"/>
      <c r="N654" s="99"/>
      <c r="O654" s="99"/>
      <c r="P654" s="100"/>
    </row>
    <row r="655" spans="2:16" s="124" customFormat="1" x14ac:dyDescent="0.25">
      <c r="B655" s="107"/>
      <c r="C655" s="97"/>
      <c r="D655" s="107"/>
      <c r="E655" s="102"/>
      <c r="F655" s="102"/>
      <c r="G655" s="102"/>
      <c r="H655" s="102"/>
      <c r="I655" s="93"/>
      <c r="J655" s="93"/>
      <c r="K655" s="93"/>
      <c r="L655" s="93"/>
      <c r="M655" s="99"/>
      <c r="N655" s="99"/>
      <c r="O655" s="99"/>
    </row>
    <row r="656" spans="2:16" x14ac:dyDescent="0.25">
      <c r="B656" s="96"/>
      <c r="C656" s="97"/>
      <c r="D656" s="96"/>
      <c r="E656" s="6"/>
      <c r="F656" s="6"/>
      <c r="G656" s="6"/>
      <c r="I656" s="6"/>
      <c r="J656" s="6"/>
      <c r="K656" s="6"/>
      <c r="M656" s="99"/>
      <c r="N656" s="99"/>
      <c r="O656" s="99"/>
    </row>
    <row r="657" spans="2:16" x14ac:dyDescent="0.25">
      <c r="B657" s="36"/>
      <c r="C657" s="97"/>
      <c r="D657" s="36"/>
      <c r="E657" s="6"/>
      <c r="F657" s="6"/>
      <c r="G657" s="6"/>
      <c r="I657" s="6"/>
      <c r="J657" s="6"/>
      <c r="K657" s="6"/>
    </row>
    <row r="658" spans="2:16" x14ac:dyDescent="0.25">
      <c r="B658" s="36"/>
      <c r="C658" s="97"/>
      <c r="D658" s="36"/>
      <c r="E658" s="6"/>
      <c r="F658" s="6"/>
      <c r="G658" s="6"/>
      <c r="I658" s="6"/>
      <c r="J658" s="6"/>
      <c r="K658" s="6"/>
    </row>
    <row r="659" spans="2:16" x14ac:dyDescent="0.25">
      <c r="B659" s="36"/>
      <c r="C659" s="97"/>
      <c r="D659" s="36"/>
      <c r="E659" s="6"/>
      <c r="F659" s="6"/>
      <c r="G659" s="6"/>
      <c r="I659" s="6"/>
      <c r="J659" s="6"/>
      <c r="K659" s="6"/>
    </row>
    <row r="660" spans="2:16" x14ac:dyDescent="0.25">
      <c r="B660" s="36"/>
      <c r="C660" s="97"/>
      <c r="D660" s="36"/>
      <c r="E660" s="6"/>
      <c r="F660" s="6"/>
      <c r="G660" s="6"/>
      <c r="I660" s="6"/>
      <c r="J660" s="6"/>
      <c r="K660" s="6"/>
    </row>
    <row r="661" spans="2:16" x14ac:dyDescent="0.25">
      <c r="B661" s="36"/>
      <c r="C661" s="97"/>
      <c r="D661" s="36"/>
      <c r="E661" s="6"/>
      <c r="F661" s="6"/>
      <c r="G661" s="6"/>
      <c r="I661" s="6"/>
      <c r="J661" s="6"/>
      <c r="K661" s="6"/>
    </row>
    <row r="662" spans="2:16" s="124" customFormat="1" x14ac:dyDescent="0.25">
      <c r="B662" s="36"/>
      <c r="C662" s="97"/>
      <c r="D662" s="36"/>
      <c r="E662" s="94"/>
      <c r="F662" s="94"/>
      <c r="G662" s="94"/>
      <c r="H662" s="94"/>
      <c r="I662" s="6"/>
      <c r="J662" s="6"/>
      <c r="K662" s="6"/>
      <c r="L662" s="34"/>
      <c r="M662" s="120"/>
      <c r="N662" s="120"/>
      <c r="O662" s="120"/>
    </row>
    <row r="663" spans="2:16" s="124" customFormat="1" x14ac:dyDescent="0.25">
      <c r="B663" s="36"/>
      <c r="C663" s="97"/>
      <c r="D663" s="36"/>
      <c r="E663" s="94"/>
      <c r="F663" s="94"/>
      <c r="G663" s="94"/>
      <c r="H663" s="94"/>
      <c r="I663" s="6"/>
      <c r="J663" s="6"/>
      <c r="K663" s="6"/>
      <c r="L663" s="34"/>
      <c r="M663" s="120"/>
      <c r="N663" s="120"/>
      <c r="O663" s="120"/>
    </row>
    <row r="664" spans="2:16" x14ac:dyDescent="0.25">
      <c r="B664" s="104"/>
      <c r="C664" s="97"/>
      <c r="D664" s="104"/>
      <c r="E664" s="6"/>
      <c r="F664" s="6"/>
      <c r="G664" s="6"/>
      <c r="H664" s="87"/>
      <c r="I664" s="6"/>
      <c r="J664" s="6"/>
      <c r="K664" s="6"/>
    </row>
    <row r="665" spans="2:16" s="124" customFormat="1" x14ac:dyDescent="0.25">
      <c r="B665" s="36"/>
      <c r="C665" s="108"/>
      <c r="D665" s="36"/>
      <c r="E665" s="109"/>
      <c r="F665" s="109"/>
      <c r="G665" s="109"/>
      <c r="H665" s="109"/>
      <c r="I665" s="34"/>
      <c r="J665" s="34"/>
      <c r="K665" s="34"/>
      <c r="L665" s="34"/>
      <c r="M665" s="99"/>
      <c r="N665" s="99"/>
      <c r="O665" s="99"/>
    </row>
    <row r="666" spans="2:16" s="98" customFormat="1" x14ac:dyDescent="0.25">
      <c r="B666" s="25"/>
      <c r="C666" s="69"/>
      <c r="D666" s="25"/>
      <c r="E666" s="7"/>
      <c r="F666" s="7"/>
      <c r="G666" s="7"/>
      <c r="H666" s="7"/>
      <c r="I666" s="7"/>
      <c r="J666" s="7"/>
      <c r="K666" s="7"/>
      <c r="M666" s="99"/>
      <c r="N666" s="99"/>
      <c r="O666" s="99"/>
      <c r="P666" s="100"/>
    </row>
    <row r="667" spans="2:16" s="124" customFormat="1" x14ac:dyDescent="0.25">
      <c r="B667" s="36"/>
      <c r="C667" s="108"/>
      <c r="D667" s="36"/>
      <c r="E667" s="109"/>
      <c r="F667" s="109"/>
      <c r="G667" s="109"/>
      <c r="H667" s="109"/>
      <c r="I667" s="34"/>
      <c r="J667" s="34"/>
      <c r="K667" s="34"/>
      <c r="L667" s="34"/>
      <c r="M667" s="99"/>
      <c r="N667" s="99"/>
      <c r="O667" s="99"/>
    </row>
    <row r="668" spans="2:16" x14ac:dyDescent="0.25">
      <c r="B668" s="96"/>
      <c r="C668" s="97"/>
      <c r="D668" s="96"/>
      <c r="E668" s="6"/>
      <c r="F668" s="6"/>
      <c r="G668" s="6"/>
      <c r="I668" s="6"/>
      <c r="J668" s="6"/>
      <c r="K668" s="6"/>
      <c r="M668" s="99"/>
      <c r="N668" s="99"/>
      <c r="O668" s="99"/>
    </row>
    <row r="669" spans="2:16" x14ac:dyDescent="0.25">
      <c r="B669" s="36"/>
      <c r="C669" s="97"/>
      <c r="D669" s="36"/>
      <c r="E669" s="6"/>
      <c r="F669" s="6"/>
      <c r="G669" s="6"/>
      <c r="I669" s="6"/>
      <c r="J669" s="6"/>
      <c r="K669" s="6"/>
    </row>
    <row r="670" spans="2:16" x14ac:dyDescent="0.25">
      <c r="B670" s="36"/>
      <c r="C670" s="97"/>
      <c r="D670" s="36"/>
      <c r="E670" s="6"/>
      <c r="F670" s="6"/>
      <c r="G670" s="6"/>
      <c r="I670" s="6"/>
      <c r="J670" s="6"/>
      <c r="K670" s="6"/>
    </row>
    <row r="671" spans="2:16" x14ac:dyDescent="0.25">
      <c r="B671" s="36"/>
      <c r="C671" s="97"/>
      <c r="D671" s="36"/>
      <c r="E671" s="6"/>
      <c r="F671" s="6"/>
      <c r="G671" s="6"/>
      <c r="I671" s="6"/>
      <c r="J671" s="6"/>
      <c r="K671" s="6"/>
    </row>
    <row r="672" spans="2:16" x14ac:dyDescent="0.25">
      <c r="B672" s="36"/>
      <c r="C672" s="97"/>
      <c r="D672" s="36"/>
      <c r="E672" s="6"/>
      <c r="F672" s="6"/>
      <c r="G672" s="6"/>
      <c r="I672" s="6"/>
      <c r="J672" s="6"/>
      <c r="K672" s="6"/>
    </row>
    <row r="673" spans="2:16" s="124" customFormat="1" x14ac:dyDescent="0.25">
      <c r="B673" s="36"/>
      <c r="C673" s="97"/>
      <c r="D673" s="36"/>
      <c r="E673" s="94"/>
      <c r="F673" s="94"/>
      <c r="G673" s="94"/>
      <c r="H673" s="94"/>
      <c r="I673" s="6"/>
      <c r="J673" s="6"/>
      <c r="K673" s="6"/>
      <c r="L673" s="34"/>
      <c r="M673" s="120"/>
      <c r="N673" s="120"/>
      <c r="O673" s="120"/>
    </row>
    <row r="674" spans="2:16" s="124" customFormat="1" x14ac:dyDescent="0.25">
      <c r="B674" s="36"/>
      <c r="C674" s="97"/>
      <c r="D674" s="36"/>
      <c r="E674" s="94"/>
      <c r="F674" s="94"/>
      <c r="G674" s="94"/>
      <c r="H674" s="94"/>
      <c r="I674" s="6"/>
      <c r="J674" s="6"/>
      <c r="K674" s="6"/>
      <c r="L674" s="34"/>
      <c r="M674" s="120"/>
      <c r="N674" s="120"/>
      <c r="O674" s="120"/>
    </row>
    <row r="675" spans="2:16" x14ac:dyDescent="0.25">
      <c r="B675" s="104"/>
      <c r="C675" s="97"/>
      <c r="D675" s="104"/>
      <c r="E675" s="6"/>
      <c r="F675" s="6"/>
      <c r="G675" s="6"/>
      <c r="H675" s="87"/>
      <c r="I675" s="6"/>
      <c r="J675" s="6"/>
      <c r="K675" s="6"/>
    </row>
    <row r="676" spans="2:16" s="124" customFormat="1" x14ac:dyDescent="0.25">
      <c r="B676" s="36"/>
      <c r="C676" s="108"/>
      <c r="D676" s="36"/>
      <c r="E676" s="109"/>
      <c r="F676" s="109"/>
      <c r="G676" s="109"/>
      <c r="H676" s="109"/>
      <c r="I676" s="34"/>
      <c r="J676" s="34"/>
      <c r="K676" s="34"/>
      <c r="L676" s="34"/>
      <c r="M676" s="99"/>
      <c r="N676" s="99"/>
      <c r="O676" s="99"/>
    </row>
    <row r="677" spans="2:16" s="98" customFormat="1" x14ac:dyDescent="0.25">
      <c r="B677" s="25"/>
      <c r="C677" s="69"/>
      <c r="D677" s="25"/>
      <c r="E677" s="7"/>
      <c r="F677" s="7"/>
      <c r="G677" s="7"/>
      <c r="H677" s="7"/>
      <c r="I677" s="7"/>
      <c r="J677" s="7"/>
      <c r="K677" s="7"/>
      <c r="M677" s="99"/>
      <c r="N677" s="99"/>
      <c r="O677" s="99"/>
      <c r="P677" s="100"/>
    </row>
    <row r="678" spans="2:16" s="124" customFormat="1" x14ac:dyDescent="0.25">
      <c r="B678" s="36"/>
      <c r="C678" s="108"/>
      <c r="D678" s="36"/>
      <c r="E678" s="109"/>
      <c r="F678" s="109"/>
      <c r="G678" s="109"/>
      <c r="H678" s="109"/>
      <c r="I678" s="34"/>
      <c r="J678" s="34"/>
      <c r="K678" s="34"/>
      <c r="L678" s="34"/>
      <c r="M678" s="99"/>
      <c r="N678" s="99"/>
      <c r="O678" s="99"/>
    </row>
    <row r="679" spans="2:16" x14ac:dyDescent="0.25">
      <c r="B679" s="96"/>
      <c r="C679" s="97"/>
      <c r="D679" s="96"/>
      <c r="E679" s="6"/>
      <c r="F679" s="6"/>
      <c r="G679" s="6"/>
      <c r="I679" s="6"/>
      <c r="J679" s="6"/>
      <c r="K679" s="6"/>
      <c r="M679" s="99"/>
      <c r="N679" s="99"/>
      <c r="O679" s="99"/>
    </row>
    <row r="680" spans="2:16" s="124" customFormat="1" x14ac:dyDescent="0.25">
      <c r="B680" s="36"/>
      <c r="C680" s="97"/>
      <c r="D680" s="36"/>
      <c r="E680" s="94"/>
      <c r="F680" s="94"/>
      <c r="G680" s="94"/>
      <c r="H680" s="94"/>
      <c r="I680" s="6"/>
      <c r="J680" s="6"/>
      <c r="K680" s="6"/>
      <c r="L680" s="34"/>
      <c r="M680" s="120"/>
      <c r="N680" s="120"/>
      <c r="O680" s="120"/>
    </row>
    <row r="681" spans="2:16" s="124" customFormat="1" x14ac:dyDescent="0.25">
      <c r="B681" s="36"/>
      <c r="C681" s="97"/>
      <c r="D681" s="36"/>
      <c r="E681" s="94"/>
      <c r="F681" s="94"/>
      <c r="G681" s="94"/>
      <c r="H681" s="94"/>
      <c r="I681" s="6"/>
      <c r="J681" s="6"/>
      <c r="K681" s="6"/>
      <c r="L681" s="34"/>
      <c r="M681" s="120"/>
      <c r="N681" s="120"/>
      <c r="O681" s="120"/>
    </row>
    <row r="682" spans="2:16" x14ac:dyDescent="0.25">
      <c r="B682" s="104"/>
      <c r="C682" s="97"/>
      <c r="D682" s="104"/>
      <c r="E682" s="6"/>
      <c r="F682" s="6"/>
      <c r="G682" s="6"/>
      <c r="H682" s="87"/>
      <c r="I682" s="6"/>
      <c r="J682" s="6"/>
      <c r="K682" s="6"/>
    </row>
    <row r="683" spans="2:16" s="124" customFormat="1" x14ac:dyDescent="0.25">
      <c r="B683" s="36"/>
      <c r="C683" s="108"/>
      <c r="D683" s="36"/>
      <c r="E683" s="109"/>
      <c r="F683" s="109"/>
      <c r="G683" s="109"/>
      <c r="H683" s="109"/>
      <c r="I683" s="34"/>
      <c r="J683" s="34"/>
      <c r="K683" s="34"/>
      <c r="L683" s="34"/>
      <c r="M683" s="99"/>
      <c r="N683" s="99"/>
      <c r="O683" s="99"/>
    </row>
    <row r="684" spans="2:16" s="98" customFormat="1" x14ac:dyDescent="0.25">
      <c r="B684" s="25"/>
      <c r="C684" s="69"/>
      <c r="D684" s="25"/>
      <c r="E684" s="7"/>
      <c r="F684" s="7"/>
      <c r="G684" s="7"/>
      <c r="H684" s="7"/>
      <c r="I684" s="7"/>
      <c r="J684" s="7"/>
      <c r="K684" s="7"/>
      <c r="M684" s="99"/>
      <c r="N684" s="99"/>
      <c r="O684" s="99"/>
      <c r="P684" s="100"/>
    </row>
    <row r="685" spans="2:16" s="124" customFormat="1" x14ac:dyDescent="0.25">
      <c r="B685" s="36"/>
      <c r="C685" s="108"/>
      <c r="D685" s="36"/>
      <c r="E685" s="109"/>
      <c r="F685" s="109"/>
      <c r="G685" s="109"/>
      <c r="H685" s="109"/>
      <c r="I685" s="34"/>
      <c r="J685" s="34"/>
      <c r="K685" s="34"/>
      <c r="L685" s="34"/>
      <c r="M685" s="99"/>
      <c r="N685" s="99"/>
      <c r="O685" s="99"/>
    </row>
    <row r="686" spans="2:16" x14ac:dyDescent="0.25">
      <c r="B686" s="96"/>
      <c r="C686" s="97"/>
      <c r="D686" s="96"/>
      <c r="E686" s="6"/>
      <c r="F686" s="6"/>
      <c r="G686" s="6"/>
      <c r="I686" s="6"/>
      <c r="J686" s="6"/>
      <c r="K686" s="6"/>
      <c r="M686" s="99"/>
      <c r="N686" s="99"/>
      <c r="O686" s="99"/>
    </row>
    <row r="687" spans="2:16" s="124" customFormat="1" x14ac:dyDescent="0.25">
      <c r="B687" s="36"/>
      <c r="C687" s="97"/>
      <c r="D687" s="36"/>
      <c r="E687" s="94"/>
      <c r="F687" s="94"/>
      <c r="G687" s="94"/>
      <c r="H687" s="94"/>
      <c r="I687" s="6"/>
      <c r="J687" s="6"/>
      <c r="K687" s="6"/>
      <c r="L687" s="34"/>
      <c r="M687" s="120"/>
      <c r="N687" s="120"/>
      <c r="O687" s="120"/>
    </row>
    <row r="688" spans="2:16" s="124" customFormat="1" x14ac:dyDescent="0.25">
      <c r="B688" s="36"/>
      <c r="C688" s="97"/>
      <c r="D688" s="36"/>
      <c r="E688" s="94"/>
      <c r="F688" s="94"/>
      <c r="G688" s="94"/>
      <c r="H688" s="94"/>
      <c r="I688" s="6"/>
      <c r="J688" s="6"/>
      <c r="K688" s="6"/>
      <c r="L688" s="34"/>
      <c r="M688" s="120"/>
      <c r="N688" s="120"/>
      <c r="O688" s="120"/>
    </row>
    <row r="689" spans="2:16" x14ac:dyDescent="0.25">
      <c r="B689" s="104"/>
      <c r="C689" s="97"/>
      <c r="D689" s="104"/>
      <c r="E689" s="6"/>
      <c r="F689" s="6"/>
      <c r="G689" s="6"/>
      <c r="H689" s="87"/>
      <c r="I689" s="6"/>
      <c r="J689" s="6"/>
      <c r="K689" s="6"/>
    </row>
    <row r="690" spans="2:16" s="124" customFormat="1" x14ac:dyDescent="0.25">
      <c r="B690" s="36"/>
      <c r="C690" s="108"/>
      <c r="D690" s="36"/>
      <c r="E690" s="109"/>
      <c r="F690" s="109"/>
      <c r="G690" s="109"/>
      <c r="H690" s="109"/>
      <c r="I690" s="34"/>
      <c r="J690" s="34"/>
      <c r="K690" s="34"/>
      <c r="L690" s="34"/>
      <c r="M690" s="99"/>
      <c r="N690" s="99"/>
      <c r="O690" s="99"/>
    </row>
    <row r="691" spans="2:16" s="98" customFormat="1" x14ac:dyDescent="0.25">
      <c r="B691" s="25"/>
      <c r="C691" s="69"/>
      <c r="D691" s="25"/>
      <c r="E691" s="7"/>
      <c r="F691" s="7"/>
      <c r="G691" s="7"/>
      <c r="H691" s="7"/>
      <c r="I691" s="7"/>
      <c r="J691" s="7"/>
      <c r="K691" s="7"/>
      <c r="M691" s="99"/>
      <c r="N691" s="99"/>
      <c r="O691" s="99"/>
      <c r="P691" s="100"/>
    </row>
    <row r="692" spans="2:16" s="124" customFormat="1" x14ac:dyDescent="0.25">
      <c r="B692" s="36"/>
      <c r="C692" s="108"/>
      <c r="D692" s="36"/>
      <c r="E692" s="109"/>
      <c r="F692" s="109"/>
      <c r="G692" s="109"/>
      <c r="H692" s="109"/>
      <c r="I692" s="34"/>
      <c r="J692" s="34"/>
      <c r="K692" s="34"/>
      <c r="L692" s="34"/>
      <c r="M692" s="99"/>
      <c r="N692" s="99"/>
      <c r="O692" s="99"/>
    </row>
    <row r="693" spans="2:16" x14ac:dyDescent="0.25">
      <c r="B693" s="96"/>
      <c r="C693" s="97"/>
      <c r="D693" s="96"/>
      <c r="E693" s="6"/>
      <c r="F693" s="6"/>
      <c r="G693" s="6"/>
      <c r="I693" s="6"/>
      <c r="J693" s="6"/>
      <c r="K693" s="6"/>
      <c r="M693" s="99"/>
      <c r="N693" s="99"/>
      <c r="O693" s="99"/>
    </row>
    <row r="694" spans="2:16" s="124" customFormat="1" x14ac:dyDescent="0.25">
      <c r="B694" s="36"/>
      <c r="C694" s="97"/>
      <c r="D694" s="36"/>
      <c r="E694" s="94"/>
      <c r="F694" s="94"/>
      <c r="G694" s="94"/>
      <c r="H694" s="94"/>
      <c r="I694" s="6"/>
      <c r="J694" s="6"/>
      <c r="K694" s="6"/>
      <c r="L694" s="34"/>
      <c r="M694" s="120"/>
      <c r="N694" s="120"/>
      <c r="O694" s="120"/>
    </row>
    <row r="695" spans="2:16" s="124" customFormat="1" x14ac:dyDescent="0.25">
      <c r="B695" s="36"/>
      <c r="C695" s="97"/>
      <c r="D695" s="36"/>
      <c r="E695" s="94"/>
      <c r="F695" s="94"/>
      <c r="G695" s="94"/>
      <c r="H695" s="94"/>
      <c r="I695" s="6"/>
      <c r="J695" s="6"/>
      <c r="K695" s="6"/>
      <c r="L695" s="34"/>
      <c r="M695" s="120"/>
      <c r="N695" s="120"/>
      <c r="O695" s="120"/>
    </row>
    <row r="696" spans="2:16" x14ac:dyDescent="0.25">
      <c r="B696" s="104"/>
      <c r="C696" s="97"/>
      <c r="D696" s="104"/>
      <c r="E696" s="6"/>
      <c r="F696" s="6"/>
      <c r="G696" s="6"/>
      <c r="H696" s="87"/>
      <c r="I696" s="6"/>
      <c r="J696" s="6"/>
      <c r="K696" s="6"/>
    </row>
    <row r="697" spans="2:16" s="124" customFormat="1" x14ac:dyDescent="0.25">
      <c r="B697" s="36"/>
      <c r="C697" s="108"/>
      <c r="D697" s="36"/>
      <c r="E697" s="109"/>
      <c r="F697" s="109"/>
      <c r="G697" s="109"/>
      <c r="H697" s="109"/>
      <c r="I697" s="34"/>
      <c r="J697" s="34"/>
      <c r="K697" s="34"/>
      <c r="L697" s="34"/>
      <c r="M697" s="99"/>
      <c r="N697" s="99"/>
      <c r="O697" s="99"/>
    </row>
    <row r="698" spans="2:16" s="98" customFormat="1" x14ac:dyDescent="0.25">
      <c r="B698" s="25"/>
      <c r="C698" s="69"/>
      <c r="D698" s="25"/>
      <c r="E698" s="7"/>
      <c r="F698" s="7"/>
      <c r="G698" s="7"/>
      <c r="H698" s="7"/>
      <c r="I698" s="7"/>
      <c r="J698" s="7"/>
      <c r="K698" s="7"/>
      <c r="M698" s="99"/>
      <c r="N698" s="99"/>
      <c r="O698" s="99"/>
      <c r="P698" s="100"/>
    </row>
    <row r="699" spans="2:16" s="124" customFormat="1" x14ac:dyDescent="0.25">
      <c r="B699" s="36"/>
      <c r="C699" s="108"/>
      <c r="D699" s="36"/>
      <c r="E699" s="109"/>
      <c r="F699" s="109"/>
      <c r="G699" s="109"/>
      <c r="H699" s="109"/>
      <c r="I699" s="34"/>
      <c r="J699" s="34"/>
      <c r="K699" s="34"/>
      <c r="L699" s="34"/>
      <c r="M699" s="99"/>
      <c r="N699" s="99"/>
      <c r="O699" s="99"/>
    </row>
    <row r="700" spans="2:16" x14ac:dyDescent="0.25">
      <c r="B700" s="96"/>
      <c r="C700" s="97"/>
      <c r="D700" s="96"/>
      <c r="E700" s="6"/>
      <c r="F700" s="6"/>
      <c r="G700" s="6"/>
      <c r="I700" s="6"/>
      <c r="J700" s="6"/>
      <c r="K700" s="6"/>
      <c r="M700" s="99"/>
      <c r="N700" s="99"/>
      <c r="O700" s="99"/>
    </row>
    <row r="701" spans="2:16" s="124" customFormat="1" x14ac:dyDescent="0.25">
      <c r="B701" s="36"/>
      <c r="C701" s="97"/>
      <c r="D701" s="36"/>
      <c r="E701" s="94"/>
      <c r="F701" s="94"/>
      <c r="G701" s="94"/>
      <c r="H701" s="94"/>
      <c r="I701" s="6"/>
      <c r="J701" s="6"/>
      <c r="K701" s="6"/>
      <c r="L701" s="34"/>
      <c r="M701" s="120"/>
      <c r="N701" s="120"/>
      <c r="O701" s="120"/>
    </row>
    <row r="702" spans="2:16" s="124" customFormat="1" x14ac:dyDescent="0.25">
      <c r="B702" s="36"/>
      <c r="C702" s="97"/>
      <c r="D702" s="36"/>
      <c r="E702" s="94"/>
      <c r="F702" s="94"/>
      <c r="G702" s="94"/>
      <c r="H702" s="94"/>
      <c r="I702" s="6"/>
      <c r="J702" s="6"/>
      <c r="K702" s="6"/>
      <c r="L702" s="34"/>
      <c r="M702" s="120"/>
      <c r="N702" s="120"/>
      <c r="O702" s="120"/>
    </row>
    <row r="703" spans="2:16" x14ac:dyDescent="0.25">
      <c r="B703" s="104"/>
      <c r="C703" s="97"/>
      <c r="D703" s="104"/>
      <c r="E703" s="6"/>
      <c r="F703" s="6"/>
      <c r="G703" s="6"/>
      <c r="H703" s="87"/>
      <c r="I703" s="6"/>
      <c r="J703" s="6"/>
      <c r="K703" s="6"/>
    </row>
    <row r="704" spans="2:16" s="124" customFormat="1" x14ac:dyDescent="0.25">
      <c r="B704" s="36"/>
      <c r="C704" s="108"/>
      <c r="D704" s="36"/>
      <c r="E704" s="109"/>
      <c r="F704" s="109"/>
      <c r="G704" s="109"/>
      <c r="H704" s="109"/>
      <c r="I704" s="34"/>
      <c r="J704" s="34"/>
      <c r="K704" s="34"/>
      <c r="L704" s="34"/>
      <c r="M704" s="99"/>
      <c r="N704" s="99"/>
      <c r="O704" s="99"/>
    </row>
    <row r="705" spans="2:16" s="98" customFormat="1" x14ac:dyDescent="0.25">
      <c r="B705" s="25"/>
      <c r="C705" s="69"/>
      <c r="D705" s="25"/>
      <c r="E705" s="7"/>
      <c r="F705" s="7"/>
      <c r="G705" s="7"/>
      <c r="H705" s="7"/>
      <c r="I705" s="7"/>
      <c r="J705" s="7"/>
      <c r="K705" s="7"/>
      <c r="M705" s="99"/>
      <c r="N705" s="99"/>
      <c r="O705" s="99"/>
      <c r="P705" s="100"/>
    </row>
    <row r="706" spans="2:16" s="124" customFormat="1" x14ac:dyDescent="0.25">
      <c r="B706" s="36"/>
      <c r="C706" s="108"/>
      <c r="D706" s="36"/>
      <c r="E706" s="109"/>
      <c r="F706" s="109"/>
      <c r="G706" s="109"/>
      <c r="H706" s="109"/>
      <c r="I706" s="34"/>
      <c r="J706" s="34"/>
      <c r="K706" s="34"/>
      <c r="L706" s="34"/>
      <c r="M706" s="99"/>
      <c r="N706" s="99"/>
      <c r="O706" s="99"/>
    </row>
    <row r="707" spans="2:16" x14ac:dyDescent="0.25">
      <c r="B707" s="96"/>
      <c r="C707" s="97"/>
      <c r="D707" s="96"/>
      <c r="E707" s="6"/>
      <c r="F707" s="6"/>
      <c r="G707" s="6"/>
      <c r="I707" s="6"/>
      <c r="J707" s="6"/>
      <c r="K707" s="6"/>
      <c r="M707" s="99"/>
      <c r="N707" s="99"/>
      <c r="O707" s="99"/>
    </row>
    <row r="708" spans="2:16" s="124" customFormat="1" x14ac:dyDescent="0.25">
      <c r="B708" s="36"/>
      <c r="C708" s="97"/>
      <c r="D708" s="36"/>
      <c r="E708" s="94"/>
      <c r="F708" s="94"/>
      <c r="G708" s="94"/>
      <c r="H708" s="94"/>
      <c r="I708" s="6"/>
      <c r="J708" s="6"/>
      <c r="K708" s="6"/>
      <c r="L708" s="34"/>
      <c r="M708" s="120"/>
      <c r="N708" s="120"/>
      <c r="O708" s="120"/>
    </row>
    <row r="709" spans="2:16" s="124" customFormat="1" x14ac:dyDescent="0.25">
      <c r="B709" s="36"/>
      <c r="C709" s="97"/>
      <c r="D709" s="36"/>
      <c r="E709" s="94"/>
      <c r="F709" s="94"/>
      <c r="G709" s="94"/>
      <c r="H709" s="94"/>
      <c r="I709" s="6"/>
      <c r="J709" s="6"/>
      <c r="K709" s="6"/>
      <c r="L709" s="34"/>
      <c r="M709" s="120"/>
      <c r="N709" s="120"/>
      <c r="O709" s="120"/>
    </row>
    <row r="710" spans="2:16" x14ac:dyDescent="0.25">
      <c r="B710" s="104"/>
      <c r="C710" s="97"/>
      <c r="D710" s="104"/>
      <c r="E710" s="6"/>
      <c r="F710" s="6"/>
      <c r="G710" s="6"/>
      <c r="H710" s="87"/>
      <c r="I710" s="6"/>
      <c r="J710" s="6"/>
      <c r="K710" s="6"/>
    </row>
    <row r="711" spans="2:16" x14ac:dyDescent="0.25">
      <c r="B711" s="104"/>
      <c r="C711" s="97"/>
      <c r="D711" s="104"/>
      <c r="E711" s="6"/>
      <c r="F711" s="6"/>
      <c r="G711" s="6"/>
      <c r="I711" s="6"/>
      <c r="J711" s="6"/>
      <c r="K711" s="6"/>
    </row>
    <row r="712" spans="2:16" x14ac:dyDescent="0.25">
      <c r="B712" s="104"/>
      <c r="C712" s="97"/>
      <c r="D712" s="104"/>
      <c r="E712" s="6"/>
      <c r="F712" s="6"/>
      <c r="G712" s="6"/>
      <c r="H712" s="87"/>
      <c r="I712" s="6"/>
      <c r="J712" s="6"/>
      <c r="K712" s="6"/>
    </row>
    <row r="713" spans="2:16" x14ac:dyDescent="0.25">
      <c r="B713" s="104"/>
      <c r="C713" s="97"/>
      <c r="D713" s="104"/>
      <c r="E713" s="6"/>
      <c r="F713" s="6"/>
      <c r="G713" s="6"/>
      <c r="I713" s="6"/>
      <c r="J713" s="6"/>
      <c r="K713" s="6"/>
    </row>
    <row r="714" spans="2:16" s="102" customFormat="1" x14ac:dyDescent="0.25">
      <c r="B714" s="36"/>
      <c r="C714" s="97"/>
      <c r="D714" s="36"/>
      <c r="I714" s="34"/>
      <c r="J714" s="34"/>
      <c r="K714" s="34"/>
      <c r="L714" s="34"/>
      <c r="M714" s="99"/>
      <c r="N714" s="99"/>
      <c r="O714" s="99"/>
    </row>
    <row r="715" spans="2:16" s="98" customFormat="1" x14ac:dyDescent="0.25">
      <c r="B715" s="25"/>
      <c r="C715" s="69"/>
      <c r="D715" s="25"/>
      <c r="E715" s="7"/>
      <c r="F715" s="7"/>
      <c r="G715" s="7"/>
      <c r="H715" s="7"/>
      <c r="I715" s="7"/>
      <c r="J715" s="7"/>
      <c r="K715" s="7"/>
      <c r="M715" s="99"/>
      <c r="N715" s="99"/>
      <c r="O715" s="99"/>
      <c r="P715" s="100"/>
    </row>
    <row r="716" spans="2:16" s="124" customFormat="1" x14ac:dyDescent="0.25">
      <c r="B716" s="107"/>
      <c r="C716" s="97"/>
      <c r="D716" s="107"/>
      <c r="E716" s="102"/>
      <c r="F716" s="102"/>
      <c r="G716" s="102"/>
      <c r="H716" s="102"/>
      <c r="I716" s="93"/>
      <c r="J716" s="93"/>
      <c r="K716" s="93"/>
      <c r="L716" s="93"/>
      <c r="M716" s="99"/>
      <c r="N716" s="99"/>
      <c r="O716" s="99"/>
    </row>
    <row r="717" spans="2:16" s="98" customFormat="1" x14ac:dyDescent="0.25">
      <c r="B717" s="25"/>
      <c r="C717" s="69"/>
      <c r="D717" s="25"/>
      <c r="E717" s="7"/>
      <c r="F717" s="7"/>
      <c r="G717" s="7"/>
      <c r="H717" s="7"/>
      <c r="I717" s="7"/>
      <c r="J717" s="7"/>
      <c r="K717" s="7"/>
      <c r="M717" s="99"/>
      <c r="N717" s="99"/>
      <c r="O717" s="99"/>
      <c r="P717" s="100"/>
    </row>
    <row r="718" spans="2:16" s="124" customFormat="1" x14ac:dyDescent="0.25">
      <c r="B718" s="102"/>
      <c r="C718" s="97"/>
      <c r="D718" s="102"/>
      <c r="E718" s="102"/>
      <c r="F718" s="102"/>
      <c r="G718" s="102"/>
      <c r="H718" s="102"/>
      <c r="I718" s="34"/>
      <c r="J718" s="34"/>
      <c r="K718" s="34"/>
      <c r="L718" s="34"/>
      <c r="M718" s="99"/>
      <c r="N718" s="99"/>
      <c r="O718" s="99"/>
    </row>
    <row r="719" spans="2:16" x14ac:dyDescent="0.25">
      <c r="B719" s="96"/>
      <c r="C719" s="97"/>
      <c r="D719" s="96"/>
      <c r="E719" s="6"/>
      <c r="F719" s="6"/>
      <c r="G719" s="6"/>
      <c r="I719" s="6"/>
      <c r="J719" s="6"/>
      <c r="K719" s="6"/>
      <c r="M719" s="99"/>
      <c r="N719" s="99"/>
      <c r="O719" s="99"/>
    </row>
    <row r="720" spans="2:16" x14ac:dyDescent="0.25">
      <c r="B720" s="36"/>
      <c r="C720" s="97"/>
      <c r="D720" s="36"/>
      <c r="E720" s="6"/>
      <c r="F720" s="6"/>
      <c r="G720" s="6"/>
      <c r="I720" s="6"/>
      <c r="J720" s="6"/>
      <c r="K720" s="6"/>
    </row>
    <row r="721" spans="2:15" s="121" customFormat="1" x14ac:dyDescent="0.25">
      <c r="B721" s="36"/>
      <c r="C721" s="97"/>
      <c r="D721" s="36"/>
      <c r="E721" s="6"/>
      <c r="F721" s="6"/>
      <c r="G721" s="6"/>
      <c r="H721" s="6"/>
      <c r="I721" s="6"/>
      <c r="J721" s="6"/>
      <c r="K721" s="6"/>
      <c r="L721" s="117"/>
      <c r="M721" s="120"/>
      <c r="N721" s="120"/>
      <c r="O721" s="120"/>
    </row>
    <row r="722" spans="2:15" s="121" customFormat="1" x14ac:dyDescent="0.25">
      <c r="B722" s="36"/>
      <c r="C722" s="97"/>
      <c r="D722" s="36"/>
      <c r="E722" s="6"/>
      <c r="F722" s="6"/>
      <c r="G722" s="6"/>
      <c r="H722" s="6"/>
      <c r="I722" s="6"/>
      <c r="J722" s="6"/>
      <c r="K722" s="6"/>
      <c r="L722" s="117"/>
      <c r="M722" s="120"/>
      <c r="N722" s="120"/>
      <c r="O722" s="120"/>
    </row>
    <row r="723" spans="2:15" s="121" customFormat="1" x14ac:dyDescent="0.25">
      <c r="B723" s="36"/>
      <c r="C723" s="97"/>
      <c r="D723" s="36"/>
      <c r="E723" s="6"/>
      <c r="F723" s="6"/>
      <c r="G723" s="6"/>
      <c r="H723" s="6"/>
      <c r="I723" s="6"/>
      <c r="J723" s="6"/>
      <c r="K723" s="6"/>
      <c r="L723" s="117"/>
      <c r="M723" s="120"/>
      <c r="N723" s="120"/>
      <c r="O723" s="120"/>
    </row>
    <row r="724" spans="2:15" s="121" customFormat="1" x14ac:dyDescent="0.25">
      <c r="B724" s="36"/>
      <c r="C724" s="97"/>
      <c r="D724" s="36"/>
      <c r="E724" s="6"/>
      <c r="F724" s="6"/>
      <c r="G724" s="6"/>
      <c r="H724" s="6"/>
      <c r="I724" s="6"/>
      <c r="J724" s="6"/>
      <c r="K724" s="6"/>
      <c r="L724" s="117"/>
      <c r="M724" s="120"/>
      <c r="N724" s="120"/>
      <c r="O724" s="120"/>
    </row>
    <row r="725" spans="2:15" s="121" customFormat="1" x14ac:dyDescent="0.25">
      <c r="B725" s="36"/>
      <c r="C725" s="97"/>
      <c r="D725" s="36"/>
      <c r="E725" s="6"/>
      <c r="F725" s="6"/>
      <c r="G725" s="6"/>
      <c r="H725" s="6"/>
      <c r="I725" s="6"/>
      <c r="J725" s="6"/>
      <c r="K725" s="6"/>
      <c r="L725" s="117"/>
      <c r="M725" s="120"/>
      <c r="N725" s="120"/>
      <c r="O725" s="120"/>
    </row>
    <row r="726" spans="2:15" s="121" customFormat="1" x14ac:dyDescent="0.25">
      <c r="B726" s="36"/>
      <c r="C726" s="97"/>
      <c r="D726" s="36"/>
      <c r="E726" s="6"/>
      <c r="F726" s="6"/>
      <c r="G726" s="6"/>
      <c r="H726" s="6"/>
      <c r="I726" s="6"/>
      <c r="J726" s="6"/>
      <c r="K726" s="6"/>
      <c r="L726" s="117"/>
      <c r="M726" s="120"/>
      <c r="N726" s="120"/>
      <c r="O726" s="120"/>
    </row>
    <row r="727" spans="2:15" s="121" customFormat="1" x14ac:dyDescent="0.25">
      <c r="B727" s="36"/>
      <c r="C727" s="97"/>
      <c r="D727" s="36"/>
      <c r="E727" s="6"/>
      <c r="F727" s="6"/>
      <c r="G727" s="6"/>
      <c r="H727" s="6"/>
      <c r="I727" s="6"/>
      <c r="J727" s="6"/>
      <c r="K727" s="6"/>
      <c r="L727" s="117"/>
      <c r="M727" s="120"/>
      <c r="N727" s="120"/>
      <c r="O727" s="120"/>
    </row>
    <row r="728" spans="2:15" s="121" customFormat="1" x14ac:dyDescent="0.25">
      <c r="B728" s="36"/>
      <c r="C728" s="97"/>
      <c r="D728" s="36"/>
      <c r="E728" s="6"/>
      <c r="F728" s="6"/>
      <c r="G728" s="6"/>
      <c r="H728" s="6"/>
      <c r="I728" s="6"/>
      <c r="J728" s="6"/>
      <c r="K728" s="6"/>
      <c r="L728" s="117"/>
      <c r="M728" s="120"/>
      <c r="N728" s="120"/>
      <c r="O728" s="120"/>
    </row>
    <row r="729" spans="2:15" s="121" customFormat="1" x14ac:dyDescent="0.25">
      <c r="B729" s="36"/>
      <c r="C729" s="97"/>
      <c r="D729" s="36"/>
      <c r="E729" s="6"/>
      <c r="F729" s="6"/>
      <c r="G729" s="6"/>
      <c r="H729" s="6"/>
      <c r="I729" s="6"/>
      <c r="J729" s="6"/>
      <c r="K729" s="6"/>
      <c r="L729" s="117"/>
      <c r="M729" s="120"/>
      <c r="N729" s="120"/>
      <c r="O729" s="120"/>
    </row>
    <row r="730" spans="2:15" s="121" customFormat="1" x14ac:dyDescent="0.25">
      <c r="B730" s="36"/>
      <c r="C730" s="97"/>
      <c r="D730" s="36"/>
      <c r="E730" s="6"/>
      <c r="F730" s="6"/>
      <c r="G730" s="6"/>
      <c r="H730" s="6"/>
      <c r="I730" s="6"/>
      <c r="J730" s="6"/>
      <c r="K730" s="6"/>
      <c r="L730" s="117"/>
      <c r="M730" s="120"/>
      <c r="N730" s="120"/>
      <c r="O730" s="120"/>
    </row>
    <row r="731" spans="2:15" s="121" customFormat="1" x14ac:dyDescent="0.25">
      <c r="B731" s="36"/>
      <c r="C731" s="97"/>
      <c r="D731" s="36"/>
      <c r="E731" s="6"/>
      <c r="F731" s="6"/>
      <c r="G731" s="6"/>
      <c r="H731" s="6"/>
      <c r="I731" s="6"/>
      <c r="J731" s="6"/>
      <c r="K731" s="6"/>
      <c r="L731" s="117"/>
      <c r="M731" s="120"/>
      <c r="N731" s="120"/>
      <c r="O731" s="120"/>
    </row>
    <row r="732" spans="2:15" s="121" customFormat="1" x14ac:dyDescent="0.25">
      <c r="B732" s="36"/>
      <c r="C732" s="97"/>
      <c r="D732" s="36"/>
      <c r="E732" s="6"/>
      <c r="F732" s="6"/>
      <c r="G732" s="6"/>
      <c r="H732" s="6"/>
      <c r="I732" s="6"/>
      <c r="J732" s="6"/>
      <c r="K732" s="6"/>
      <c r="L732" s="117"/>
      <c r="M732" s="120"/>
      <c r="N732" s="120"/>
      <c r="O732" s="120"/>
    </row>
    <row r="733" spans="2:15" s="121" customFormat="1" x14ac:dyDescent="0.25">
      <c r="B733" s="36"/>
      <c r="C733" s="97"/>
      <c r="D733" s="36"/>
      <c r="E733" s="6"/>
      <c r="F733" s="6"/>
      <c r="G733" s="6"/>
      <c r="H733" s="6"/>
      <c r="I733" s="6"/>
      <c r="J733" s="6"/>
      <c r="K733" s="6"/>
      <c r="L733" s="117"/>
      <c r="M733" s="120"/>
      <c r="N733" s="120"/>
      <c r="O733" s="120"/>
    </row>
    <row r="734" spans="2:15" s="121" customFormat="1" x14ac:dyDescent="0.25">
      <c r="B734" s="36"/>
      <c r="C734" s="97"/>
      <c r="D734" s="36"/>
      <c r="E734" s="6"/>
      <c r="F734" s="6"/>
      <c r="G734" s="6"/>
      <c r="H734" s="6"/>
      <c r="I734" s="6"/>
      <c r="J734" s="6"/>
      <c r="K734" s="6"/>
      <c r="L734" s="117"/>
      <c r="M734" s="120"/>
      <c r="N734" s="120"/>
      <c r="O734" s="120"/>
    </row>
    <row r="735" spans="2:15" s="121" customFormat="1" x14ac:dyDescent="0.25">
      <c r="B735" s="36"/>
      <c r="C735" s="97"/>
      <c r="D735" s="36"/>
      <c r="E735" s="6"/>
      <c r="F735" s="6"/>
      <c r="G735" s="6"/>
      <c r="H735" s="6"/>
      <c r="I735" s="6"/>
      <c r="J735" s="6"/>
      <c r="K735" s="6"/>
      <c r="L735" s="117"/>
      <c r="M735" s="120"/>
      <c r="N735" s="120"/>
      <c r="O735" s="120"/>
    </row>
    <row r="736" spans="2:15" s="121" customFormat="1" x14ac:dyDescent="0.25">
      <c r="B736" s="36"/>
      <c r="C736" s="97"/>
      <c r="D736" s="36"/>
      <c r="E736" s="6"/>
      <c r="F736" s="6"/>
      <c r="G736" s="6"/>
      <c r="H736" s="6"/>
      <c r="I736" s="6"/>
      <c r="J736" s="6"/>
      <c r="K736" s="6"/>
      <c r="L736" s="117"/>
      <c r="M736" s="120"/>
      <c r="N736" s="120"/>
      <c r="O736" s="120"/>
    </row>
    <row r="737" spans="2:15" s="121" customFormat="1" x14ac:dyDescent="0.25">
      <c r="B737" s="36"/>
      <c r="C737" s="97"/>
      <c r="D737" s="36"/>
      <c r="E737" s="6"/>
      <c r="F737" s="6"/>
      <c r="G737" s="6"/>
      <c r="H737" s="6"/>
      <c r="I737" s="6"/>
      <c r="J737" s="6"/>
      <c r="K737" s="6"/>
      <c r="L737" s="117"/>
      <c r="M737" s="120"/>
      <c r="N737" s="120"/>
      <c r="O737" s="120"/>
    </row>
    <row r="738" spans="2:15" s="121" customFormat="1" x14ac:dyDescent="0.25">
      <c r="B738" s="36"/>
      <c r="C738" s="97"/>
      <c r="D738" s="36"/>
      <c r="E738" s="6"/>
      <c r="F738" s="6"/>
      <c r="G738" s="6"/>
      <c r="H738" s="6"/>
      <c r="I738" s="6"/>
      <c r="J738" s="6"/>
      <c r="K738" s="6"/>
      <c r="L738" s="117"/>
      <c r="M738" s="120"/>
      <c r="N738" s="120"/>
      <c r="O738" s="120"/>
    </row>
    <row r="739" spans="2:15" s="121" customFormat="1" x14ac:dyDescent="0.25">
      <c r="B739" s="36"/>
      <c r="C739" s="97"/>
      <c r="D739" s="36"/>
      <c r="E739" s="6"/>
      <c r="F739" s="6"/>
      <c r="G739" s="6"/>
      <c r="H739" s="6"/>
      <c r="I739" s="6"/>
      <c r="J739" s="6"/>
      <c r="K739" s="6"/>
      <c r="L739" s="117"/>
      <c r="M739" s="120"/>
      <c r="N739" s="120"/>
      <c r="O739" s="120"/>
    </row>
    <row r="740" spans="2:15" s="121" customFormat="1" x14ac:dyDescent="0.25">
      <c r="B740" s="36"/>
      <c r="C740" s="97"/>
      <c r="D740" s="36"/>
      <c r="E740" s="6"/>
      <c r="F740" s="6"/>
      <c r="G740" s="6"/>
      <c r="H740" s="6"/>
      <c r="I740" s="6"/>
      <c r="J740" s="6"/>
      <c r="K740" s="6"/>
      <c r="L740" s="117"/>
      <c r="M740" s="120"/>
      <c r="N740" s="120"/>
      <c r="O740" s="120"/>
    </row>
    <row r="741" spans="2:15" s="121" customFormat="1" x14ac:dyDescent="0.25">
      <c r="B741" s="36"/>
      <c r="C741" s="97"/>
      <c r="D741" s="36"/>
      <c r="E741" s="6"/>
      <c r="F741" s="6"/>
      <c r="G741" s="6"/>
      <c r="H741" s="6"/>
      <c r="I741" s="6"/>
      <c r="J741" s="6"/>
      <c r="K741" s="6"/>
      <c r="L741" s="117"/>
      <c r="M741" s="120"/>
      <c r="N741" s="120"/>
      <c r="O741" s="120"/>
    </row>
    <row r="742" spans="2:15" s="121" customFormat="1" x14ac:dyDescent="0.25">
      <c r="B742" s="36"/>
      <c r="C742" s="97"/>
      <c r="D742" s="36"/>
      <c r="E742" s="6"/>
      <c r="F742" s="6"/>
      <c r="G742" s="6"/>
      <c r="H742" s="6"/>
      <c r="I742" s="6"/>
      <c r="J742" s="6"/>
      <c r="K742" s="6"/>
      <c r="L742" s="117"/>
      <c r="M742" s="120"/>
      <c r="N742" s="120"/>
      <c r="O742" s="120"/>
    </row>
    <row r="743" spans="2:15" s="121" customFormat="1" x14ac:dyDescent="0.25">
      <c r="B743" s="36"/>
      <c r="C743" s="97"/>
      <c r="D743" s="36"/>
      <c r="E743" s="6"/>
      <c r="F743" s="6"/>
      <c r="G743" s="6"/>
      <c r="H743" s="6"/>
      <c r="I743" s="6"/>
      <c r="J743" s="6"/>
      <c r="K743" s="6"/>
      <c r="L743" s="117"/>
      <c r="M743" s="120"/>
      <c r="N743" s="120"/>
      <c r="O743" s="120"/>
    </row>
    <row r="744" spans="2:15" s="121" customFormat="1" x14ac:dyDescent="0.25">
      <c r="B744" s="36"/>
      <c r="C744" s="97"/>
      <c r="D744" s="36"/>
      <c r="E744" s="6"/>
      <c r="F744" s="6"/>
      <c r="G744" s="6"/>
      <c r="H744" s="6"/>
      <c r="I744" s="6"/>
      <c r="J744" s="6"/>
      <c r="K744" s="6"/>
      <c r="L744" s="117"/>
      <c r="M744" s="120"/>
      <c r="N744" s="120"/>
      <c r="O744" s="120"/>
    </row>
    <row r="745" spans="2:15" s="121" customFormat="1" x14ac:dyDescent="0.25">
      <c r="B745" s="36"/>
      <c r="C745" s="97"/>
      <c r="D745" s="36"/>
      <c r="E745" s="6"/>
      <c r="F745" s="6"/>
      <c r="G745" s="6"/>
      <c r="H745" s="6"/>
      <c r="I745" s="6"/>
      <c r="J745" s="6"/>
      <c r="K745" s="6"/>
      <c r="L745" s="117"/>
      <c r="M745" s="120"/>
      <c r="N745" s="120"/>
      <c r="O745" s="120"/>
    </row>
    <row r="746" spans="2:15" s="121" customFormat="1" x14ac:dyDescent="0.25">
      <c r="B746" s="36"/>
      <c r="C746" s="97"/>
      <c r="D746" s="36"/>
      <c r="E746" s="6"/>
      <c r="F746" s="6"/>
      <c r="G746" s="6"/>
      <c r="H746" s="6"/>
      <c r="I746" s="6"/>
      <c r="J746" s="6"/>
      <c r="K746" s="6"/>
      <c r="L746" s="117"/>
      <c r="M746" s="120"/>
      <c r="N746" s="120"/>
      <c r="O746" s="120"/>
    </row>
    <row r="747" spans="2:15" s="121" customFormat="1" x14ac:dyDescent="0.25">
      <c r="B747" s="36"/>
      <c r="C747" s="97"/>
      <c r="D747" s="36"/>
      <c r="E747" s="6"/>
      <c r="F747" s="6"/>
      <c r="G747" s="6"/>
      <c r="H747" s="6"/>
      <c r="I747" s="6"/>
      <c r="J747" s="6"/>
      <c r="K747" s="6"/>
      <c r="L747" s="117"/>
      <c r="M747" s="120"/>
      <c r="N747" s="120"/>
      <c r="O747" s="120"/>
    </row>
    <row r="748" spans="2:15" s="121" customFormat="1" x14ac:dyDescent="0.25">
      <c r="B748" s="36"/>
      <c r="C748" s="97"/>
      <c r="D748" s="36"/>
      <c r="E748" s="6"/>
      <c r="F748" s="6"/>
      <c r="G748" s="6"/>
      <c r="H748" s="6"/>
      <c r="I748" s="6"/>
      <c r="J748" s="6"/>
      <c r="K748" s="6"/>
      <c r="L748" s="117"/>
      <c r="M748" s="120"/>
      <c r="N748" s="120"/>
      <c r="O748" s="120"/>
    </row>
    <row r="749" spans="2:15" s="121" customFormat="1" x14ac:dyDescent="0.25">
      <c r="B749" s="36"/>
      <c r="C749" s="97"/>
      <c r="D749" s="36"/>
      <c r="E749" s="6"/>
      <c r="F749" s="6"/>
      <c r="G749" s="6"/>
      <c r="H749" s="6"/>
      <c r="I749" s="6"/>
      <c r="J749" s="6"/>
      <c r="K749" s="6"/>
      <c r="L749" s="117"/>
      <c r="M749" s="120"/>
      <c r="N749" s="120"/>
      <c r="O749" s="120"/>
    </row>
    <row r="750" spans="2:15" s="121" customFormat="1" x14ac:dyDescent="0.25">
      <c r="B750" s="36"/>
      <c r="C750" s="97"/>
      <c r="D750" s="36"/>
      <c r="E750" s="6"/>
      <c r="F750" s="6"/>
      <c r="G750" s="6"/>
      <c r="H750" s="6"/>
      <c r="I750" s="6"/>
      <c r="J750" s="6"/>
      <c r="K750" s="6"/>
      <c r="L750" s="117"/>
      <c r="M750" s="120"/>
      <c r="N750" s="120"/>
      <c r="O750" s="120"/>
    </row>
    <row r="751" spans="2:15" s="121" customFormat="1" x14ac:dyDescent="0.25">
      <c r="B751" s="36"/>
      <c r="C751" s="97"/>
      <c r="D751" s="36"/>
      <c r="E751" s="6"/>
      <c r="F751" s="6"/>
      <c r="G751" s="6"/>
      <c r="H751" s="6"/>
      <c r="I751" s="6"/>
      <c r="J751" s="6"/>
      <c r="K751" s="6"/>
      <c r="L751" s="117"/>
      <c r="M751" s="120"/>
      <c r="N751" s="120"/>
      <c r="O751" s="120"/>
    </row>
    <row r="752" spans="2:15" s="121" customFormat="1" x14ac:dyDescent="0.25">
      <c r="B752" s="36"/>
      <c r="C752" s="97"/>
      <c r="D752" s="36"/>
      <c r="E752" s="6"/>
      <c r="F752" s="6"/>
      <c r="G752" s="6"/>
      <c r="H752" s="6"/>
      <c r="I752" s="6"/>
      <c r="J752" s="6"/>
      <c r="K752" s="6"/>
      <c r="L752" s="117"/>
      <c r="M752" s="120"/>
      <c r="N752" s="120"/>
      <c r="O752" s="120"/>
    </row>
    <row r="753" spans="2:16" x14ac:dyDescent="0.25">
      <c r="B753" s="36"/>
      <c r="C753" s="97"/>
      <c r="D753" s="36"/>
      <c r="E753" s="6"/>
      <c r="F753" s="6"/>
      <c r="G753" s="6"/>
      <c r="I753" s="6"/>
      <c r="J753" s="6"/>
      <c r="K753" s="6"/>
    </row>
    <row r="754" spans="2:16" x14ac:dyDescent="0.25">
      <c r="B754" s="36"/>
      <c r="C754" s="97"/>
      <c r="D754" s="36"/>
      <c r="E754" s="6"/>
      <c r="F754" s="6"/>
      <c r="G754" s="6"/>
      <c r="I754" s="6"/>
      <c r="J754" s="6"/>
      <c r="K754" s="6"/>
    </row>
    <row r="755" spans="2:16" x14ac:dyDescent="0.25">
      <c r="B755" s="36"/>
      <c r="C755" s="97"/>
      <c r="D755" s="36"/>
      <c r="E755" s="6"/>
      <c r="F755" s="6"/>
      <c r="G755" s="6"/>
      <c r="I755" s="6"/>
      <c r="J755" s="6"/>
      <c r="K755" s="6"/>
    </row>
    <row r="756" spans="2:16" x14ac:dyDescent="0.25">
      <c r="B756" s="36"/>
      <c r="C756" s="97"/>
      <c r="D756" s="36"/>
      <c r="E756" s="6"/>
      <c r="F756" s="6"/>
      <c r="G756" s="6"/>
      <c r="I756" s="6"/>
      <c r="J756" s="6"/>
      <c r="K756" s="6"/>
    </row>
    <row r="757" spans="2:16" x14ac:dyDescent="0.25">
      <c r="B757" s="36"/>
      <c r="C757" s="97"/>
      <c r="D757" s="36"/>
      <c r="E757" s="6"/>
      <c r="F757" s="6"/>
      <c r="G757" s="6"/>
      <c r="I757" s="6"/>
      <c r="J757" s="6"/>
      <c r="K757" s="6"/>
    </row>
    <row r="758" spans="2:16" s="124" customFormat="1" x14ac:dyDescent="0.25">
      <c r="B758" s="36"/>
      <c r="C758" s="97"/>
      <c r="D758" s="36"/>
      <c r="E758" s="94"/>
      <c r="F758" s="94"/>
      <c r="G758" s="94"/>
      <c r="H758" s="94"/>
      <c r="I758" s="6"/>
      <c r="J758" s="6"/>
      <c r="K758" s="6"/>
      <c r="L758" s="34"/>
      <c r="M758" s="120"/>
      <c r="N758" s="120"/>
      <c r="O758" s="120"/>
    </row>
    <row r="759" spans="2:16" s="124" customFormat="1" x14ac:dyDescent="0.25">
      <c r="B759" s="36"/>
      <c r="C759" s="97"/>
      <c r="D759" s="36"/>
      <c r="E759" s="94"/>
      <c r="F759" s="94"/>
      <c r="G759" s="94"/>
      <c r="H759" s="94"/>
      <c r="I759" s="6"/>
      <c r="J759" s="6"/>
      <c r="K759" s="6"/>
      <c r="L759" s="34"/>
      <c r="M759" s="120"/>
      <c r="N759" s="120"/>
      <c r="O759" s="120"/>
    </row>
    <row r="760" spans="2:16" x14ac:dyDescent="0.25">
      <c r="B760" s="104"/>
      <c r="C760" s="97"/>
      <c r="D760" s="104"/>
      <c r="E760" s="6"/>
      <c r="F760" s="6"/>
      <c r="G760" s="6"/>
      <c r="H760" s="87"/>
      <c r="I760" s="6"/>
      <c r="J760" s="6"/>
      <c r="K760" s="6"/>
    </row>
    <row r="761" spans="2:16" s="124" customFormat="1" x14ac:dyDescent="0.25">
      <c r="B761" s="102"/>
      <c r="C761" s="97"/>
      <c r="D761" s="102"/>
      <c r="E761" s="102"/>
      <c r="F761" s="102"/>
      <c r="G761" s="102"/>
      <c r="H761" s="102"/>
      <c r="I761" s="34"/>
      <c r="J761" s="34"/>
      <c r="K761" s="34"/>
      <c r="L761" s="34"/>
      <c r="M761" s="99"/>
      <c r="N761" s="99"/>
      <c r="O761" s="99"/>
    </row>
    <row r="762" spans="2:16" s="98" customFormat="1" x14ac:dyDescent="0.25">
      <c r="B762" s="25"/>
      <c r="C762" s="69"/>
      <c r="D762" s="25"/>
      <c r="E762" s="7"/>
      <c r="F762" s="7"/>
      <c r="G762" s="7"/>
      <c r="H762" s="7"/>
      <c r="I762" s="7"/>
      <c r="J762" s="7"/>
      <c r="K762" s="7"/>
      <c r="M762" s="99"/>
      <c r="N762" s="99"/>
      <c r="O762" s="99"/>
      <c r="P762" s="100"/>
    </row>
    <row r="763" spans="2:16" s="124" customFormat="1" x14ac:dyDescent="0.25">
      <c r="B763" s="102"/>
      <c r="C763" s="97"/>
      <c r="D763" s="102"/>
      <c r="E763" s="102"/>
      <c r="F763" s="102"/>
      <c r="G763" s="102"/>
      <c r="H763" s="102"/>
      <c r="I763" s="34"/>
      <c r="J763" s="34"/>
      <c r="K763" s="34"/>
      <c r="L763" s="34"/>
      <c r="M763" s="99"/>
      <c r="N763" s="99"/>
      <c r="O763" s="99"/>
    </row>
    <row r="764" spans="2:16" x14ac:dyDescent="0.25">
      <c r="B764" s="96"/>
      <c r="C764" s="97"/>
      <c r="D764" s="96"/>
      <c r="E764" s="6"/>
      <c r="F764" s="6"/>
      <c r="G764" s="6"/>
      <c r="I764" s="6"/>
      <c r="J764" s="6"/>
      <c r="K764" s="6"/>
      <c r="M764" s="99"/>
      <c r="N764" s="99"/>
      <c r="O764" s="99"/>
    </row>
    <row r="765" spans="2:16" x14ac:dyDescent="0.25">
      <c r="B765" s="36"/>
      <c r="C765" s="97"/>
      <c r="D765" s="36"/>
      <c r="E765" s="6"/>
      <c r="F765" s="6"/>
      <c r="G765" s="6"/>
      <c r="I765" s="6"/>
      <c r="J765" s="6"/>
      <c r="K765" s="6"/>
    </row>
    <row r="766" spans="2:16" x14ac:dyDescent="0.25">
      <c r="B766" s="36"/>
      <c r="C766" s="97"/>
      <c r="D766" s="36"/>
      <c r="E766" s="6"/>
      <c r="F766" s="6"/>
      <c r="G766" s="6"/>
      <c r="I766" s="6"/>
      <c r="J766" s="6"/>
      <c r="K766" s="6"/>
    </row>
    <row r="767" spans="2:16" x14ac:dyDescent="0.25">
      <c r="B767" s="36"/>
      <c r="C767" s="97"/>
      <c r="D767" s="36"/>
      <c r="E767" s="6"/>
      <c r="F767" s="6"/>
      <c r="G767" s="6"/>
      <c r="I767" s="6"/>
      <c r="J767" s="6"/>
      <c r="K767" s="6"/>
    </row>
    <row r="768" spans="2:16" x14ac:dyDescent="0.25">
      <c r="B768" s="36"/>
      <c r="C768" s="97"/>
      <c r="D768" s="36"/>
      <c r="E768" s="6"/>
      <c r="F768" s="6"/>
      <c r="G768" s="6"/>
      <c r="I768" s="6"/>
      <c r="J768" s="6"/>
      <c r="K768" s="6"/>
    </row>
    <row r="769" spans="2:15" s="121" customFormat="1" x14ac:dyDescent="0.25">
      <c r="B769" s="36"/>
      <c r="C769" s="97"/>
      <c r="D769" s="36"/>
      <c r="E769" s="6"/>
      <c r="F769" s="6"/>
      <c r="G769" s="6"/>
      <c r="H769" s="6"/>
      <c r="I769" s="6"/>
      <c r="J769" s="6"/>
      <c r="K769" s="6"/>
      <c r="L769" s="117"/>
      <c r="M769" s="120"/>
      <c r="N769" s="120"/>
      <c r="O769" s="120"/>
    </row>
    <row r="770" spans="2:15" s="121" customFormat="1" x14ac:dyDescent="0.25">
      <c r="B770" s="36"/>
      <c r="C770" s="97"/>
      <c r="D770" s="36"/>
      <c r="E770" s="6"/>
      <c r="F770" s="6"/>
      <c r="G770" s="6"/>
      <c r="H770" s="6"/>
      <c r="I770" s="6"/>
      <c r="J770" s="6"/>
      <c r="K770" s="6"/>
      <c r="L770" s="117"/>
      <c r="M770" s="120"/>
      <c r="N770" s="120"/>
      <c r="O770" s="120"/>
    </row>
    <row r="771" spans="2:15" s="121" customFormat="1" x14ac:dyDescent="0.25">
      <c r="B771" s="36"/>
      <c r="C771" s="97"/>
      <c r="D771" s="36"/>
      <c r="E771" s="6"/>
      <c r="F771" s="6"/>
      <c r="G771" s="6"/>
      <c r="H771" s="6"/>
      <c r="I771" s="6"/>
      <c r="J771" s="6"/>
      <c r="K771" s="6"/>
      <c r="L771" s="117"/>
      <c r="M771" s="120"/>
      <c r="N771" s="120"/>
      <c r="O771" s="120"/>
    </row>
    <row r="772" spans="2:15" s="121" customFormat="1" x14ac:dyDescent="0.25">
      <c r="B772" s="36"/>
      <c r="C772" s="97"/>
      <c r="D772" s="36"/>
      <c r="E772" s="6"/>
      <c r="F772" s="6"/>
      <c r="G772" s="6"/>
      <c r="H772" s="6"/>
      <c r="I772" s="6"/>
      <c r="J772" s="6"/>
      <c r="K772" s="6"/>
      <c r="L772" s="117"/>
      <c r="M772" s="120"/>
      <c r="N772" s="120"/>
      <c r="O772" s="120"/>
    </row>
    <row r="773" spans="2:15" s="121" customFormat="1" x14ac:dyDescent="0.25">
      <c r="B773" s="36"/>
      <c r="C773" s="97"/>
      <c r="D773" s="36"/>
      <c r="E773" s="6"/>
      <c r="F773" s="6"/>
      <c r="G773" s="6"/>
      <c r="H773" s="6"/>
      <c r="I773" s="6"/>
      <c r="J773" s="6"/>
      <c r="K773" s="6"/>
      <c r="L773" s="117"/>
      <c r="M773" s="120"/>
      <c r="N773" s="120"/>
      <c r="O773" s="120"/>
    </row>
    <row r="774" spans="2:15" s="121" customFormat="1" x14ac:dyDescent="0.25">
      <c r="B774" s="36"/>
      <c r="C774" s="97"/>
      <c r="D774" s="36"/>
      <c r="E774" s="6"/>
      <c r="F774" s="6"/>
      <c r="G774" s="6"/>
      <c r="H774" s="6"/>
      <c r="I774" s="6"/>
      <c r="J774" s="6"/>
      <c r="K774" s="6"/>
      <c r="L774" s="117"/>
      <c r="M774" s="120"/>
      <c r="N774" s="120"/>
      <c r="O774" s="120"/>
    </row>
    <row r="775" spans="2:15" s="121" customFormat="1" x14ac:dyDescent="0.25">
      <c r="B775" s="36"/>
      <c r="C775" s="97"/>
      <c r="D775" s="36"/>
      <c r="E775" s="6"/>
      <c r="F775" s="6"/>
      <c r="G775" s="6"/>
      <c r="H775" s="6"/>
      <c r="I775" s="6"/>
      <c r="J775" s="6"/>
      <c r="K775" s="6"/>
      <c r="L775" s="117"/>
      <c r="M775" s="120"/>
      <c r="N775" s="120"/>
      <c r="O775" s="120"/>
    </row>
    <row r="776" spans="2:15" s="121" customFormat="1" x14ac:dyDescent="0.25">
      <c r="B776" s="36"/>
      <c r="C776" s="97"/>
      <c r="D776" s="36"/>
      <c r="E776" s="6"/>
      <c r="F776" s="6"/>
      <c r="G776" s="6"/>
      <c r="H776" s="6"/>
      <c r="I776" s="6"/>
      <c r="J776" s="6"/>
      <c r="K776" s="6"/>
      <c r="L776" s="117"/>
      <c r="M776" s="120"/>
      <c r="N776" s="120"/>
      <c r="O776" s="120"/>
    </row>
    <row r="777" spans="2:15" s="121" customFormat="1" x14ac:dyDescent="0.25">
      <c r="B777" s="36"/>
      <c r="C777" s="97"/>
      <c r="D777" s="36"/>
      <c r="E777" s="6"/>
      <c r="F777" s="6"/>
      <c r="G777" s="6"/>
      <c r="H777" s="6"/>
      <c r="I777" s="6"/>
      <c r="J777" s="6"/>
      <c r="K777" s="6"/>
      <c r="L777" s="117"/>
      <c r="M777" s="120"/>
      <c r="N777" s="120"/>
      <c r="O777" s="120"/>
    </row>
    <row r="778" spans="2:15" s="121" customFormat="1" x14ac:dyDescent="0.25">
      <c r="B778" s="36"/>
      <c r="C778" s="97"/>
      <c r="D778" s="36"/>
      <c r="E778" s="6"/>
      <c r="F778" s="6"/>
      <c r="G778" s="6"/>
      <c r="H778" s="6"/>
      <c r="I778" s="6"/>
      <c r="J778" s="6"/>
      <c r="K778" s="6"/>
      <c r="L778" s="117"/>
      <c r="M778" s="120"/>
      <c r="N778" s="120"/>
      <c r="O778" s="120"/>
    </row>
    <row r="779" spans="2:15" s="121" customFormat="1" x14ac:dyDescent="0.25">
      <c r="B779" s="36"/>
      <c r="C779" s="97"/>
      <c r="D779" s="36"/>
      <c r="E779" s="6"/>
      <c r="F779" s="6"/>
      <c r="G779" s="6"/>
      <c r="H779" s="6"/>
      <c r="I779" s="6"/>
      <c r="J779" s="6"/>
      <c r="K779" s="6"/>
      <c r="L779" s="117"/>
      <c r="M779" s="120"/>
      <c r="N779" s="120"/>
      <c r="O779" s="120"/>
    </row>
    <row r="780" spans="2:15" s="121" customFormat="1" x14ac:dyDescent="0.25">
      <c r="B780" s="36"/>
      <c r="C780" s="97"/>
      <c r="D780" s="36"/>
      <c r="E780" s="6"/>
      <c r="F780" s="6"/>
      <c r="G780" s="6"/>
      <c r="H780" s="6"/>
      <c r="I780" s="6"/>
      <c r="J780" s="6"/>
      <c r="K780" s="6"/>
      <c r="L780" s="117"/>
      <c r="M780" s="120"/>
      <c r="N780" s="120"/>
      <c r="O780" s="120"/>
    </row>
    <row r="781" spans="2:15" s="121" customFormat="1" x14ac:dyDescent="0.25">
      <c r="B781" s="36"/>
      <c r="C781" s="97"/>
      <c r="D781" s="36"/>
      <c r="E781" s="6"/>
      <c r="F781" s="6"/>
      <c r="G781" s="6"/>
      <c r="H781" s="6"/>
      <c r="I781" s="6"/>
      <c r="J781" s="6"/>
      <c r="K781" s="6"/>
      <c r="L781" s="117"/>
      <c r="M781" s="120"/>
      <c r="N781" s="120"/>
      <c r="O781" s="120"/>
    </row>
    <row r="782" spans="2:15" s="121" customFormat="1" x14ac:dyDescent="0.25">
      <c r="B782" s="36"/>
      <c r="C782" s="97"/>
      <c r="D782" s="36"/>
      <c r="E782" s="6"/>
      <c r="F782" s="6"/>
      <c r="G782" s="6"/>
      <c r="H782" s="6"/>
      <c r="I782" s="6"/>
      <c r="J782" s="6"/>
      <c r="K782" s="6"/>
      <c r="L782" s="117"/>
      <c r="M782" s="120"/>
      <c r="N782" s="120"/>
      <c r="O782" s="120"/>
    </row>
    <row r="783" spans="2:15" s="121" customFormat="1" x14ac:dyDescent="0.25">
      <c r="B783" s="36"/>
      <c r="C783" s="97"/>
      <c r="D783" s="36"/>
      <c r="E783" s="6"/>
      <c r="F783" s="6"/>
      <c r="G783" s="6"/>
      <c r="H783" s="6"/>
      <c r="I783" s="6"/>
      <c r="J783" s="6"/>
      <c r="K783" s="6"/>
      <c r="L783" s="117"/>
      <c r="M783" s="120"/>
      <c r="N783" s="120"/>
      <c r="O783" s="120"/>
    </row>
    <row r="784" spans="2:15" s="121" customFormat="1" x14ac:dyDescent="0.25">
      <c r="B784" s="36"/>
      <c r="C784" s="97"/>
      <c r="D784" s="36"/>
      <c r="E784" s="6"/>
      <c r="F784" s="6"/>
      <c r="G784" s="6"/>
      <c r="H784" s="6"/>
      <c r="I784" s="6"/>
      <c r="J784" s="6"/>
      <c r="K784" s="6"/>
      <c r="L784" s="117"/>
      <c r="M784" s="120"/>
      <c r="N784" s="120"/>
      <c r="O784" s="120"/>
    </row>
    <row r="785" spans="2:15" s="121" customFormat="1" x14ac:dyDescent="0.25">
      <c r="B785" s="36"/>
      <c r="C785" s="97"/>
      <c r="D785" s="36"/>
      <c r="E785" s="6"/>
      <c r="F785" s="6"/>
      <c r="G785" s="6"/>
      <c r="H785" s="6"/>
      <c r="I785" s="6"/>
      <c r="J785" s="6"/>
      <c r="K785" s="6"/>
      <c r="L785" s="117"/>
      <c r="M785" s="120"/>
      <c r="N785" s="120"/>
      <c r="O785" s="120"/>
    </row>
    <row r="786" spans="2:15" s="121" customFormat="1" x14ac:dyDescent="0.25">
      <c r="B786" s="36"/>
      <c r="C786" s="97"/>
      <c r="D786" s="36"/>
      <c r="E786" s="6"/>
      <c r="F786" s="6"/>
      <c r="G786" s="6"/>
      <c r="H786" s="6"/>
      <c r="I786" s="6"/>
      <c r="J786" s="6"/>
      <c r="K786" s="6"/>
      <c r="L786" s="117"/>
      <c r="M786" s="120"/>
      <c r="N786" s="120"/>
      <c r="O786" s="120"/>
    </row>
    <row r="787" spans="2:15" s="121" customFormat="1" x14ac:dyDescent="0.25">
      <c r="B787" s="36"/>
      <c r="C787" s="97"/>
      <c r="D787" s="36"/>
      <c r="E787" s="6"/>
      <c r="F787" s="6"/>
      <c r="G787" s="6"/>
      <c r="H787" s="6"/>
      <c r="I787" s="6"/>
      <c r="J787" s="6"/>
      <c r="K787" s="6"/>
      <c r="L787" s="117"/>
      <c r="M787" s="120"/>
      <c r="N787" s="120"/>
      <c r="O787" s="120"/>
    </row>
    <row r="788" spans="2:15" s="121" customFormat="1" x14ac:dyDescent="0.25">
      <c r="B788" s="36"/>
      <c r="C788" s="97"/>
      <c r="D788" s="36"/>
      <c r="E788" s="6"/>
      <c r="F788" s="6"/>
      <c r="G788" s="6"/>
      <c r="H788" s="6"/>
      <c r="I788" s="6"/>
      <c r="J788" s="6"/>
      <c r="K788" s="6"/>
      <c r="L788" s="117"/>
      <c r="M788" s="120"/>
      <c r="N788" s="120"/>
      <c r="O788" s="120"/>
    </row>
    <row r="789" spans="2:15" s="121" customFormat="1" x14ac:dyDescent="0.25">
      <c r="B789" s="36"/>
      <c r="C789" s="97"/>
      <c r="D789" s="36"/>
      <c r="E789" s="6"/>
      <c r="F789" s="6"/>
      <c r="G789" s="6"/>
      <c r="H789" s="6"/>
      <c r="I789" s="6"/>
      <c r="J789" s="6"/>
      <c r="K789" s="6"/>
      <c r="L789" s="117"/>
      <c r="M789" s="120"/>
      <c r="N789" s="120"/>
      <c r="O789" s="120"/>
    </row>
    <row r="790" spans="2:15" s="121" customFormat="1" x14ac:dyDescent="0.25">
      <c r="B790" s="36"/>
      <c r="C790" s="97"/>
      <c r="D790" s="36"/>
      <c r="E790" s="6"/>
      <c r="F790" s="6"/>
      <c r="G790" s="6"/>
      <c r="H790" s="6"/>
      <c r="I790" s="6"/>
      <c r="J790" s="6"/>
      <c r="K790" s="6"/>
      <c r="L790" s="117"/>
      <c r="M790" s="120"/>
      <c r="N790" s="120"/>
      <c r="O790" s="120"/>
    </row>
    <row r="791" spans="2:15" s="121" customFormat="1" x14ac:dyDescent="0.25">
      <c r="B791" s="36"/>
      <c r="C791" s="97"/>
      <c r="D791" s="36"/>
      <c r="E791" s="6"/>
      <c r="F791" s="6"/>
      <c r="G791" s="6"/>
      <c r="H791" s="6"/>
      <c r="I791" s="6"/>
      <c r="J791" s="6"/>
      <c r="K791" s="6"/>
      <c r="L791" s="117"/>
      <c r="M791" s="120"/>
      <c r="N791" s="120"/>
      <c r="O791" s="120"/>
    </row>
    <row r="792" spans="2:15" s="121" customFormat="1" x14ac:dyDescent="0.25">
      <c r="B792" s="36"/>
      <c r="C792" s="97"/>
      <c r="D792" s="36"/>
      <c r="E792" s="6"/>
      <c r="F792" s="6"/>
      <c r="G792" s="6"/>
      <c r="H792" s="6"/>
      <c r="I792" s="6"/>
      <c r="J792" s="6"/>
      <c r="K792" s="6"/>
      <c r="L792" s="117"/>
      <c r="M792" s="120"/>
      <c r="N792" s="120"/>
      <c r="O792" s="120"/>
    </row>
    <row r="793" spans="2:15" s="121" customFormat="1" x14ac:dyDescent="0.25">
      <c r="B793" s="36"/>
      <c r="C793" s="97"/>
      <c r="D793" s="36"/>
      <c r="E793" s="6"/>
      <c r="F793" s="6"/>
      <c r="G793" s="6"/>
      <c r="H793" s="6"/>
      <c r="I793" s="6"/>
      <c r="J793" s="6"/>
      <c r="K793" s="6"/>
      <c r="L793" s="117"/>
      <c r="M793" s="120"/>
      <c r="N793" s="120"/>
      <c r="O793" s="120"/>
    </row>
    <row r="794" spans="2:15" s="121" customFormat="1" x14ac:dyDescent="0.25">
      <c r="B794" s="36"/>
      <c r="C794" s="97"/>
      <c r="D794" s="36"/>
      <c r="E794" s="6"/>
      <c r="F794" s="6"/>
      <c r="G794" s="6"/>
      <c r="H794" s="6"/>
      <c r="I794" s="6"/>
      <c r="J794" s="6"/>
      <c r="K794" s="6"/>
      <c r="L794" s="117"/>
      <c r="M794" s="120"/>
      <c r="N794" s="120"/>
      <c r="O794" s="120"/>
    </row>
    <row r="795" spans="2:15" s="121" customFormat="1" x14ac:dyDescent="0.25">
      <c r="B795" s="36"/>
      <c r="C795" s="97"/>
      <c r="D795" s="36"/>
      <c r="E795" s="6"/>
      <c r="F795" s="6"/>
      <c r="G795" s="6"/>
      <c r="H795" s="6"/>
      <c r="I795" s="6"/>
      <c r="J795" s="6"/>
      <c r="K795" s="6"/>
      <c r="L795" s="117"/>
      <c r="M795" s="120"/>
      <c r="N795" s="120"/>
      <c r="O795" s="120"/>
    </row>
    <row r="796" spans="2:15" s="121" customFormat="1" x14ac:dyDescent="0.25">
      <c r="B796" s="36"/>
      <c r="C796" s="97"/>
      <c r="D796" s="36"/>
      <c r="E796" s="6"/>
      <c r="F796" s="6"/>
      <c r="G796" s="6"/>
      <c r="H796" s="6"/>
      <c r="I796" s="6"/>
      <c r="J796" s="6"/>
      <c r="K796" s="6"/>
      <c r="L796" s="117"/>
      <c r="M796" s="120"/>
      <c r="N796" s="120"/>
      <c r="O796" s="120"/>
    </row>
    <row r="797" spans="2:15" s="121" customFormat="1" x14ac:dyDescent="0.25">
      <c r="B797" s="36"/>
      <c r="C797" s="97"/>
      <c r="D797" s="36"/>
      <c r="E797" s="6"/>
      <c r="F797" s="6"/>
      <c r="G797" s="6"/>
      <c r="H797" s="6"/>
      <c r="I797" s="6"/>
      <c r="J797" s="6"/>
      <c r="K797" s="6"/>
      <c r="L797" s="117"/>
      <c r="M797" s="120"/>
      <c r="N797" s="120"/>
      <c r="O797" s="120"/>
    </row>
    <row r="798" spans="2:15" s="121" customFormat="1" x14ac:dyDescent="0.25">
      <c r="B798" s="36"/>
      <c r="C798" s="97"/>
      <c r="D798" s="36"/>
      <c r="E798" s="6"/>
      <c r="F798" s="6"/>
      <c r="G798" s="6"/>
      <c r="H798" s="6"/>
      <c r="I798" s="6"/>
      <c r="J798" s="6"/>
      <c r="K798" s="6"/>
      <c r="L798" s="117"/>
      <c r="M798" s="120"/>
      <c r="N798" s="120"/>
      <c r="O798" s="120"/>
    </row>
    <row r="799" spans="2:15" s="124" customFormat="1" x14ac:dyDescent="0.25">
      <c r="B799" s="36"/>
      <c r="C799" s="97"/>
      <c r="D799" s="36"/>
      <c r="E799" s="94"/>
      <c r="F799" s="94"/>
      <c r="G799" s="94"/>
      <c r="H799" s="94"/>
      <c r="I799" s="6"/>
      <c r="J799" s="6"/>
      <c r="K799" s="6"/>
      <c r="L799" s="34"/>
      <c r="M799" s="120"/>
      <c r="N799" s="120"/>
      <c r="O799" s="120"/>
    </row>
    <row r="800" spans="2:15" s="124" customFormat="1" x14ac:dyDescent="0.25">
      <c r="B800" s="36"/>
      <c r="C800" s="97"/>
      <c r="D800" s="36"/>
      <c r="E800" s="94"/>
      <c r="F800" s="94"/>
      <c r="G800" s="94"/>
      <c r="H800" s="94"/>
      <c r="I800" s="6"/>
      <c r="J800" s="6"/>
      <c r="K800" s="6"/>
      <c r="L800" s="34"/>
      <c r="M800" s="120"/>
      <c r="N800" s="120"/>
      <c r="O800" s="120"/>
    </row>
    <row r="801" spans="2:16" x14ac:dyDescent="0.25">
      <c r="B801" s="104"/>
      <c r="C801" s="97"/>
      <c r="D801" s="104"/>
      <c r="E801" s="6"/>
      <c r="F801" s="6"/>
      <c r="G801" s="6"/>
      <c r="H801" s="87"/>
      <c r="I801" s="6"/>
      <c r="J801" s="6"/>
      <c r="K801" s="6"/>
    </row>
    <row r="802" spans="2:16" s="124" customFormat="1" x14ac:dyDescent="0.25">
      <c r="B802" s="102"/>
      <c r="C802" s="97"/>
      <c r="D802" s="102"/>
      <c r="E802" s="102"/>
      <c r="F802" s="102"/>
      <c r="G802" s="102"/>
      <c r="H802" s="102"/>
      <c r="I802" s="34"/>
      <c r="J802" s="34"/>
      <c r="K802" s="34"/>
      <c r="L802" s="34"/>
      <c r="M802" s="99"/>
      <c r="N802" s="99"/>
      <c r="O802" s="99"/>
    </row>
    <row r="803" spans="2:16" s="98" customFormat="1" x14ac:dyDescent="0.25">
      <c r="B803" s="25"/>
      <c r="C803" s="69"/>
      <c r="D803" s="25"/>
      <c r="E803" s="7"/>
      <c r="F803" s="7"/>
      <c r="G803" s="7"/>
      <c r="H803" s="7"/>
      <c r="I803" s="7"/>
      <c r="J803" s="7"/>
      <c r="K803" s="7"/>
      <c r="M803" s="99"/>
      <c r="N803" s="99"/>
      <c r="O803" s="99"/>
      <c r="P803" s="100"/>
    </row>
    <row r="804" spans="2:16" s="124" customFormat="1" x14ac:dyDescent="0.25">
      <c r="B804" s="102"/>
      <c r="C804" s="97"/>
      <c r="D804" s="102"/>
      <c r="E804" s="102"/>
      <c r="F804" s="102"/>
      <c r="G804" s="102"/>
      <c r="H804" s="102"/>
      <c r="I804" s="34"/>
      <c r="J804" s="34"/>
      <c r="K804" s="34"/>
      <c r="L804" s="34"/>
      <c r="M804" s="99"/>
      <c r="N804" s="99"/>
      <c r="O804" s="99"/>
    </row>
    <row r="805" spans="2:16" x14ac:dyDescent="0.25">
      <c r="B805" s="96"/>
      <c r="C805" s="97"/>
      <c r="D805" s="96"/>
      <c r="E805" s="6"/>
      <c r="F805" s="6"/>
      <c r="G805" s="6"/>
      <c r="I805" s="6"/>
      <c r="J805" s="6"/>
      <c r="K805" s="6"/>
      <c r="M805" s="99"/>
      <c r="N805" s="99"/>
      <c r="O805" s="99"/>
    </row>
    <row r="806" spans="2:16" x14ac:dyDescent="0.25">
      <c r="B806" s="36"/>
      <c r="C806" s="97"/>
      <c r="D806" s="36"/>
      <c r="E806" s="6"/>
      <c r="F806" s="6"/>
      <c r="G806" s="6"/>
      <c r="I806" s="6"/>
      <c r="J806" s="6"/>
      <c r="K806" s="6"/>
    </row>
    <row r="807" spans="2:16" x14ac:dyDescent="0.25">
      <c r="B807" s="36"/>
      <c r="C807" s="97"/>
      <c r="D807" s="36"/>
      <c r="E807" s="6"/>
      <c r="F807" s="6"/>
      <c r="G807" s="6"/>
      <c r="I807" s="6"/>
      <c r="J807" s="6"/>
      <c r="K807" s="6"/>
    </row>
    <row r="808" spans="2:16" x14ac:dyDescent="0.25">
      <c r="B808" s="36"/>
      <c r="C808" s="97"/>
      <c r="D808" s="36"/>
      <c r="E808" s="6"/>
      <c r="F808" s="6"/>
      <c r="G808" s="6"/>
      <c r="I808" s="6"/>
      <c r="J808" s="6"/>
      <c r="K808" s="6"/>
    </row>
    <row r="809" spans="2:16" x14ac:dyDescent="0.25">
      <c r="B809" s="36"/>
      <c r="C809" s="97"/>
      <c r="D809" s="36"/>
      <c r="E809" s="6"/>
      <c r="F809" s="6"/>
      <c r="G809" s="6"/>
      <c r="I809" s="6"/>
      <c r="J809" s="6"/>
      <c r="K809" s="6"/>
    </row>
    <row r="810" spans="2:16" x14ac:dyDescent="0.25">
      <c r="B810" s="36"/>
      <c r="C810" s="97"/>
      <c r="D810" s="36"/>
      <c r="E810" s="6"/>
      <c r="F810" s="6"/>
      <c r="G810" s="6"/>
      <c r="I810" s="6"/>
      <c r="J810" s="6"/>
      <c r="K810" s="6"/>
    </row>
    <row r="811" spans="2:16" x14ac:dyDescent="0.25">
      <c r="B811" s="36"/>
      <c r="C811" s="97"/>
      <c r="D811" s="36"/>
      <c r="E811" s="6"/>
      <c r="F811" s="6"/>
      <c r="G811" s="6"/>
      <c r="I811" s="6"/>
      <c r="J811" s="6"/>
      <c r="K811" s="6"/>
    </row>
    <row r="812" spans="2:16" x14ac:dyDescent="0.25">
      <c r="B812" s="36"/>
      <c r="C812" s="97"/>
      <c r="D812" s="36"/>
      <c r="E812" s="6"/>
      <c r="F812" s="6"/>
      <c r="G812" s="6"/>
      <c r="I812" s="6"/>
      <c r="J812" s="6"/>
      <c r="K812" s="6"/>
    </row>
    <row r="813" spans="2:16" x14ac:dyDescent="0.25">
      <c r="B813" s="36"/>
      <c r="C813" s="97"/>
      <c r="D813" s="36"/>
      <c r="E813" s="6"/>
      <c r="F813" s="6"/>
      <c r="G813" s="6"/>
      <c r="I813" s="6"/>
      <c r="J813" s="6"/>
      <c r="K813" s="6"/>
    </row>
    <row r="814" spans="2:16" x14ac:dyDescent="0.25">
      <c r="B814" s="36"/>
      <c r="C814" s="97"/>
      <c r="D814" s="36"/>
      <c r="E814" s="6"/>
      <c r="F814" s="6"/>
      <c r="G814" s="6"/>
      <c r="I814" s="6"/>
      <c r="J814" s="6"/>
      <c r="K814" s="6"/>
    </row>
    <row r="815" spans="2:16" x14ac:dyDescent="0.25">
      <c r="B815" s="36"/>
      <c r="C815" s="97"/>
      <c r="D815" s="36"/>
      <c r="E815" s="6"/>
      <c r="F815" s="6"/>
      <c r="G815" s="6"/>
      <c r="I815" s="6"/>
      <c r="J815" s="6"/>
      <c r="K815" s="6"/>
    </row>
    <row r="816" spans="2:16" s="124" customFormat="1" x14ac:dyDescent="0.25">
      <c r="B816" s="36"/>
      <c r="C816" s="97"/>
      <c r="D816" s="36"/>
      <c r="E816" s="94"/>
      <c r="F816" s="94"/>
      <c r="G816" s="94"/>
      <c r="H816" s="94"/>
      <c r="I816" s="6"/>
      <c r="J816" s="6"/>
      <c r="K816" s="6"/>
      <c r="L816" s="34"/>
      <c r="M816" s="120"/>
      <c r="N816" s="120"/>
      <c r="O816" s="120"/>
    </row>
    <row r="817" spans="2:16" s="124" customFormat="1" x14ac:dyDescent="0.25">
      <c r="B817" s="36"/>
      <c r="C817" s="97"/>
      <c r="D817" s="36"/>
      <c r="E817" s="94"/>
      <c r="F817" s="94"/>
      <c r="G817" s="94"/>
      <c r="H817" s="94"/>
      <c r="I817" s="6"/>
      <c r="J817" s="6"/>
      <c r="K817" s="6"/>
      <c r="L817" s="34"/>
      <c r="M817" s="120"/>
      <c r="N817" s="120"/>
      <c r="O817" s="120"/>
    </row>
    <row r="818" spans="2:16" x14ac:dyDescent="0.25">
      <c r="B818" s="104"/>
      <c r="C818" s="97"/>
      <c r="D818" s="104"/>
      <c r="E818" s="6"/>
      <c r="F818" s="6"/>
      <c r="G818" s="6"/>
      <c r="H818" s="87"/>
      <c r="I818" s="6"/>
      <c r="J818" s="6"/>
      <c r="K818" s="6"/>
    </row>
    <row r="819" spans="2:16" s="124" customFormat="1" x14ac:dyDescent="0.25">
      <c r="B819" s="36"/>
      <c r="C819" s="97"/>
      <c r="D819" s="36"/>
      <c r="E819" s="102"/>
      <c r="F819" s="102"/>
      <c r="G819" s="102"/>
      <c r="H819" s="102"/>
      <c r="I819" s="34"/>
      <c r="J819" s="34"/>
      <c r="K819" s="34"/>
      <c r="L819" s="34"/>
      <c r="M819" s="99"/>
      <c r="N819" s="99"/>
      <c r="O819" s="99"/>
    </row>
    <row r="820" spans="2:16" s="98" customFormat="1" x14ac:dyDescent="0.25">
      <c r="B820" s="25"/>
      <c r="C820" s="69"/>
      <c r="D820" s="25"/>
      <c r="E820" s="7"/>
      <c r="F820" s="7"/>
      <c r="G820" s="7"/>
      <c r="H820" s="7"/>
      <c r="I820" s="7"/>
      <c r="J820" s="7"/>
      <c r="K820" s="7"/>
      <c r="M820" s="99"/>
      <c r="N820" s="99"/>
      <c r="O820" s="99"/>
      <c r="P820" s="100"/>
    </row>
    <row r="821" spans="2:16" s="124" customFormat="1" x14ac:dyDescent="0.25">
      <c r="B821" s="102"/>
      <c r="C821" s="97"/>
      <c r="D821" s="102"/>
      <c r="E821" s="102"/>
      <c r="F821" s="102"/>
      <c r="G821" s="102"/>
      <c r="H821" s="102"/>
      <c r="I821" s="34"/>
      <c r="J821" s="34"/>
      <c r="K821" s="34"/>
      <c r="L821" s="34"/>
      <c r="M821" s="99"/>
      <c r="N821" s="99"/>
      <c r="O821" s="99"/>
    </row>
    <row r="822" spans="2:16" x14ac:dyDescent="0.25">
      <c r="B822" s="96"/>
      <c r="C822" s="97"/>
      <c r="D822" s="96"/>
      <c r="E822" s="6"/>
      <c r="F822" s="6"/>
      <c r="G822" s="6"/>
      <c r="I822" s="6"/>
      <c r="J822" s="6"/>
      <c r="K822" s="6"/>
      <c r="M822" s="99"/>
      <c r="N822" s="99"/>
      <c r="O822" s="99"/>
    </row>
    <row r="823" spans="2:16" x14ac:dyDescent="0.25">
      <c r="B823" s="36"/>
      <c r="C823" s="97"/>
      <c r="D823" s="36"/>
      <c r="E823" s="6"/>
      <c r="F823" s="6"/>
      <c r="G823" s="6"/>
      <c r="I823" s="6"/>
      <c r="J823" s="6"/>
      <c r="K823" s="6"/>
    </row>
    <row r="824" spans="2:16" x14ac:dyDescent="0.25">
      <c r="B824" s="36"/>
      <c r="C824" s="97"/>
      <c r="D824" s="36"/>
      <c r="E824" s="6"/>
      <c r="F824" s="6"/>
      <c r="G824" s="6"/>
      <c r="I824" s="6"/>
      <c r="J824" s="6"/>
      <c r="K824" s="6"/>
    </row>
    <row r="825" spans="2:16" x14ac:dyDescent="0.25">
      <c r="B825" s="36"/>
      <c r="C825" s="97"/>
      <c r="D825" s="36"/>
      <c r="E825" s="6"/>
      <c r="F825" s="6"/>
      <c r="G825" s="6"/>
      <c r="I825" s="6"/>
      <c r="J825" s="6"/>
      <c r="K825" s="6"/>
    </row>
    <row r="826" spans="2:16" x14ac:dyDescent="0.25">
      <c r="B826" s="36"/>
      <c r="C826" s="97"/>
      <c r="D826" s="36"/>
      <c r="E826" s="6"/>
      <c r="F826" s="6"/>
      <c r="G826" s="6"/>
      <c r="I826" s="6"/>
      <c r="J826" s="6"/>
      <c r="K826" s="6"/>
    </row>
    <row r="827" spans="2:16" x14ac:dyDescent="0.25">
      <c r="B827" s="36"/>
      <c r="C827" s="97"/>
      <c r="D827" s="36"/>
      <c r="E827" s="6"/>
      <c r="F827" s="6"/>
      <c r="G827" s="6"/>
      <c r="I827" s="6"/>
      <c r="J827" s="6"/>
      <c r="K827" s="6"/>
    </row>
    <row r="828" spans="2:16" x14ac:dyDescent="0.25">
      <c r="B828" s="36"/>
      <c r="C828" s="97"/>
      <c r="D828" s="36"/>
      <c r="E828" s="6"/>
      <c r="F828" s="6"/>
      <c r="G828" s="6"/>
      <c r="I828" s="6"/>
      <c r="J828" s="6"/>
      <c r="K828" s="6"/>
    </row>
    <row r="829" spans="2:16" x14ac:dyDescent="0.25">
      <c r="B829" s="36"/>
      <c r="C829" s="97"/>
      <c r="D829" s="36"/>
      <c r="E829" s="6"/>
      <c r="F829" s="6"/>
      <c r="G829" s="6"/>
      <c r="I829" s="6"/>
      <c r="J829" s="6"/>
      <c r="K829" s="6"/>
    </row>
    <row r="830" spans="2:16" x14ac:dyDescent="0.25">
      <c r="B830" s="36"/>
      <c r="C830" s="97"/>
      <c r="D830" s="36"/>
      <c r="E830" s="6"/>
      <c r="F830" s="6"/>
      <c r="G830" s="6"/>
      <c r="I830" s="6"/>
      <c r="J830" s="6"/>
      <c r="K830" s="6"/>
    </row>
    <row r="831" spans="2:16" x14ac:dyDescent="0.25">
      <c r="B831" s="36"/>
      <c r="C831" s="97"/>
      <c r="D831" s="36"/>
      <c r="E831" s="6"/>
      <c r="F831" s="6"/>
      <c r="G831" s="6"/>
      <c r="I831" s="6"/>
      <c r="J831" s="6"/>
      <c r="K831" s="6"/>
    </row>
    <row r="832" spans="2:16" x14ac:dyDescent="0.25">
      <c r="B832" s="36"/>
      <c r="C832" s="97"/>
      <c r="D832" s="36"/>
      <c r="E832" s="6"/>
      <c r="F832" s="6"/>
      <c r="G832" s="6"/>
      <c r="I832" s="6"/>
      <c r="J832" s="6"/>
      <c r="K832" s="6"/>
    </row>
    <row r="833" spans="2:15" s="121" customFormat="1" x14ac:dyDescent="0.25">
      <c r="B833" s="36"/>
      <c r="C833" s="97"/>
      <c r="D833" s="36"/>
      <c r="E833" s="6"/>
      <c r="F833" s="6"/>
      <c r="G833" s="6"/>
      <c r="H833" s="6"/>
      <c r="I833" s="6"/>
      <c r="J833" s="6"/>
      <c r="K833" s="6"/>
      <c r="L833" s="117"/>
      <c r="M833" s="120"/>
      <c r="N833" s="120"/>
      <c r="O833" s="120"/>
    </row>
    <row r="834" spans="2:15" s="121" customFormat="1" x14ac:dyDescent="0.25">
      <c r="B834" s="36"/>
      <c r="C834" s="97"/>
      <c r="D834" s="36"/>
      <c r="E834" s="6"/>
      <c r="F834" s="6"/>
      <c r="G834" s="6"/>
      <c r="H834" s="6"/>
      <c r="I834" s="6"/>
      <c r="J834" s="6"/>
      <c r="K834" s="6"/>
      <c r="L834" s="117"/>
      <c r="M834" s="120"/>
      <c r="N834" s="120"/>
      <c r="O834" s="120"/>
    </row>
    <row r="835" spans="2:15" s="121" customFormat="1" x14ac:dyDescent="0.25">
      <c r="B835" s="36"/>
      <c r="C835" s="97"/>
      <c r="D835" s="36"/>
      <c r="E835" s="6"/>
      <c r="F835" s="6"/>
      <c r="G835" s="6"/>
      <c r="H835" s="6"/>
      <c r="I835" s="6"/>
      <c r="J835" s="6"/>
      <c r="K835" s="6"/>
      <c r="L835" s="117"/>
      <c r="M835" s="120"/>
      <c r="N835" s="120"/>
      <c r="O835" s="120"/>
    </row>
    <row r="836" spans="2:15" s="121" customFormat="1" x14ac:dyDescent="0.25">
      <c r="B836" s="36"/>
      <c r="C836" s="97"/>
      <c r="D836" s="36"/>
      <c r="E836" s="6"/>
      <c r="F836" s="6"/>
      <c r="G836" s="6"/>
      <c r="H836" s="6"/>
      <c r="I836" s="6"/>
      <c r="J836" s="6"/>
      <c r="K836" s="6"/>
      <c r="L836" s="117"/>
      <c r="M836" s="120"/>
      <c r="N836" s="120"/>
      <c r="O836" s="120"/>
    </row>
    <row r="837" spans="2:15" s="121" customFormat="1" x14ac:dyDescent="0.25">
      <c r="B837" s="36"/>
      <c r="C837" s="97"/>
      <c r="D837" s="36"/>
      <c r="E837" s="6"/>
      <c r="F837" s="6"/>
      <c r="G837" s="6"/>
      <c r="H837" s="6"/>
      <c r="I837" s="6"/>
      <c r="J837" s="6"/>
      <c r="K837" s="6"/>
      <c r="L837" s="117"/>
      <c r="M837" s="120"/>
      <c r="N837" s="120"/>
      <c r="O837" s="120"/>
    </row>
    <row r="838" spans="2:15" s="121" customFormat="1" x14ac:dyDescent="0.25">
      <c r="B838" s="36"/>
      <c r="C838" s="97"/>
      <c r="D838" s="36"/>
      <c r="E838" s="6"/>
      <c r="F838" s="6"/>
      <c r="G838" s="6"/>
      <c r="H838" s="6"/>
      <c r="I838" s="6"/>
      <c r="J838" s="6"/>
      <c r="K838" s="6"/>
      <c r="L838" s="117"/>
      <c r="M838" s="120"/>
      <c r="N838" s="120"/>
      <c r="O838" s="120"/>
    </row>
    <row r="839" spans="2:15" s="121" customFormat="1" x14ac:dyDescent="0.25">
      <c r="B839" s="36"/>
      <c r="C839" s="97"/>
      <c r="D839" s="36"/>
      <c r="E839" s="6"/>
      <c r="F839" s="6"/>
      <c r="G839" s="6"/>
      <c r="H839" s="6"/>
      <c r="I839" s="6"/>
      <c r="J839" s="6"/>
      <c r="K839" s="6"/>
      <c r="L839" s="117"/>
      <c r="M839" s="120"/>
      <c r="N839" s="120"/>
      <c r="O839" s="120"/>
    </row>
    <row r="840" spans="2:15" s="121" customFormat="1" x14ac:dyDescent="0.25">
      <c r="B840" s="36"/>
      <c r="C840" s="97"/>
      <c r="D840" s="36"/>
      <c r="E840" s="6"/>
      <c r="F840" s="6"/>
      <c r="G840" s="6"/>
      <c r="H840" s="6"/>
      <c r="I840" s="6"/>
      <c r="J840" s="6"/>
      <c r="K840" s="6"/>
      <c r="L840" s="117"/>
      <c r="M840" s="120"/>
      <c r="N840" s="120"/>
      <c r="O840" s="120"/>
    </row>
    <row r="841" spans="2:15" s="121" customFormat="1" x14ac:dyDescent="0.25">
      <c r="B841" s="36"/>
      <c r="C841" s="97"/>
      <c r="D841" s="36"/>
      <c r="E841" s="6"/>
      <c r="F841" s="6"/>
      <c r="G841" s="6"/>
      <c r="H841" s="6"/>
      <c r="I841" s="6"/>
      <c r="J841" s="6"/>
      <c r="K841" s="6"/>
      <c r="L841" s="117"/>
      <c r="M841" s="120"/>
      <c r="N841" s="120"/>
      <c r="O841" s="120"/>
    </row>
    <row r="842" spans="2:15" s="121" customFormat="1" x14ac:dyDescent="0.25">
      <c r="B842" s="36"/>
      <c r="C842" s="97"/>
      <c r="D842" s="36"/>
      <c r="E842" s="6"/>
      <c r="F842" s="6"/>
      <c r="G842" s="6"/>
      <c r="H842" s="6"/>
      <c r="I842" s="6"/>
      <c r="J842" s="6"/>
      <c r="K842" s="6"/>
      <c r="L842" s="117"/>
      <c r="M842" s="120"/>
      <c r="N842" s="120"/>
      <c r="O842" s="120"/>
    </row>
    <row r="843" spans="2:15" s="121" customFormat="1" x14ac:dyDescent="0.25">
      <c r="B843" s="36"/>
      <c r="C843" s="97"/>
      <c r="D843" s="36"/>
      <c r="E843" s="6"/>
      <c r="F843" s="6"/>
      <c r="G843" s="6"/>
      <c r="H843" s="6"/>
      <c r="I843" s="6"/>
      <c r="J843" s="6"/>
      <c r="K843" s="6"/>
      <c r="L843" s="117"/>
      <c r="M843" s="120"/>
      <c r="N843" s="120"/>
      <c r="O843" s="120"/>
    </row>
    <row r="844" spans="2:15" s="121" customFormat="1" x14ac:dyDescent="0.25">
      <c r="B844" s="36"/>
      <c r="C844" s="97"/>
      <c r="D844" s="36"/>
      <c r="E844" s="6"/>
      <c r="F844" s="6"/>
      <c r="G844" s="6"/>
      <c r="H844" s="6"/>
      <c r="I844" s="6"/>
      <c r="J844" s="6"/>
      <c r="K844" s="6"/>
      <c r="L844" s="117"/>
      <c r="M844" s="120"/>
      <c r="N844" s="120"/>
      <c r="O844" s="120"/>
    </row>
    <row r="845" spans="2:15" s="121" customFormat="1" x14ac:dyDescent="0.25">
      <c r="B845" s="36"/>
      <c r="C845" s="97"/>
      <c r="D845" s="36"/>
      <c r="E845" s="6"/>
      <c r="F845" s="6"/>
      <c r="G845" s="6"/>
      <c r="H845" s="6"/>
      <c r="I845" s="6"/>
      <c r="J845" s="6"/>
      <c r="K845" s="6"/>
      <c r="L845" s="117"/>
      <c r="M845" s="120"/>
      <c r="N845" s="120"/>
      <c r="O845" s="120"/>
    </row>
    <row r="846" spans="2:15" s="121" customFormat="1" x14ac:dyDescent="0.25">
      <c r="B846" s="36"/>
      <c r="C846" s="97"/>
      <c r="D846" s="36"/>
      <c r="E846" s="6"/>
      <c r="F846" s="6"/>
      <c r="G846" s="6"/>
      <c r="H846" s="6"/>
      <c r="I846" s="6"/>
      <c r="J846" s="6"/>
      <c r="K846" s="6"/>
      <c r="L846" s="117"/>
      <c r="M846" s="120"/>
      <c r="N846" s="120"/>
      <c r="O846" s="120"/>
    </row>
    <row r="847" spans="2:15" s="121" customFormat="1" x14ac:dyDescent="0.25">
      <c r="B847" s="36"/>
      <c r="C847" s="97"/>
      <c r="D847" s="36"/>
      <c r="E847" s="6"/>
      <c r="F847" s="6"/>
      <c r="G847" s="6"/>
      <c r="H847" s="6"/>
      <c r="I847" s="6"/>
      <c r="J847" s="6"/>
      <c r="K847" s="6"/>
      <c r="L847" s="117"/>
      <c r="M847" s="120"/>
      <c r="N847" s="120"/>
      <c r="O847" s="120"/>
    </row>
    <row r="848" spans="2:15" s="121" customFormat="1" x14ac:dyDescent="0.25">
      <c r="B848" s="36"/>
      <c r="C848" s="97"/>
      <c r="D848" s="36"/>
      <c r="E848" s="6"/>
      <c r="F848" s="6"/>
      <c r="G848" s="6"/>
      <c r="H848" s="6"/>
      <c r="I848" s="6"/>
      <c r="J848" s="6"/>
      <c r="K848" s="6"/>
      <c r="L848" s="117"/>
      <c r="M848" s="120"/>
      <c r="N848" s="120"/>
      <c r="O848" s="120"/>
    </row>
    <row r="849" spans="2:16" x14ac:dyDescent="0.25">
      <c r="B849" s="36"/>
      <c r="C849" s="97"/>
      <c r="D849" s="36"/>
      <c r="E849" s="6"/>
      <c r="F849" s="6"/>
      <c r="G849" s="6"/>
      <c r="I849" s="6"/>
      <c r="J849" s="6"/>
      <c r="K849" s="6"/>
    </row>
    <row r="850" spans="2:16" x14ac:dyDescent="0.25">
      <c r="B850" s="36"/>
      <c r="C850" s="97"/>
      <c r="D850" s="36"/>
      <c r="E850" s="6"/>
      <c r="F850" s="6"/>
      <c r="G850" s="6"/>
      <c r="I850" s="6"/>
      <c r="J850" s="6"/>
      <c r="K850" s="6"/>
    </row>
    <row r="851" spans="2:16" x14ac:dyDescent="0.25">
      <c r="B851" s="36"/>
      <c r="C851" s="97"/>
      <c r="D851" s="36"/>
      <c r="E851" s="6"/>
      <c r="F851" s="6"/>
      <c r="G851" s="6"/>
      <c r="I851" s="6"/>
      <c r="J851" s="6"/>
      <c r="K851" s="6"/>
    </row>
    <row r="852" spans="2:16" x14ac:dyDescent="0.25">
      <c r="B852" s="104"/>
      <c r="C852" s="97"/>
      <c r="D852" s="104"/>
      <c r="E852" s="6"/>
      <c r="F852" s="6"/>
      <c r="G852" s="6"/>
      <c r="H852" s="87"/>
      <c r="I852" s="6"/>
      <c r="J852" s="6"/>
      <c r="K852" s="6"/>
    </row>
    <row r="853" spans="2:16" s="124" customFormat="1" x14ac:dyDescent="0.25">
      <c r="B853" s="36"/>
      <c r="C853" s="108"/>
      <c r="D853" s="36"/>
      <c r="E853" s="109"/>
      <c r="F853" s="109"/>
      <c r="G853" s="109"/>
      <c r="H853" s="109"/>
      <c r="I853" s="34"/>
      <c r="J853" s="34"/>
      <c r="K853" s="34"/>
      <c r="L853" s="34"/>
      <c r="M853" s="99"/>
      <c r="N853" s="99"/>
      <c r="O853" s="99"/>
    </row>
    <row r="854" spans="2:16" s="98" customFormat="1" x14ac:dyDescent="0.25">
      <c r="B854" s="25"/>
      <c r="C854" s="69"/>
      <c r="D854" s="25"/>
      <c r="E854" s="7"/>
      <c r="F854" s="7"/>
      <c r="G854" s="7"/>
      <c r="H854" s="7"/>
      <c r="I854" s="7"/>
      <c r="J854" s="7"/>
      <c r="K854" s="7"/>
      <c r="M854" s="99"/>
      <c r="N854" s="99"/>
      <c r="O854" s="99"/>
      <c r="P854" s="100"/>
    </row>
    <row r="855" spans="2:16" s="124" customFormat="1" x14ac:dyDescent="0.25">
      <c r="B855" s="36"/>
      <c r="C855" s="108"/>
      <c r="D855" s="36"/>
      <c r="E855" s="109"/>
      <c r="F855" s="109"/>
      <c r="G855" s="109"/>
      <c r="H855" s="109"/>
      <c r="I855" s="34"/>
      <c r="J855" s="34"/>
      <c r="K855" s="34"/>
      <c r="L855" s="34"/>
      <c r="M855" s="99"/>
      <c r="N855" s="99"/>
      <c r="O855" s="99"/>
    </row>
    <row r="856" spans="2:16" x14ac:dyDescent="0.25">
      <c r="B856" s="96"/>
      <c r="C856" s="97"/>
      <c r="D856" s="96"/>
      <c r="E856" s="6"/>
      <c r="F856" s="6"/>
      <c r="G856" s="6"/>
      <c r="I856" s="6"/>
      <c r="J856" s="6"/>
      <c r="K856" s="6"/>
      <c r="M856" s="99"/>
      <c r="N856" s="99"/>
      <c r="O856" s="99"/>
    </row>
    <row r="857" spans="2:16" s="124" customFormat="1" x14ac:dyDescent="0.25">
      <c r="B857" s="36"/>
      <c r="C857" s="97"/>
      <c r="D857" s="36"/>
      <c r="E857" s="94"/>
      <c r="F857" s="94"/>
      <c r="G857" s="94"/>
      <c r="H857" s="94"/>
      <c r="I857" s="6"/>
      <c r="J857" s="6"/>
      <c r="K857" s="6"/>
      <c r="L857" s="34"/>
      <c r="M857" s="120"/>
      <c r="N857" s="120"/>
      <c r="O857" s="120"/>
    </row>
    <row r="858" spans="2:16" s="124" customFormat="1" x14ac:dyDescent="0.25">
      <c r="B858" s="36"/>
      <c r="C858" s="97"/>
      <c r="D858" s="36"/>
      <c r="E858" s="94"/>
      <c r="F858" s="94"/>
      <c r="G858" s="94"/>
      <c r="H858" s="94"/>
      <c r="I858" s="6"/>
      <c r="J858" s="6"/>
      <c r="K858" s="6"/>
      <c r="L858" s="34"/>
      <c r="M858" s="120"/>
      <c r="N858" s="120"/>
      <c r="O858" s="120"/>
    </row>
    <row r="859" spans="2:16" x14ac:dyDescent="0.25">
      <c r="B859" s="104"/>
      <c r="C859" s="97"/>
      <c r="D859" s="104"/>
      <c r="E859" s="6"/>
      <c r="F859" s="6"/>
      <c r="G859" s="6"/>
      <c r="H859" s="87"/>
      <c r="I859" s="6"/>
      <c r="J859" s="6"/>
      <c r="K859" s="6"/>
    </row>
    <row r="860" spans="2:16" s="124" customFormat="1" x14ac:dyDescent="0.25">
      <c r="B860" s="36"/>
      <c r="C860" s="108"/>
      <c r="D860" s="36"/>
      <c r="E860" s="109"/>
      <c r="F860" s="109"/>
      <c r="G860" s="109"/>
      <c r="H860" s="109"/>
      <c r="I860" s="34"/>
      <c r="J860" s="34"/>
      <c r="K860" s="34"/>
      <c r="L860" s="34"/>
      <c r="M860" s="99"/>
      <c r="N860" s="99"/>
      <c r="O860" s="99"/>
    </row>
    <row r="861" spans="2:16" s="98" customFormat="1" x14ac:dyDescent="0.25">
      <c r="B861" s="25"/>
      <c r="C861" s="69"/>
      <c r="D861" s="25"/>
      <c r="E861" s="7"/>
      <c r="F861" s="7"/>
      <c r="G861" s="7"/>
      <c r="H861" s="7"/>
      <c r="I861" s="7"/>
      <c r="J861" s="7"/>
      <c r="K861" s="7"/>
      <c r="M861" s="99"/>
      <c r="N861" s="99"/>
      <c r="O861" s="99"/>
      <c r="P861" s="100"/>
    </row>
    <row r="862" spans="2:16" s="124" customFormat="1" x14ac:dyDescent="0.25">
      <c r="B862" s="36"/>
      <c r="C862" s="108"/>
      <c r="D862" s="36"/>
      <c r="E862" s="109"/>
      <c r="F862" s="109"/>
      <c r="G862" s="109"/>
      <c r="H862" s="109"/>
      <c r="I862" s="34"/>
      <c r="J862" s="34"/>
      <c r="K862" s="34"/>
      <c r="L862" s="34"/>
      <c r="M862" s="99"/>
      <c r="N862" s="99"/>
      <c r="O862" s="99"/>
    </row>
    <row r="863" spans="2:16" x14ac:dyDescent="0.25">
      <c r="B863" s="96"/>
      <c r="C863" s="97"/>
      <c r="D863" s="96"/>
      <c r="E863" s="6"/>
      <c r="F863" s="6"/>
      <c r="G863" s="6"/>
      <c r="I863" s="6"/>
      <c r="J863" s="6"/>
      <c r="K863" s="6"/>
      <c r="M863" s="99"/>
      <c r="N863" s="99"/>
      <c r="O863" s="99"/>
    </row>
    <row r="864" spans="2:16" s="124" customFormat="1" x14ac:dyDescent="0.25">
      <c r="B864" s="36"/>
      <c r="C864" s="97"/>
      <c r="D864" s="36"/>
      <c r="E864" s="94"/>
      <c r="F864" s="94"/>
      <c r="G864" s="94"/>
      <c r="H864" s="94"/>
      <c r="I864" s="6"/>
      <c r="J864" s="6"/>
      <c r="K864" s="6"/>
      <c r="L864" s="34"/>
      <c r="M864" s="120"/>
      <c r="N864" s="120"/>
      <c r="O864" s="120"/>
    </row>
    <row r="865" spans="2:16" s="124" customFormat="1" x14ac:dyDescent="0.25">
      <c r="B865" s="36"/>
      <c r="C865" s="97"/>
      <c r="D865" s="36"/>
      <c r="E865" s="94"/>
      <c r="F865" s="94"/>
      <c r="G865" s="94"/>
      <c r="H865" s="94"/>
      <c r="I865" s="6"/>
      <c r="J865" s="6"/>
      <c r="K865" s="6"/>
      <c r="L865" s="34"/>
      <c r="M865" s="120"/>
      <c r="N865" s="120"/>
      <c r="O865" s="120"/>
    </row>
    <row r="866" spans="2:16" x14ac:dyDescent="0.25">
      <c r="B866" s="104"/>
      <c r="C866" s="97"/>
      <c r="D866" s="104"/>
      <c r="E866" s="6"/>
      <c r="F866" s="6"/>
      <c r="G866" s="6"/>
      <c r="H866" s="87"/>
      <c r="I866" s="6"/>
      <c r="J866" s="6"/>
      <c r="K866" s="6"/>
    </row>
    <row r="867" spans="2:16" x14ac:dyDescent="0.25">
      <c r="B867" s="104"/>
      <c r="C867" s="97"/>
      <c r="D867" s="104"/>
      <c r="E867" s="6"/>
      <c r="F867" s="6"/>
      <c r="G867" s="6"/>
      <c r="I867" s="6"/>
      <c r="J867" s="6"/>
      <c r="K867" s="6"/>
    </row>
    <row r="868" spans="2:16" x14ac:dyDescent="0.25">
      <c r="B868" s="104"/>
      <c r="C868" s="97"/>
      <c r="D868" s="104"/>
      <c r="E868" s="6"/>
      <c r="F868" s="6"/>
      <c r="G868" s="6"/>
      <c r="H868" s="87"/>
      <c r="I868" s="6"/>
      <c r="J868" s="6"/>
      <c r="K868" s="6"/>
    </row>
    <row r="869" spans="2:16" x14ac:dyDescent="0.25">
      <c r="B869" s="104"/>
      <c r="C869" s="97"/>
      <c r="D869" s="104"/>
      <c r="E869" s="6"/>
      <c r="F869" s="6"/>
      <c r="G869" s="6"/>
      <c r="I869" s="6"/>
      <c r="J869" s="6"/>
      <c r="K869" s="6"/>
    </row>
    <row r="870" spans="2:16" s="102" customFormat="1" x14ac:dyDescent="0.25">
      <c r="B870" s="36"/>
      <c r="C870" s="97"/>
      <c r="D870" s="36"/>
      <c r="I870" s="34"/>
      <c r="J870" s="34"/>
      <c r="K870" s="34"/>
      <c r="L870" s="34"/>
      <c r="M870" s="99"/>
      <c r="N870" s="99"/>
      <c r="O870" s="99"/>
    </row>
    <row r="871" spans="2:16" s="98" customFormat="1" x14ac:dyDescent="0.25">
      <c r="B871" s="25"/>
      <c r="C871" s="69"/>
      <c r="D871" s="25"/>
      <c r="E871" s="7"/>
      <c r="F871" s="7"/>
      <c r="G871" s="7"/>
      <c r="H871" s="7"/>
      <c r="I871" s="7"/>
      <c r="J871" s="7"/>
      <c r="K871" s="7"/>
      <c r="M871" s="99"/>
      <c r="N871" s="99"/>
      <c r="O871" s="99"/>
      <c r="P871" s="100"/>
    </row>
    <row r="872" spans="2:16" s="124" customFormat="1" x14ac:dyDescent="0.25">
      <c r="B872" s="107"/>
      <c r="C872" s="97"/>
      <c r="D872" s="107"/>
      <c r="E872" s="102"/>
      <c r="F872" s="102"/>
      <c r="G872" s="102"/>
      <c r="H872" s="102"/>
      <c r="I872" s="93"/>
      <c r="J872" s="93"/>
      <c r="K872" s="93"/>
      <c r="L872" s="93"/>
      <c r="M872" s="99"/>
      <c r="N872" s="99"/>
      <c r="O872" s="99"/>
    </row>
    <row r="873" spans="2:16" s="98" customFormat="1" x14ac:dyDescent="0.25">
      <c r="B873" s="25"/>
      <c r="C873" s="69"/>
      <c r="D873" s="25"/>
      <c r="E873" s="7"/>
      <c r="F873" s="7"/>
      <c r="G873" s="7"/>
      <c r="H873" s="7"/>
      <c r="I873" s="7"/>
      <c r="J873" s="7"/>
      <c r="K873" s="7"/>
      <c r="M873" s="99"/>
      <c r="N873" s="99"/>
      <c r="O873" s="99"/>
      <c r="P873" s="100"/>
    </row>
    <row r="874" spans="2:16" s="102" customFormat="1" x14ac:dyDescent="0.25">
      <c r="C874" s="97"/>
      <c r="I874" s="34"/>
      <c r="J874" s="34"/>
      <c r="K874" s="34"/>
      <c r="L874" s="34"/>
      <c r="M874" s="99"/>
      <c r="N874" s="99"/>
      <c r="O874" s="99"/>
    </row>
    <row r="875" spans="2:16" x14ac:dyDescent="0.25">
      <c r="B875" s="96"/>
      <c r="C875" s="97"/>
      <c r="D875" s="96"/>
      <c r="E875" s="6"/>
      <c r="F875" s="6"/>
      <c r="G875" s="6"/>
      <c r="I875" s="6"/>
      <c r="J875" s="6"/>
      <c r="K875" s="6"/>
      <c r="M875" s="99"/>
      <c r="N875" s="99"/>
      <c r="O875" s="99"/>
    </row>
    <row r="876" spans="2:16" s="124" customFormat="1" x14ac:dyDescent="0.25">
      <c r="B876" s="36"/>
      <c r="C876" s="97"/>
      <c r="D876" s="36"/>
      <c r="E876" s="94"/>
      <c r="F876" s="94"/>
      <c r="G876" s="94"/>
      <c r="H876" s="94"/>
      <c r="I876" s="6"/>
      <c r="J876" s="6"/>
      <c r="K876" s="6"/>
      <c r="L876" s="34"/>
      <c r="M876" s="120"/>
      <c r="N876" s="120"/>
      <c r="O876" s="120"/>
    </row>
    <row r="877" spans="2:16" s="124" customFormat="1" x14ac:dyDescent="0.25">
      <c r="B877" s="36"/>
      <c r="C877" s="97"/>
      <c r="D877" s="36"/>
      <c r="E877" s="94"/>
      <c r="F877" s="94"/>
      <c r="G877" s="94"/>
      <c r="H877" s="94"/>
      <c r="I877" s="6"/>
      <c r="J877" s="6"/>
      <c r="K877" s="6"/>
      <c r="L877" s="34"/>
      <c r="M877" s="120"/>
      <c r="N877" s="120"/>
      <c r="O877" s="120"/>
    </row>
    <row r="878" spans="2:16" x14ac:dyDescent="0.25">
      <c r="B878" s="104"/>
      <c r="C878" s="97"/>
      <c r="D878" s="104"/>
      <c r="E878" s="6"/>
      <c r="F878" s="6"/>
      <c r="G878" s="6"/>
      <c r="H878" s="87"/>
      <c r="I878" s="6"/>
      <c r="J878" s="6"/>
      <c r="K878" s="6"/>
    </row>
    <row r="879" spans="2:16" s="124" customFormat="1" x14ac:dyDescent="0.25">
      <c r="B879" s="107"/>
      <c r="C879" s="97"/>
      <c r="D879" s="107"/>
      <c r="E879" s="102"/>
      <c r="F879" s="102"/>
      <c r="G879" s="102"/>
      <c r="H879" s="102"/>
      <c r="I879" s="93"/>
      <c r="J879" s="93"/>
      <c r="K879" s="93"/>
      <c r="L879" s="93"/>
      <c r="M879" s="99"/>
      <c r="N879" s="99"/>
      <c r="O879" s="99"/>
    </row>
    <row r="880" spans="2:16" s="98" customFormat="1" x14ac:dyDescent="0.25">
      <c r="B880" s="25"/>
      <c r="C880" s="69"/>
      <c r="D880" s="25"/>
      <c r="E880" s="7"/>
      <c r="F880" s="7"/>
      <c r="G880" s="7"/>
      <c r="H880" s="7"/>
      <c r="I880" s="7"/>
      <c r="J880" s="7"/>
      <c r="K880" s="7"/>
      <c r="M880" s="99"/>
      <c r="N880" s="99"/>
      <c r="O880" s="99"/>
      <c r="P880" s="100"/>
    </row>
    <row r="881" spans="2:16" s="102" customFormat="1" x14ac:dyDescent="0.25">
      <c r="C881" s="97"/>
      <c r="I881" s="34"/>
      <c r="J881" s="34"/>
      <c r="K881" s="34"/>
      <c r="L881" s="34"/>
      <c r="M881" s="99"/>
      <c r="N881" s="99"/>
      <c r="O881" s="99"/>
    </row>
    <row r="882" spans="2:16" x14ac:dyDescent="0.25">
      <c r="B882" s="96"/>
      <c r="C882" s="97"/>
      <c r="D882" s="96"/>
      <c r="E882" s="6"/>
      <c r="F882" s="6"/>
      <c r="G882" s="6"/>
      <c r="I882" s="6"/>
      <c r="J882" s="6"/>
      <c r="K882" s="6"/>
      <c r="M882" s="99"/>
      <c r="N882" s="99"/>
      <c r="O882" s="99"/>
    </row>
    <row r="883" spans="2:16" s="124" customFormat="1" x14ac:dyDescent="0.25">
      <c r="B883" s="36"/>
      <c r="C883" s="97"/>
      <c r="D883" s="36"/>
      <c r="E883" s="94"/>
      <c r="F883" s="94"/>
      <c r="G883" s="94"/>
      <c r="H883" s="94"/>
      <c r="I883" s="6"/>
      <c r="J883" s="6"/>
      <c r="K883" s="6"/>
      <c r="L883" s="34"/>
      <c r="M883" s="120"/>
      <c r="N883" s="120"/>
      <c r="O883" s="120"/>
    </row>
    <row r="884" spans="2:16" s="124" customFormat="1" x14ac:dyDescent="0.25">
      <c r="B884" s="36"/>
      <c r="C884" s="97"/>
      <c r="D884" s="36"/>
      <c r="E884" s="94"/>
      <c r="F884" s="94"/>
      <c r="G884" s="94"/>
      <c r="H884" s="94"/>
      <c r="I884" s="6"/>
      <c r="J884" s="6"/>
      <c r="K884" s="6"/>
      <c r="L884" s="34"/>
      <c r="M884" s="120"/>
      <c r="N884" s="120"/>
      <c r="O884" s="120"/>
    </row>
    <row r="885" spans="2:16" s="124" customFormat="1" x14ac:dyDescent="0.25">
      <c r="B885" s="36"/>
      <c r="C885" s="97"/>
      <c r="D885" s="36"/>
      <c r="E885" s="94"/>
      <c r="F885" s="94"/>
      <c r="G885" s="94"/>
      <c r="H885" s="94"/>
      <c r="I885" s="6"/>
      <c r="J885" s="6"/>
      <c r="K885" s="6"/>
      <c r="L885" s="34"/>
      <c r="M885" s="120"/>
      <c r="N885" s="120"/>
      <c r="O885" s="120"/>
    </row>
    <row r="886" spans="2:16" s="124" customFormat="1" x14ac:dyDescent="0.25">
      <c r="B886" s="36"/>
      <c r="C886" s="97"/>
      <c r="D886" s="36"/>
      <c r="E886" s="94"/>
      <c r="F886" s="94"/>
      <c r="G886" s="94"/>
      <c r="H886" s="94"/>
      <c r="I886" s="6"/>
      <c r="J886" s="6"/>
      <c r="K886" s="6"/>
      <c r="L886" s="34"/>
      <c r="M886" s="120"/>
      <c r="N886" s="120"/>
      <c r="O886" s="120"/>
    </row>
    <row r="887" spans="2:16" s="124" customFormat="1" x14ac:dyDescent="0.25">
      <c r="B887" s="36"/>
      <c r="C887" s="97"/>
      <c r="D887" s="36"/>
      <c r="E887" s="94"/>
      <c r="F887" s="94"/>
      <c r="G887" s="94"/>
      <c r="H887" s="94"/>
      <c r="I887" s="6"/>
      <c r="J887" s="6"/>
      <c r="K887" s="6"/>
      <c r="L887" s="34"/>
      <c r="M887" s="120"/>
      <c r="N887" s="120"/>
      <c r="O887" s="120"/>
    </row>
    <row r="888" spans="2:16" s="124" customFormat="1" x14ac:dyDescent="0.25">
      <c r="B888" s="36"/>
      <c r="C888" s="97"/>
      <c r="D888" s="36"/>
      <c r="E888" s="94"/>
      <c r="F888" s="94"/>
      <c r="G888" s="94"/>
      <c r="H888" s="94"/>
      <c r="I888" s="6"/>
      <c r="J888" s="6"/>
      <c r="K888" s="6"/>
      <c r="L888" s="34"/>
      <c r="M888" s="120"/>
      <c r="N888" s="120"/>
      <c r="O888" s="120"/>
    </row>
    <row r="889" spans="2:16" x14ac:dyDescent="0.25">
      <c r="B889" s="104"/>
      <c r="C889" s="97"/>
      <c r="D889" s="104"/>
      <c r="E889" s="6"/>
      <c r="F889" s="6"/>
      <c r="G889" s="6"/>
      <c r="H889" s="87"/>
      <c r="I889" s="6"/>
      <c r="J889" s="6"/>
      <c r="K889" s="6"/>
    </row>
    <row r="890" spans="2:16" s="124" customFormat="1" x14ac:dyDescent="0.25">
      <c r="B890" s="107"/>
      <c r="C890" s="97"/>
      <c r="D890" s="107"/>
      <c r="E890" s="102"/>
      <c r="F890" s="102"/>
      <c r="G890" s="102"/>
      <c r="H890" s="102"/>
      <c r="I890" s="93"/>
      <c r="J890" s="93"/>
      <c r="K890" s="93"/>
      <c r="L890" s="93"/>
      <c r="M890" s="99"/>
      <c r="N890" s="99"/>
      <c r="O890" s="99"/>
    </row>
    <row r="891" spans="2:16" s="98" customFormat="1" x14ac:dyDescent="0.25">
      <c r="B891" s="25"/>
      <c r="C891" s="69"/>
      <c r="D891" s="25"/>
      <c r="E891" s="7"/>
      <c r="F891" s="7"/>
      <c r="G891" s="7"/>
      <c r="H891" s="7"/>
      <c r="I891" s="7"/>
      <c r="J891" s="7"/>
      <c r="K891" s="7"/>
      <c r="M891" s="99"/>
      <c r="N891" s="99"/>
      <c r="O891" s="99"/>
      <c r="P891" s="100"/>
    </row>
    <row r="892" spans="2:16" s="102" customFormat="1" x14ac:dyDescent="0.25">
      <c r="C892" s="97"/>
      <c r="I892" s="34"/>
      <c r="J892" s="34"/>
      <c r="K892" s="34"/>
      <c r="L892" s="34"/>
      <c r="M892" s="99"/>
      <c r="N892" s="99"/>
      <c r="O892" s="99"/>
    </row>
    <row r="893" spans="2:16" x14ac:dyDescent="0.25">
      <c r="B893" s="96"/>
      <c r="C893" s="97"/>
      <c r="D893" s="96"/>
      <c r="E893" s="6"/>
      <c r="F893" s="6"/>
      <c r="G893" s="6"/>
      <c r="I893" s="6"/>
      <c r="J893" s="6"/>
      <c r="K893" s="6"/>
      <c r="M893" s="99"/>
      <c r="N893" s="99"/>
      <c r="O893" s="99"/>
    </row>
    <row r="894" spans="2:16" s="124" customFormat="1" x14ac:dyDescent="0.25">
      <c r="B894" s="36"/>
      <c r="C894" s="97"/>
      <c r="D894" s="36"/>
      <c r="E894" s="94"/>
      <c r="F894" s="94"/>
      <c r="G894" s="94"/>
      <c r="H894" s="94"/>
      <c r="I894" s="6"/>
      <c r="J894" s="6"/>
      <c r="K894" s="6"/>
      <c r="L894" s="34"/>
      <c r="M894" s="120"/>
      <c r="N894" s="120"/>
      <c r="O894" s="120"/>
    </row>
    <row r="895" spans="2:16" s="124" customFormat="1" x14ac:dyDescent="0.25">
      <c r="B895" s="36"/>
      <c r="C895" s="97"/>
      <c r="D895" s="36"/>
      <c r="E895" s="94"/>
      <c r="F895" s="94"/>
      <c r="G895" s="94"/>
      <c r="H895" s="94"/>
      <c r="I895" s="6"/>
      <c r="J895" s="6"/>
      <c r="K895" s="6"/>
      <c r="L895" s="34"/>
      <c r="M895" s="120"/>
      <c r="N895" s="120"/>
      <c r="O895" s="120"/>
    </row>
    <row r="896" spans="2:16" x14ac:dyDescent="0.25">
      <c r="B896" s="104"/>
      <c r="C896" s="97"/>
      <c r="D896" s="104"/>
      <c r="E896" s="6"/>
      <c r="F896" s="6"/>
      <c r="G896" s="6"/>
      <c r="H896" s="87"/>
      <c r="I896" s="6"/>
      <c r="J896" s="6"/>
      <c r="K896" s="6"/>
    </row>
    <row r="897" spans="2:16" s="124" customFormat="1" x14ac:dyDescent="0.25">
      <c r="B897" s="107"/>
      <c r="C897" s="97"/>
      <c r="D897" s="107"/>
      <c r="E897" s="102"/>
      <c r="F897" s="102"/>
      <c r="G897" s="102"/>
      <c r="H897" s="102"/>
      <c r="I897" s="93"/>
      <c r="J897" s="93"/>
      <c r="K897" s="93"/>
      <c r="L897" s="93"/>
      <c r="M897" s="99"/>
      <c r="N897" s="99"/>
      <c r="O897" s="99"/>
    </row>
    <row r="898" spans="2:16" s="98" customFormat="1" x14ac:dyDescent="0.25">
      <c r="B898" s="25"/>
      <c r="C898" s="69"/>
      <c r="D898" s="25"/>
      <c r="E898" s="7"/>
      <c r="F898" s="7"/>
      <c r="G898" s="7"/>
      <c r="H898" s="7"/>
      <c r="I898" s="7"/>
      <c r="J898" s="7"/>
      <c r="K898" s="7"/>
      <c r="M898" s="99"/>
      <c r="N898" s="99"/>
      <c r="O898" s="99"/>
      <c r="P898" s="100"/>
    </row>
    <row r="899" spans="2:16" s="102" customFormat="1" x14ac:dyDescent="0.25">
      <c r="C899" s="97"/>
      <c r="I899" s="34"/>
      <c r="J899" s="34"/>
      <c r="K899" s="34"/>
      <c r="L899" s="34"/>
      <c r="M899" s="99"/>
      <c r="N899" s="99"/>
      <c r="O899" s="99"/>
    </row>
    <row r="900" spans="2:16" x14ac:dyDescent="0.25">
      <c r="B900" s="96"/>
      <c r="C900" s="97"/>
      <c r="D900" s="96"/>
      <c r="E900" s="6"/>
      <c r="F900" s="6"/>
      <c r="G900" s="6"/>
      <c r="I900" s="6"/>
      <c r="J900" s="6"/>
      <c r="K900" s="6"/>
      <c r="M900" s="99"/>
      <c r="N900" s="99"/>
      <c r="O900" s="99"/>
    </row>
    <row r="901" spans="2:16" s="124" customFormat="1" x14ac:dyDescent="0.25">
      <c r="B901" s="36"/>
      <c r="C901" s="97"/>
      <c r="D901" s="36"/>
      <c r="E901" s="94"/>
      <c r="F901" s="94"/>
      <c r="G901" s="94"/>
      <c r="H901" s="94"/>
      <c r="I901" s="6"/>
      <c r="J901" s="6"/>
      <c r="K901" s="6"/>
      <c r="L901" s="34"/>
      <c r="M901" s="120"/>
      <c r="N901" s="120"/>
      <c r="O901" s="120"/>
    </row>
    <row r="902" spans="2:16" s="124" customFormat="1" x14ac:dyDescent="0.25">
      <c r="B902" s="36"/>
      <c r="C902" s="97"/>
      <c r="D902" s="36"/>
      <c r="E902" s="94"/>
      <c r="F902" s="94"/>
      <c r="G902" s="94"/>
      <c r="H902" s="94"/>
      <c r="I902" s="6"/>
      <c r="J902" s="6"/>
      <c r="K902" s="6"/>
      <c r="L902" s="34"/>
      <c r="M902" s="120"/>
      <c r="N902" s="120"/>
      <c r="O902" s="120"/>
    </row>
    <row r="903" spans="2:16" x14ac:dyDescent="0.25">
      <c r="B903" s="104"/>
      <c r="C903" s="97"/>
      <c r="D903" s="104"/>
      <c r="E903" s="6"/>
      <c r="F903" s="6"/>
      <c r="G903" s="6"/>
      <c r="H903" s="87"/>
      <c r="I903" s="6"/>
      <c r="J903" s="6"/>
      <c r="K903" s="6"/>
    </row>
    <row r="904" spans="2:16" s="102" customFormat="1" x14ac:dyDescent="0.25">
      <c r="B904" s="36"/>
      <c r="C904" s="97"/>
      <c r="D904" s="36"/>
      <c r="I904" s="34"/>
      <c r="J904" s="34"/>
      <c r="K904" s="34"/>
      <c r="L904" s="34"/>
      <c r="M904" s="99"/>
      <c r="N904" s="99"/>
      <c r="O904" s="99"/>
    </row>
    <row r="905" spans="2:16" s="98" customFormat="1" x14ac:dyDescent="0.25">
      <c r="B905" s="25"/>
      <c r="C905" s="69"/>
      <c r="D905" s="25"/>
      <c r="E905" s="7"/>
      <c r="F905" s="7"/>
      <c r="G905" s="7"/>
      <c r="H905" s="7"/>
      <c r="I905" s="7"/>
      <c r="J905" s="7"/>
      <c r="K905" s="7"/>
      <c r="M905" s="99"/>
      <c r="N905" s="99"/>
      <c r="O905" s="99"/>
      <c r="P905" s="100"/>
    </row>
    <row r="906" spans="2:16" s="124" customFormat="1" x14ac:dyDescent="0.25">
      <c r="B906" s="102"/>
      <c r="C906" s="97"/>
      <c r="D906" s="102"/>
      <c r="E906" s="102"/>
      <c r="F906" s="102"/>
      <c r="G906" s="102"/>
      <c r="H906" s="102"/>
      <c r="I906" s="34"/>
      <c r="J906" s="34"/>
      <c r="K906" s="34"/>
      <c r="L906" s="34"/>
      <c r="M906" s="99"/>
      <c r="N906" s="99"/>
      <c r="O906" s="99"/>
    </row>
    <row r="907" spans="2:16" x14ac:dyDescent="0.25">
      <c r="B907" s="96"/>
      <c r="C907" s="97"/>
      <c r="D907" s="96"/>
      <c r="E907" s="6"/>
      <c r="F907" s="6"/>
      <c r="G907" s="6"/>
      <c r="I907" s="6"/>
      <c r="J907" s="6"/>
      <c r="K907" s="6"/>
      <c r="M907" s="99"/>
      <c r="N907" s="99"/>
      <c r="O907" s="99"/>
    </row>
    <row r="908" spans="2:16" s="124" customFormat="1" x14ac:dyDescent="0.25">
      <c r="B908" s="36"/>
      <c r="C908" s="97"/>
      <c r="D908" s="36"/>
      <c r="E908" s="94"/>
      <c r="F908" s="94"/>
      <c r="G908" s="94"/>
      <c r="H908" s="94"/>
      <c r="I908" s="6"/>
      <c r="J908" s="6"/>
      <c r="K908" s="6"/>
      <c r="L908" s="34"/>
      <c r="M908" s="120"/>
      <c r="N908" s="120"/>
      <c r="O908" s="120"/>
    </row>
    <row r="909" spans="2:16" s="124" customFormat="1" x14ac:dyDescent="0.25">
      <c r="B909" s="36"/>
      <c r="C909" s="97"/>
      <c r="D909" s="36"/>
      <c r="E909" s="94"/>
      <c r="F909" s="94"/>
      <c r="G909" s="94"/>
      <c r="H909" s="94"/>
      <c r="I909" s="6"/>
      <c r="J909" s="6"/>
      <c r="K909" s="6"/>
      <c r="L909" s="34"/>
      <c r="M909" s="120"/>
      <c r="N909" s="120"/>
      <c r="O909" s="120"/>
    </row>
    <row r="910" spans="2:16" s="124" customFormat="1" x14ac:dyDescent="0.25">
      <c r="B910" s="36"/>
      <c r="C910" s="97"/>
      <c r="D910" s="36"/>
      <c r="E910" s="94"/>
      <c r="F910" s="94"/>
      <c r="G910" s="94"/>
      <c r="H910" s="94"/>
      <c r="I910" s="6"/>
      <c r="J910" s="6"/>
      <c r="K910" s="6"/>
      <c r="L910" s="34"/>
      <c r="M910" s="120"/>
      <c r="N910" s="120"/>
      <c r="O910" s="120"/>
    </row>
    <row r="911" spans="2:16" s="124" customFormat="1" x14ac:dyDescent="0.25">
      <c r="B911" s="36"/>
      <c r="C911" s="97"/>
      <c r="D911" s="36"/>
      <c r="E911" s="94"/>
      <c r="F911" s="94"/>
      <c r="G911" s="94"/>
      <c r="H911" s="94"/>
      <c r="I911" s="6"/>
      <c r="J911" s="6"/>
      <c r="K911" s="6"/>
      <c r="L911" s="34"/>
      <c r="M911" s="120"/>
      <c r="N911" s="120"/>
      <c r="O911" s="120"/>
    </row>
    <row r="912" spans="2:16" s="124" customFormat="1" x14ac:dyDescent="0.25">
      <c r="B912" s="36"/>
      <c r="C912" s="97"/>
      <c r="D912" s="36"/>
      <c r="E912" s="94"/>
      <c r="F912" s="94"/>
      <c r="G912" s="94"/>
      <c r="H912" s="94"/>
      <c r="I912" s="6"/>
      <c r="J912" s="6"/>
      <c r="K912" s="6"/>
      <c r="L912" s="34"/>
      <c r="M912" s="120"/>
      <c r="N912" s="120"/>
      <c r="O912" s="120"/>
    </row>
    <row r="913" spans="2:16" s="124" customFormat="1" x14ac:dyDescent="0.25">
      <c r="B913" s="36"/>
      <c r="C913" s="97"/>
      <c r="D913" s="36"/>
      <c r="E913" s="94"/>
      <c r="F913" s="94"/>
      <c r="G913" s="94"/>
      <c r="H913" s="94"/>
      <c r="I913" s="6"/>
      <c r="J913" s="6"/>
      <c r="K913" s="6"/>
      <c r="L913" s="34"/>
      <c r="M913" s="120"/>
      <c r="N913" s="120"/>
      <c r="O913" s="120"/>
    </row>
    <row r="914" spans="2:16" s="124" customFormat="1" x14ac:dyDescent="0.25">
      <c r="B914" s="36"/>
      <c r="C914" s="97"/>
      <c r="D914" s="36"/>
      <c r="E914" s="94"/>
      <c r="F914" s="94"/>
      <c r="G914" s="94"/>
      <c r="H914" s="94"/>
      <c r="I914" s="6"/>
      <c r="J914" s="6"/>
      <c r="K914" s="6"/>
      <c r="L914" s="34"/>
      <c r="M914" s="120"/>
      <c r="N914" s="120"/>
      <c r="O914" s="120"/>
    </row>
    <row r="915" spans="2:16" x14ac:dyDescent="0.25">
      <c r="B915" s="104"/>
      <c r="C915" s="97"/>
      <c r="D915" s="104"/>
      <c r="E915" s="6"/>
      <c r="F915" s="6"/>
      <c r="G915" s="6"/>
      <c r="H915" s="87"/>
      <c r="I915" s="6"/>
      <c r="J915" s="6"/>
      <c r="K915" s="6"/>
    </row>
    <row r="916" spans="2:16" s="124" customFormat="1" x14ac:dyDescent="0.25">
      <c r="B916" s="107"/>
      <c r="C916" s="97"/>
      <c r="D916" s="107"/>
      <c r="E916" s="102"/>
      <c r="F916" s="102"/>
      <c r="G916" s="102"/>
      <c r="H916" s="102"/>
      <c r="I916" s="93"/>
      <c r="J916" s="93"/>
      <c r="K916" s="93"/>
      <c r="L916" s="93"/>
      <c r="M916" s="99"/>
      <c r="N916" s="99"/>
      <c r="O916" s="99"/>
    </row>
    <row r="917" spans="2:16" s="98" customFormat="1" x14ac:dyDescent="0.25">
      <c r="B917" s="25"/>
      <c r="C917" s="69"/>
      <c r="D917" s="25"/>
      <c r="E917" s="7"/>
      <c r="F917" s="7"/>
      <c r="G917" s="7"/>
      <c r="H917" s="7"/>
      <c r="I917" s="7"/>
      <c r="J917" s="7"/>
      <c r="K917" s="7"/>
      <c r="M917" s="99"/>
      <c r="N917" s="99"/>
      <c r="O917" s="99"/>
      <c r="P917" s="100"/>
    </row>
    <row r="918" spans="2:16" s="102" customFormat="1" x14ac:dyDescent="0.25">
      <c r="C918" s="97"/>
      <c r="I918" s="34"/>
      <c r="J918" s="34"/>
      <c r="K918" s="34"/>
      <c r="L918" s="34"/>
      <c r="M918" s="99"/>
      <c r="N918" s="99"/>
      <c r="O918" s="99"/>
    </row>
    <row r="919" spans="2:16" x14ac:dyDescent="0.25">
      <c r="B919" s="96"/>
      <c r="C919" s="97"/>
      <c r="D919" s="96"/>
      <c r="E919" s="6"/>
      <c r="F919" s="6"/>
      <c r="G919" s="6"/>
      <c r="I919" s="6"/>
      <c r="J919" s="6"/>
      <c r="K919" s="6"/>
      <c r="M919" s="99"/>
      <c r="N919" s="99"/>
      <c r="O919" s="99"/>
    </row>
    <row r="920" spans="2:16" s="124" customFormat="1" x14ac:dyDescent="0.25">
      <c r="B920" s="36"/>
      <c r="C920" s="97"/>
      <c r="D920" s="36"/>
      <c r="E920" s="94"/>
      <c r="F920" s="94"/>
      <c r="G920" s="94"/>
      <c r="H920" s="94"/>
      <c r="I920" s="6"/>
      <c r="J920" s="6"/>
      <c r="K920" s="6"/>
      <c r="L920" s="34"/>
      <c r="M920" s="120"/>
      <c r="N920" s="120"/>
      <c r="O920" s="120"/>
    </row>
    <row r="921" spans="2:16" s="124" customFormat="1" x14ac:dyDescent="0.25">
      <c r="B921" s="36"/>
      <c r="C921" s="97"/>
      <c r="D921" s="36"/>
      <c r="E921" s="94"/>
      <c r="F921" s="94"/>
      <c r="G921" s="94"/>
      <c r="H921" s="94"/>
      <c r="I921" s="6"/>
      <c r="J921" s="6"/>
      <c r="K921" s="6"/>
      <c r="L921" s="34"/>
      <c r="M921" s="120"/>
      <c r="N921" s="120"/>
      <c r="O921" s="120"/>
    </row>
    <row r="922" spans="2:16" x14ac:dyDescent="0.25">
      <c r="B922" s="104"/>
      <c r="C922" s="97"/>
      <c r="D922" s="104"/>
      <c r="E922" s="6"/>
      <c r="F922" s="6"/>
      <c r="G922" s="6"/>
      <c r="H922" s="87"/>
      <c r="I922" s="6"/>
      <c r="J922" s="6"/>
      <c r="K922" s="6"/>
    </row>
    <row r="923" spans="2:16" s="124" customFormat="1" x14ac:dyDescent="0.25">
      <c r="B923" s="107"/>
      <c r="C923" s="97"/>
      <c r="D923" s="107"/>
      <c r="E923" s="102"/>
      <c r="F923" s="102"/>
      <c r="G923" s="102"/>
      <c r="H923" s="102"/>
      <c r="I923" s="93"/>
      <c r="J923" s="93"/>
      <c r="K923" s="93"/>
      <c r="L923" s="93"/>
      <c r="M923" s="99"/>
      <c r="N923" s="99"/>
      <c r="O923" s="99"/>
    </row>
    <row r="924" spans="2:16" s="98" customFormat="1" x14ac:dyDescent="0.25">
      <c r="B924" s="25"/>
      <c r="C924" s="69"/>
      <c r="D924" s="25"/>
      <c r="E924" s="7"/>
      <c r="F924" s="7"/>
      <c r="G924" s="7"/>
      <c r="H924" s="7"/>
      <c r="I924" s="7"/>
      <c r="J924" s="7"/>
      <c r="K924" s="7"/>
      <c r="M924" s="99"/>
      <c r="N924" s="99"/>
      <c r="O924" s="99"/>
      <c r="P924" s="100"/>
    </row>
    <row r="925" spans="2:16" s="102" customFormat="1" x14ac:dyDescent="0.25">
      <c r="C925" s="97"/>
      <c r="I925" s="34"/>
      <c r="J925" s="34"/>
      <c r="K925" s="34"/>
      <c r="L925" s="34"/>
      <c r="M925" s="99"/>
      <c r="N925" s="99"/>
      <c r="O925" s="99"/>
    </row>
    <row r="926" spans="2:16" x14ac:dyDescent="0.25">
      <c r="B926" s="96"/>
      <c r="C926" s="97"/>
      <c r="D926" s="96"/>
      <c r="E926" s="6"/>
      <c r="F926" s="6"/>
      <c r="G926" s="6"/>
      <c r="I926" s="6"/>
      <c r="J926" s="6"/>
      <c r="K926" s="6"/>
      <c r="M926" s="99"/>
      <c r="N926" s="99"/>
      <c r="O926" s="99"/>
    </row>
    <row r="927" spans="2:16" s="124" customFormat="1" x14ac:dyDescent="0.25">
      <c r="B927" s="36"/>
      <c r="C927" s="97"/>
      <c r="D927" s="36"/>
      <c r="E927" s="94"/>
      <c r="F927" s="94"/>
      <c r="G927" s="94"/>
      <c r="H927" s="94"/>
      <c r="I927" s="6"/>
      <c r="J927" s="6"/>
      <c r="K927" s="6"/>
      <c r="L927" s="34"/>
      <c r="M927" s="120"/>
      <c r="N927" s="120"/>
      <c r="O927" s="120"/>
    </row>
    <row r="928" spans="2:16" s="124" customFormat="1" x14ac:dyDescent="0.25">
      <c r="B928" s="36"/>
      <c r="C928" s="97"/>
      <c r="D928" s="36"/>
      <c r="E928" s="94"/>
      <c r="F928" s="94"/>
      <c r="G928" s="94"/>
      <c r="H928" s="94"/>
      <c r="I928" s="6"/>
      <c r="J928" s="6"/>
      <c r="K928" s="6"/>
      <c r="L928" s="34"/>
      <c r="M928" s="120"/>
      <c r="N928" s="120"/>
      <c r="O928" s="120"/>
    </row>
    <row r="929" spans="2:16" x14ac:dyDescent="0.25">
      <c r="B929" s="104"/>
      <c r="C929" s="97"/>
      <c r="D929" s="104"/>
      <c r="E929" s="6"/>
      <c r="F929" s="6"/>
      <c r="G929" s="6"/>
      <c r="H929" s="87"/>
      <c r="I929" s="6"/>
      <c r="J929" s="6"/>
      <c r="K929" s="6"/>
    </row>
    <row r="930" spans="2:16" s="124" customFormat="1" x14ac:dyDescent="0.25">
      <c r="B930" s="102"/>
      <c r="C930" s="97"/>
      <c r="D930" s="102"/>
      <c r="E930" s="102"/>
      <c r="F930" s="102"/>
      <c r="G930" s="102"/>
      <c r="H930" s="102"/>
      <c r="I930" s="34"/>
      <c r="J930" s="34"/>
      <c r="K930" s="34"/>
      <c r="L930" s="34"/>
      <c r="M930" s="99"/>
      <c r="N930" s="99"/>
      <c r="O930" s="99"/>
    </row>
    <row r="931" spans="2:16" s="98" customFormat="1" x14ac:dyDescent="0.25">
      <c r="B931" s="25"/>
      <c r="C931" s="69"/>
      <c r="D931" s="25"/>
      <c r="E931" s="7"/>
      <c r="F931" s="7"/>
      <c r="G931" s="7"/>
      <c r="H931" s="7"/>
      <c r="I931" s="7"/>
      <c r="J931" s="7"/>
      <c r="K931" s="7"/>
      <c r="M931" s="99"/>
      <c r="N931" s="99"/>
      <c r="O931" s="99"/>
      <c r="P931" s="100"/>
    </row>
    <row r="932" spans="2:16" s="124" customFormat="1" x14ac:dyDescent="0.25">
      <c r="B932" s="102"/>
      <c r="C932" s="97"/>
      <c r="D932" s="102"/>
      <c r="E932" s="102"/>
      <c r="F932" s="102"/>
      <c r="G932" s="102"/>
      <c r="H932" s="102"/>
      <c r="I932" s="34"/>
      <c r="J932" s="34"/>
      <c r="K932" s="34"/>
      <c r="L932" s="34"/>
      <c r="M932" s="99"/>
      <c r="N932" s="99"/>
      <c r="O932" s="99"/>
    </row>
    <row r="933" spans="2:16" x14ac:dyDescent="0.25">
      <c r="B933" s="96"/>
      <c r="C933" s="97"/>
      <c r="D933" s="96"/>
      <c r="E933" s="6"/>
      <c r="F933" s="6"/>
      <c r="G933" s="6"/>
      <c r="I933" s="6"/>
      <c r="J933" s="6"/>
      <c r="K933" s="6"/>
      <c r="M933" s="99"/>
      <c r="N933" s="99"/>
      <c r="O933" s="99"/>
    </row>
    <row r="934" spans="2:16" s="124" customFormat="1" x14ac:dyDescent="0.25">
      <c r="B934" s="36"/>
      <c r="C934" s="97"/>
      <c r="D934" s="36"/>
      <c r="E934" s="94"/>
      <c r="F934" s="94"/>
      <c r="G934" s="94"/>
      <c r="H934" s="94"/>
      <c r="I934" s="6"/>
      <c r="J934" s="6"/>
      <c r="K934" s="6"/>
      <c r="L934" s="34"/>
      <c r="M934" s="120"/>
      <c r="N934" s="120"/>
      <c r="O934" s="120"/>
    </row>
    <row r="935" spans="2:16" s="124" customFormat="1" x14ac:dyDescent="0.25">
      <c r="B935" s="36"/>
      <c r="C935" s="97"/>
      <c r="D935" s="36"/>
      <c r="E935" s="94"/>
      <c r="F935" s="94"/>
      <c r="G935" s="94"/>
      <c r="H935" s="94"/>
      <c r="I935" s="6"/>
      <c r="J935" s="6"/>
      <c r="K935" s="6"/>
      <c r="L935" s="34"/>
      <c r="M935" s="120"/>
      <c r="N935" s="120"/>
      <c r="O935" s="120"/>
    </row>
    <row r="936" spans="2:16" s="124" customFormat="1" x14ac:dyDescent="0.25">
      <c r="B936" s="36"/>
      <c r="C936" s="97"/>
      <c r="D936" s="36"/>
      <c r="E936" s="94"/>
      <c r="F936" s="94"/>
      <c r="G936" s="94"/>
      <c r="H936" s="94"/>
      <c r="I936" s="6"/>
      <c r="J936" s="6"/>
      <c r="K936" s="6"/>
      <c r="L936" s="34"/>
      <c r="M936" s="120"/>
      <c r="N936" s="120"/>
      <c r="O936" s="120"/>
    </row>
    <row r="937" spans="2:16" s="124" customFormat="1" x14ac:dyDescent="0.25">
      <c r="B937" s="36"/>
      <c r="C937" s="97"/>
      <c r="D937" s="36"/>
      <c r="E937" s="94"/>
      <c r="F937" s="94"/>
      <c r="G937" s="94"/>
      <c r="H937" s="94"/>
      <c r="I937" s="6"/>
      <c r="J937" s="6"/>
      <c r="K937" s="6"/>
      <c r="L937" s="34"/>
      <c r="M937" s="120"/>
      <c r="N937" s="120"/>
      <c r="O937" s="120"/>
    </row>
    <row r="938" spans="2:16" s="124" customFormat="1" x14ac:dyDescent="0.25">
      <c r="B938" s="36"/>
      <c r="C938" s="97"/>
      <c r="D938" s="36"/>
      <c r="E938" s="94"/>
      <c r="F938" s="94"/>
      <c r="G938" s="94"/>
      <c r="H938" s="94"/>
      <c r="I938" s="6"/>
      <c r="J938" s="6"/>
      <c r="K938" s="6"/>
      <c r="L938" s="34"/>
      <c r="M938" s="120"/>
      <c r="N938" s="120"/>
      <c r="O938" s="120"/>
    </row>
    <row r="939" spans="2:16" s="124" customFormat="1" x14ac:dyDescent="0.25">
      <c r="B939" s="36"/>
      <c r="C939" s="97"/>
      <c r="D939" s="36"/>
      <c r="E939" s="94"/>
      <c r="F939" s="94"/>
      <c r="G939" s="94"/>
      <c r="H939" s="94"/>
      <c r="I939" s="6"/>
      <c r="J939" s="6"/>
      <c r="K939" s="6"/>
      <c r="L939" s="34"/>
      <c r="M939" s="120"/>
      <c r="N939" s="120"/>
      <c r="O939" s="120"/>
    </row>
    <row r="940" spans="2:16" s="124" customFormat="1" x14ac:dyDescent="0.25">
      <c r="B940" s="36"/>
      <c r="C940" s="97"/>
      <c r="D940" s="36"/>
      <c r="E940" s="94"/>
      <c r="F940" s="94"/>
      <c r="G940" s="94"/>
      <c r="H940" s="94"/>
      <c r="I940" s="6"/>
      <c r="J940" s="6"/>
      <c r="K940" s="6"/>
      <c r="L940" s="34"/>
      <c r="M940" s="120"/>
      <c r="N940" s="120"/>
      <c r="O940" s="120"/>
    </row>
    <row r="941" spans="2:16" s="124" customFormat="1" x14ac:dyDescent="0.25">
      <c r="B941" s="36"/>
      <c r="C941" s="97"/>
      <c r="D941" s="36"/>
      <c r="E941" s="94"/>
      <c r="F941" s="94"/>
      <c r="G941" s="94"/>
      <c r="H941" s="94"/>
      <c r="I941" s="6"/>
      <c r="J941" s="6"/>
      <c r="K941" s="6"/>
      <c r="L941" s="34"/>
      <c r="M941" s="120"/>
      <c r="N941" s="120"/>
      <c r="O941" s="120"/>
    </row>
    <row r="942" spans="2:16" s="124" customFormat="1" x14ac:dyDescent="0.25">
      <c r="B942" s="36"/>
      <c r="C942" s="97"/>
      <c r="D942" s="36"/>
      <c r="E942" s="94"/>
      <c r="F942" s="94"/>
      <c r="G942" s="94"/>
      <c r="H942" s="94"/>
      <c r="I942" s="6"/>
      <c r="J942" s="6"/>
      <c r="K942" s="6"/>
      <c r="L942" s="34"/>
      <c r="M942" s="120"/>
      <c r="N942" s="120"/>
      <c r="O942" s="120"/>
    </row>
    <row r="943" spans="2:16" s="124" customFormat="1" x14ac:dyDescent="0.25">
      <c r="B943" s="36"/>
      <c r="C943" s="97"/>
      <c r="D943" s="36"/>
      <c r="E943" s="94"/>
      <c r="F943" s="94"/>
      <c r="G943" s="94"/>
      <c r="H943" s="94"/>
      <c r="I943" s="6"/>
      <c r="J943" s="6"/>
      <c r="K943" s="6"/>
      <c r="L943" s="34"/>
      <c r="M943" s="120"/>
      <c r="N943" s="120"/>
      <c r="O943" s="120"/>
    </row>
    <row r="944" spans="2:16" s="124" customFormat="1" x14ac:dyDescent="0.25">
      <c r="B944" s="36"/>
      <c r="C944" s="97"/>
      <c r="D944" s="36"/>
      <c r="E944" s="94"/>
      <c r="F944" s="94"/>
      <c r="G944" s="94"/>
      <c r="H944" s="94"/>
      <c r="I944" s="6"/>
      <c r="J944" s="6"/>
      <c r="K944" s="6"/>
      <c r="L944" s="34"/>
      <c r="M944" s="120"/>
      <c r="N944" s="120"/>
      <c r="O944" s="120"/>
    </row>
    <row r="945" spans="2:16" s="124" customFormat="1" x14ac:dyDescent="0.25">
      <c r="B945" s="36"/>
      <c r="C945" s="97"/>
      <c r="D945" s="36"/>
      <c r="E945" s="94"/>
      <c r="F945" s="94"/>
      <c r="G945" s="94"/>
      <c r="H945" s="94"/>
      <c r="I945" s="6"/>
      <c r="J945" s="6"/>
      <c r="K945" s="6"/>
      <c r="L945" s="34"/>
      <c r="M945" s="120"/>
      <c r="N945" s="120"/>
      <c r="O945" s="120"/>
    </row>
    <row r="946" spans="2:16" s="124" customFormat="1" x14ac:dyDescent="0.25">
      <c r="B946" s="36"/>
      <c r="C946" s="97"/>
      <c r="D946" s="36"/>
      <c r="E946" s="94"/>
      <c r="F946" s="94"/>
      <c r="G946" s="94"/>
      <c r="H946" s="94"/>
      <c r="I946" s="6"/>
      <c r="J946" s="6"/>
      <c r="K946" s="6"/>
      <c r="L946" s="34"/>
      <c r="M946" s="120"/>
      <c r="N946" s="120"/>
      <c r="O946" s="120"/>
    </row>
    <row r="947" spans="2:16" s="124" customFormat="1" x14ac:dyDescent="0.25">
      <c r="B947" s="36"/>
      <c r="C947" s="97"/>
      <c r="D947" s="36"/>
      <c r="E947" s="94"/>
      <c r="F947" s="94"/>
      <c r="G947" s="94"/>
      <c r="H947" s="94"/>
      <c r="I947" s="6"/>
      <c r="J947" s="6"/>
      <c r="K947" s="6"/>
      <c r="L947" s="34"/>
      <c r="M947" s="120"/>
      <c r="N947" s="120"/>
      <c r="O947" s="120"/>
    </row>
    <row r="948" spans="2:16" x14ac:dyDescent="0.25">
      <c r="B948" s="104"/>
      <c r="C948" s="97"/>
      <c r="D948" s="104"/>
      <c r="E948" s="6"/>
      <c r="F948" s="6"/>
      <c r="G948" s="6"/>
      <c r="H948" s="87"/>
      <c r="I948" s="6"/>
      <c r="J948" s="6"/>
      <c r="K948" s="6"/>
    </row>
    <row r="949" spans="2:16" x14ac:dyDescent="0.25">
      <c r="B949" s="104"/>
      <c r="C949" s="97"/>
      <c r="D949" s="104"/>
      <c r="E949" s="6"/>
      <c r="F949" s="6"/>
      <c r="G949" s="6"/>
      <c r="I949" s="6"/>
      <c r="J949" s="6"/>
      <c r="K949" s="6"/>
    </row>
    <row r="950" spans="2:16" x14ac:dyDescent="0.25">
      <c r="B950" s="104"/>
      <c r="C950" s="97"/>
      <c r="D950" s="104"/>
      <c r="E950" s="6"/>
      <c r="F950" s="6"/>
      <c r="G950" s="6"/>
      <c r="H950" s="87"/>
      <c r="I950" s="6"/>
      <c r="J950" s="6"/>
      <c r="K950" s="6"/>
    </row>
    <row r="951" spans="2:16" x14ac:dyDescent="0.25">
      <c r="B951" s="104"/>
      <c r="C951" s="97"/>
      <c r="D951" s="104"/>
      <c r="E951" s="6"/>
      <c r="F951" s="6"/>
      <c r="G951" s="6"/>
      <c r="I951" s="6"/>
      <c r="J951" s="6"/>
      <c r="K951" s="6"/>
    </row>
    <row r="952" spans="2:16" s="124" customFormat="1" x14ac:dyDescent="0.25">
      <c r="B952" s="102"/>
      <c r="C952" s="97"/>
      <c r="D952" s="102"/>
      <c r="E952" s="102"/>
      <c r="F952" s="102"/>
      <c r="G952" s="102"/>
      <c r="H952" s="102"/>
      <c r="I952" s="34"/>
      <c r="J952" s="34"/>
      <c r="K952" s="34"/>
      <c r="L952" s="34"/>
      <c r="M952" s="99"/>
      <c r="N952" s="99"/>
      <c r="O952" s="99"/>
    </row>
    <row r="953" spans="2:16" s="98" customFormat="1" x14ac:dyDescent="0.25">
      <c r="B953" s="25"/>
      <c r="C953" s="69"/>
      <c r="D953" s="25"/>
      <c r="E953" s="7"/>
      <c r="F953" s="7"/>
      <c r="G953" s="7"/>
      <c r="H953" s="7"/>
      <c r="I953" s="7"/>
      <c r="J953" s="7"/>
      <c r="K953" s="7"/>
      <c r="M953" s="99"/>
      <c r="N953" s="99"/>
      <c r="O953" s="99"/>
      <c r="P953" s="100"/>
    </row>
    <row r="954" spans="2:16" s="124" customFormat="1" x14ac:dyDescent="0.25">
      <c r="B954" s="102"/>
      <c r="C954" s="97"/>
      <c r="D954" s="102"/>
      <c r="E954" s="102"/>
      <c r="F954" s="102"/>
      <c r="G954" s="102"/>
      <c r="H954" s="102"/>
      <c r="I954" s="34"/>
      <c r="J954" s="34"/>
      <c r="K954" s="34"/>
      <c r="L954" s="34"/>
      <c r="M954" s="99"/>
      <c r="N954" s="99"/>
      <c r="O954" s="99"/>
    </row>
    <row r="955" spans="2:16" x14ac:dyDescent="0.25">
      <c r="B955" s="96"/>
      <c r="C955" s="97"/>
      <c r="D955" s="96"/>
      <c r="E955" s="6"/>
      <c r="F955" s="6"/>
      <c r="G955" s="6"/>
      <c r="I955" s="6"/>
      <c r="J955" s="6"/>
      <c r="K955" s="6"/>
      <c r="M955" s="99"/>
      <c r="N955" s="99"/>
      <c r="O955" s="99"/>
    </row>
    <row r="956" spans="2:16" s="124" customFormat="1" x14ac:dyDescent="0.25">
      <c r="B956" s="36"/>
      <c r="C956" s="97"/>
      <c r="D956" s="36"/>
      <c r="E956" s="94"/>
      <c r="F956" s="94"/>
      <c r="G956" s="94"/>
      <c r="H956" s="94"/>
      <c r="I956" s="94"/>
      <c r="J956" s="94"/>
      <c r="K956" s="94"/>
      <c r="L956" s="34"/>
      <c r="M956" s="120"/>
      <c r="N956" s="120"/>
      <c r="O956" s="120"/>
    </row>
    <row r="957" spans="2:16" x14ac:dyDescent="0.25">
      <c r="B957" s="104"/>
      <c r="C957" s="97"/>
      <c r="D957" s="104"/>
      <c r="E957" s="6"/>
      <c r="F957" s="6"/>
      <c r="G957" s="6"/>
      <c r="I957" s="6"/>
      <c r="J957" s="6"/>
      <c r="K957" s="6"/>
    </row>
    <row r="958" spans="2:16" x14ac:dyDescent="0.25">
      <c r="B958" s="104"/>
      <c r="C958" s="97"/>
      <c r="D958" s="104"/>
      <c r="E958" s="6"/>
      <c r="F958" s="6"/>
      <c r="G958" s="6"/>
      <c r="H958" s="87"/>
      <c r="I958" s="6"/>
      <c r="J958" s="6"/>
      <c r="K958" s="6"/>
    </row>
    <row r="959" spans="2:16" x14ac:dyDescent="0.25">
      <c r="B959" s="104"/>
      <c r="C959" s="97"/>
      <c r="D959" s="104"/>
      <c r="E959" s="6"/>
      <c r="F959" s="6"/>
      <c r="G959" s="6"/>
      <c r="I959" s="6"/>
      <c r="J959" s="6"/>
      <c r="K959" s="6"/>
    </row>
    <row r="960" spans="2:16" x14ac:dyDescent="0.25">
      <c r="B960" s="104"/>
      <c r="C960" s="97"/>
      <c r="D960" s="104"/>
      <c r="E960" s="6"/>
      <c r="F960" s="6"/>
      <c r="G960" s="6"/>
      <c r="I960" s="6"/>
      <c r="J960" s="6"/>
      <c r="K960" s="6"/>
    </row>
    <row r="961" spans="2:16" x14ac:dyDescent="0.25">
      <c r="B961" s="104"/>
      <c r="C961" s="97"/>
      <c r="D961" s="104"/>
      <c r="E961" s="6"/>
      <c r="F961" s="6"/>
      <c r="G961" s="6"/>
      <c r="I961" s="6"/>
      <c r="J961" s="6"/>
      <c r="K961" s="6"/>
    </row>
    <row r="964" spans="2:16" s="98" customFormat="1" x14ac:dyDescent="0.25">
      <c r="B964" s="25"/>
      <c r="C964" s="69"/>
      <c r="D964" s="25"/>
      <c r="E964" s="7"/>
      <c r="F964" s="7"/>
      <c r="G964" s="7"/>
      <c r="H964" s="7"/>
      <c r="I964" s="110"/>
      <c r="J964" s="110"/>
      <c r="K964" s="110"/>
      <c r="M964" s="99"/>
      <c r="N964" s="99"/>
      <c r="O964" s="99"/>
      <c r="P964" s="100"/>
    </row>
    <row r="965" spans="2:16" s="98" customFormat="1" x14ac:dyDescent="0.25">
      <c r="B965" s="25"/>
      <c r="C965" s="69"/>
      <c r="D965" s="25"/>
      <c r="E965" s="7"/>
      <c r="F965" s="7"/>
      <c r="G965" s="7"/>
      <c r="H965" s="7"/>
      <c r="I965" s="110"/>
      <c r="J965" s="110"/>
      <c r="K965" s="110"/>
      <c r="M965" s="99"/>
      <c r="N965" s="99"/>
      <c r="O965" s="99"/>
      <c r="P965" s="100"/>
    </row>
    <row r="966" spans="2:16" s="98" customFormat="1" x14ac:dyDescent="0.25">
      <c r="B966" s="25"/>
      <c r="C966" s="69"/>
      <c r="D966" s="25"/>
      <c r="E966" s="7"/>
      <c r="F966" s="7"/>
      <c r="G966" s="7"/>
      <c r="H966" s="7"/>
      <c r="I966" s="110"/>
      <c r="J966" s="110"/>
      <c r="K966" s="110"/>
      <c r="M966" s="99"/>
      <c r="N966" s="99"/>
      <c r="O966" s="99"/>
      <c r="P966" s="100"/>
    </row>
    <row r="967" spans="2:16" s="98" customFormat="1" x14ac:dyDescent="0.25">
      <c r="B967" s="25"/>
      <c r="C967" s="69"/>
      <c r="D967" s="25"/>
      <c r="E967" s="7"/>
      <c r="F967" s="7"/>
      <c r="G967" s="7"/>
      <c r="H967" s="7"/>
      <c r="I967" s="110"/>
      <c r="J967" s="110"/>
      <c r="K967" s="110"/>
      <c r="M967" s="99"/>
      <c r="N967" s="99"/>
      <c r="O967" s="99"/>
      <c r="P967" s="100"/>
    </row>
    <row r="968" spans="2:16" s="98" customFormat="1" x14ac:dyDescent="0.25">
      <c r="B968" s="25"/>
      <c r="C968" s="69"/>
      <c r="D968" s="25"/>
      <c r="E968" s="7"/>
      <c r="F968" s="7"/>
      <c r="G968" s="7"/>
      <c r="H968" s="7"/>
      <c r="I968" s="110"/>
      <c r="J968" s="110"/>
      <c r="K968" s="110"/>
      <c r="M968" s="99"/>
      <c r="N968" s="99"/>
      <c r="O968" s="99"/>
      <c r="P968" s="100"/>
    </row>
    <row r="969" spans="2:16" s="98" customFormat="1" x14ac:dyDescent="0.25">
      <c r="B969" s="25"/>
      <c r="C969" s="69"/>
      <c r="D969" s="25"/>
      <c r="E969" s="7"/>
      <c r="F969" s="7"/>
      <c r="G969" s="7"/>
      <c r="H969" s="7"/>
      <c r="I969" s="110"/>
      <c r="J969" s="110"/>
      <c r="K969" s="110"/>
      <c r="M969" s="99"/>
      <c r="N969" s="99"/>
      <c r="O969" s="99"/>
      <c r="P969" s="100"/>
    </row>
    <row r="970" spans="2:16" s="98" customFormat="1" x14ac:dyDescent="0.25">
      <c r="B970" s="25"/>
      <c r="C970" s="69"/>
      <c r="D970" s="25"/>
      <c r="E970" s="7"/>
      <c r="F970" s="7"/>
      <c r="G970" s="7"/>
      <c r="H970" s="7"/>
      <c r="I970" s="110"/>
      <c r="J970" s="110"/>
      <c r="K970" s="110"/>
      <c r="M970" s="99"/>
      <c r="N970" s="99"/>
      <c r="O970" s="99"/>
      <c r="P970" s="100"/>
    </row>
    <row r="971" spans="2:16" s="98" customFormat="1" x14ac:dyDescent="0.25">
      <c r="B971" s="25"/>
      <c r="C971" s="69"/>
      <c r="D971" s="25"/>
      <c r="E971" s="7"/>
      <c r="F971" s="7"/>
      <c r="G971" s="7"/>
      <c r="H971" s="7"/>
      <c r="I971" s="110"/>
      <c r="J971" s="110"/>
      <c r="K971" s="110"/>
      <c r="M971" s="99"/>
      <c r="N971" s="99"/>
      <c r="O971" s="99"/>
      <c r="P971" s="100"/>
    </row>
    <row r="972" spans="2:16" s="98" customFormat="1" x14ac:dyDescent="0.25">
      <c r="B972" s="25"/>
      <c r="C972" s="69"/>
      <c r="D972" s="25"/>
      <c r="E972" s="7"/>
      <c r="F972" s="7"/>
      <c r="G972" s="7"/>
      <c r="H972" s="7"/>
      <c r="I972" s="111"/>
      <c r="J972" s="111"/>
      <c r="K972" s="111"/>
      <c r="M972" s="99"/>
      <c r="N972" s="99"/>
      <c r="O972" s="99"/>
      <c r="P972" s="100"/>
    </row>
    <row r="973" spans="2:16" x14ac:dyDescent="0.25">
      <c r="C973" s="69"/>
      <c r="D973" s="69"/>
      <c r="E973" s="69"/>
      <c r="F973" s="69"/>
      <c r="G973" s="69"/>
      <c r="H973" s="69"/>
      <c r="I973" s="110"/>
      <c r="J973" s="110"/>
      <c r="K973" s="110"/>
    </row>
    <row r="974" spans="2:16" x14ac:dyDescent="0.25">
      <c r="C974" s="69"/>
      <c r="D974" s="69"/>
      <c r="E974" s="69"/>
      <c r="F974" s="69"/>
      <c r="G974" s="69"/>
      <c r="H974" s="69"/>
      <c r="I974" s="110"/>
      <c r="J974" s="110"/>
      <c r="K974" s="110"/>
    </row>
    <row r="975" spans="2:16" x14ac:dyDescent="0.25">
      <c r="C975" s="69"/>
      <c r="D975" s="69"/>
      <c r="E975" s="69"/>
      <c r="F975" s="69"/>
      <c r="G975" s="69"/>
      <c r="H975" s="69"/>
      <c r="I975" s="110"/>
      <c r="J975" s="110"/>
      <c r="K975" s="110"/>
    </row>
  </sheetData>
  <pageMargins left="0.7" right="0.7" top="1.1770833333333333" bottom="0.79166666666666663" header="0.40625" footer="0.3"/>
  <pageSetup paperSize="9" orientation="portrait" r:id="rId1"/>
  <headerFooter>
    <oddHeader>&amp;L&amp;"Arial Narrow,Navadno"&amp;12           3/1.4.3.2&amp;C&amp;"Arial Narrow,Navadno"&amp;12PROJEKTANTSKI PREDRAČUN Z REKAPITULACIJO STROŠKOV
- faza 2 -</oddHeader>
    <oddFooter>&amp;R&amp;"Arial Narrow,Navadno"&amp;10stran 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975"/>
  <sheetViews>
    <sheetView view="pageLayout" topLeftCell="A151" zoomScale="130" zoomScaleNormal="130" zoomScalePageLayoutView="130" workbookViewId="0">
      <selection sqref="A1:F539"/>
    </sheetView>
  </sheetViews>
  <sheetFormatPr defaultRowHeight="13.5" x14ac:dyDescent="0.25"/>
  <cols>
    <col min="1" max="1" width="5.7109375" style="117" customWidth="1"/>
    <col min="2" max="2" width="6.7109375" style="118" customWidth="1"/>
    <col min="3" max="3" width="35.7109375" style="119" customWidth="1"/>
    <col min="4" max="4" width="6.7109375" style="118" customWidth="1"/>
    <col min="5" max="7" width="8.7109375" style="95" customWidth="1"/>
    <col min="8" max="8" width="8.7109375" style="6" customWidth="1"/>
    <col min="9" max="11" width="10.7109375" style="95" customWidth="1"/>
    <col min="12" max="12" width="9.140625" style="117" customWidth="1"/>
    <col min="13" max="15" width="2.7109375" style="120" customWidth="1"/>
    <col min="16" max="16" width="9.140625" style="121" customWidth="1"/>
    <col min="17" max="16384" width="9.140625" style="117"/>
  </cols>
  <sheetData>
    <row r="1" spans="1:16" x14ac:dyDescent="0.25">
      <c r="A1" s="6"/>
      <c r="B1" s="95"/>
      <c r="C1" s="95"/>
      <c r="D1" s="95"/>
      <c r="E1" s="117"/>
      <c r="F1" s="120"/>
      <c r="G1" s="120"/>
      <c r="H1" s="120"/>
      <c r="I1" s="121"/>
      <c r="J1" s="117"/>
      <c r="K1" s="117"/>
      <c r="M1" s="117"/>
      <c r="N1" s="117"/>
      <c r="O1" s="117"/>
      <c r="P1" s="117"/>
    </row>
    <row r="2" spans="1:16" x14ac:dyDescent="0.25">
      <c r="A2" s="6"/>
      <c r="B2" s="95"/>
      <c r="C2" s="95"/>
      <c r="D2" s="95"/>
      <c r="E2" s="117"/>
      <c r="F2" s="120"/>
      <c r="G2" s="120"/>
      <c r="H2" s="120"/>
      <c r="I2" s="121"/>
      <c r="J2" s="117"/>
      <c r="K2" s="117"/>
      <c r="M2" s="117"/>
      <c r="N2" s="117"/>
      <c r="O2" s="117"/>
      <c r="P2" s="117"/>
    </row>
    <row r="3" spans="1:16" s="98" customFormat="1" x14ac:dyDescent="0.25">
      <c r="A3" s="7"/>
      <c r="B3" s="7"/>
      <c r="C3" s="7"/>
      <c r="D3" s="7"/>
      <c r="F3" s="99"/>
      <c r="G3" s="99"/>
      <c r="H3" s="99"/>
      <c r="I3" s="100"/>
    </row>
    <row r="4" spans="1:16" x14ac:dyDescent="0.25">
      <c r="A4" s="6"/>
      <c r="B4" s="6"/>
      <c r="C4" s="6"/>
      <c r="D4" s="6"/>
      <c r="E4" s="117"/>
      <c r="F4" s="120"/>
      <c r="G4" s="120"/>
      <c r="H4" s="120"/>
      <c r="I4" s="121"/>
      <c r="J4" s="117"/>
      <c r="K4" s="117"/>
      <c r="M4" s="117"/>
      <c r="N4" s="117"/>
      <c r="O4" s="117"/>
      <c r="P4" s="117"/>
    </row>
    <row r="5" spans="1:16" s="98" customFormat="1" x14ac:dyDescent="0.25">
      <c r="A5" s="7"/>
      <c r="B5" s="7"/>
      <c r="C5" s="7"/>
      <c r="D5" s="7"/>
      <c r="F5" s="99"/>
      <c r="G5" s="99"/>
      <c r="H5" s="99"/>
      <c r="I5" s="100"/>
    </row>
    <row r="6" spans="1:16" x14ac:dyDescent="0.25">
      <c r="A6" s="6"/>
      <c r="B6" s="6"/>
      <c r="C6" s="6"/>
      <c r="D6" s="6"/>
      <c r="E6" s="117"/>
      <c r="F6" s="120"/>
      <c r="G6" s="120"/>
      <c r="H6" s="120"/>
      <c r="I6" s="121"/>
      <c r="J6" s="117"/>
      <c r="K6" s="117"/>
      <c r="M6" s="117"/>
      <c r="N6" s="117"/>
      <c r="O6" s="117"/>
      <c r="P6" s="117"/>
    </row>
    <row r="7" spans="1:16" x14ac:dyDescent="0.25">
      <c r="A7" s="6"/>
      <c r="B7" s="6"/>
      <c r="C7" s="6"/>
      <c r="D7" s="6"/>
      <c r="E7" s="117"/>
      <c r="F7" s="120"/>
      <c r="G7" s="120"/>
      <c r="H7" s="120"/>
      <c r="I7" s="121"/>
      <c r="J7" s="117"/>
      <c r="K7" s="117"/>
      <c r="M7" s="117"/>
      <c r="N7" s="117"/>
      <c r="O7" s="117"/>
      <c r="P7" s="117"/>
    </row>
    <row r="8" spans="1:16" x14ac:dyDescent="0.25">
      <c r="A8" s="6"/>
      <c r="B8" s="6"/>
      <c r="C8" s="6"/>
      <c r="D8" s="6"/>
      <c r="E8" s="117"/>
      <c r="F8" s="120"/>
      <c r="G8" s="120"/>
      <c r="H8" s="120"/>
      <c r="I8" s="121"/>
      <c r="J8" s="117"/>
      <c r="K8" s="117"/>
      <c r="M8" s="117"/>
      <c r="N8" s="117"/>
      <c r="O8" s="117"/>
      <c r="P8" s="117"/>
    </row>
    <row r="9" spans="1:16" x14ac:dyDescent="0.25">
      <c r="A9" s="6"/>
      <c r="B9" s="6"/>
      <c r="C9" s="6"/>
      <c r="D9" s="6"/>
      <c r="E9" s="117"/>
      <c r="F9" s="120"/>
      <c r="G9" s="120"/>
      <c r="H9" s="120"/>
      <c r="I9" s="121"/>
      <c r="J9" s="117"/>
      <c r="K9" s="117"/>
      <c r="M9" s="117"/>
      <c r="N9" s="117"/>
      <c r="O9" s="117"/>
      <c r="P9" s="117"/>
    </row>
    <row r="10" spans="1:16" x14ac:dyDescent="0.25">
      <c r="A10" s="6"/>
      <c r="B10" s="6"/>
      <c r="C10" s="6"/>
      <c r="D10" s="6"/>
      <c r="E10" s="117"/>
      <c r="F10" s="120"/>
      <c r="G10" s="120"/>
      <c r="H10" s="120"/>
      <c r="I10" s="121"/>
      <c r="J10" s="117"/>
      <c r="K10" s="117"/>
      <c r="M10" s="117"/>
      <c r="N10" s="117"/>
      <c r="O10" s="117"/>
      <c r="P10" s="117"/>
    </row>
    <row r="11" spans="1:16" x14ac:dyDescent="0.25">
      <c r="A11" s="6"/>
      <c r="B11" s="6"/>
      <c r="C11" s="6"/>
      <c r="D11" s="6"/>
      <c r="E11" s="117"/>
      <c r="F11" s="120"/>
      <c r="G11" s="120"/>
      <c r="H11" s="120"/>
      <c r="I11" s="121"/>
      <c r="J11" s="117"/>
      <c r="K11" s="117"/>
      <c r="M11" s="117"/>
      <c r="N11" s="117"/>
      <c r="O11" s="117"/>
      <c r="P11" s="117"/>
    </row>
    <row r="12" spans="1:16" x14ac:dyDescent="0.25">
      <c r="A12" s="6"/>
      <c r="B12" s="6"/>
      <c r="C12" s="6"/>
      <c r="D12" s="6"/>
      <c r="E12" s="117"/>
      <c r="F12" s="120"/>
      <c r="G12" s="120"/>
      <c r="H12" s="120"/>
      <c r="I12" s="121"/>
      <c r="J12" s="117"/>
      <c r="K12" s="117"/>
      <c r="M12" s="117"/>
      <c r="N12" s="117"/>
      <c r="O12" s="117"/>
      <c r="P12" s="117"/>
    </row>
    <row r="13" spans="1:16" x14ac:dyDescent="0.25">
      <c r="A13" s="6"/>
      <c r="B13" s="6"/>
      <c r="C13" s="6"/>
      <c r="D13" s="6"/>
      <c r="E13" s="117"/>
      <c r="F13" s="120"/>
      <c r="G13" s="120"/>
      <c r="H13" s="120"/>
      <c r="I13" s="121"/>
      <c r="J13" s="117"/>
      <c r="K13" s="117"/>
      <c r="M13" s="117"/>
      <c r="N13" s="117"/>
      <c r="O13" s="117"/>
      <c r="P13" s="117"/>
    </row>
    <row r="14" spans="1:16" s="124" customFormat="1" x14ac:dyDescent="0.25">
      <c r="A14" s="34"/>
      <c r="B14" s="6"/>
      <c r="C14" s="6"/>
      <c r="D14" s="6"/>
      <c r="E14" s="34"/>
      <c r="F14" s="120"/>
      <c r="G14" s="120"/>
      <c r="H14" s="120"/>
    </row>
    <row r="15" spans="1:16" s="102" customFormat="1" x14ac:dyDescent="0.25">
      <c r="A15" s="34"/>
      <c r="B15" s="6"/>
      <c r="C15" s="6"/>
      <c r="D15" s="6"/>
      <c r="E15" s="34"/>
      <c r="F15" s="120"/>
      <c r="G15" s="120"/>
      <c r="H15" s="120"/>
    </row>
    <row r="16" spans="1:16" s="102" customFormat="1" x14ac:dyDescent="0.25">
      <c r="A16" s="34"/>
      <c r="B16" s="6"/>
      <c r="C16" s="6"/>
      <c r="D16" s="6"/>
      <c r="E16" s="34"/>
      <c r="F16" s="120"/>
      <c r="G16" s="120"/>
      <c r="H16" s="120"/>
    </row>
    <row r="17" spans="1:16" s="124" customFormat="1" x14ac:dyDescent="0.25">
      <c r="A17" s="34"/>
      <c r="B17" s="6"/>
      <c r="C17" s="6"/>
      <c r="D17" s="6"/>
      <c r="E17" s="34"/>
      <c r="F17" s="120"/>
      <c r="G17" s="120"/>
      <c r="H17" s="120"/>
    </row>
    <row r="18" spans="1:16" s="124" customFormat="1" x14ac:dyDescent="0.25">
      <c r="A18" s="34"/>
      <c r="B18" s="6"/>
      <c r="C18" s="6"/>
      <c r="D18" s="6"/>
      <c r="E18" s="34"/>
      <c r="F18" s="120"/>
      <c r="G18" s="120"/>
      <c r="H18" s="120"/>
    </row>
    <row r="19" spans="1:16" x14ac:dyDescent="0.25">
      <c r="A19" s="6"/>
      <c r="B19" s="6"/>
      <c r="C19" s="6"/>
      <c r="D19" s="6"/>
      <c r="E19" s="117"/>
      <c r="F19" s="120"/>
      <c r="G19" s="120"/>
      <c r="H19" s="120"/>
      <c r="I19" s="121"/>
      <c r="J19" s="117"/>
      <c r="K19" s="117"/>
      <c r="M19" s="117"/>
      <c r="N19" s="117"/>
      <c r="O19" s="117"/>
      <c r="P19" s="117"/>
    </row>
    <row r="20" spans="1:16" x14ac:dyDescent="0.25">
      <c r="A20" s="6"/>
      <c r="B20" s="6"/>
      <c r="C20" s="6"/>
      <c r="D20" s="6"/>
      <c r="E20" s="117"/>
      <c r="F20" s="120"/>
      <c r="G20" s="120"/>
      <c r="H20" s="120"/>
      <c r="I20" s="121"/>
      <c r="J20" s="117"/>
      <c r="K20" s="117"/>
      <c r="M20" s="117"/>
      <c r="N20" s="117"/>
      <c r="O20" s="117"/>
      <c r="P20" s="117"/>
    </row>
    <row r="21" spans="1:16" x14ac:dyDescent="0.25">
      <c r="A21" s="87"/>
      <c r="B21" s="6"/>
      <c r="C21" s="6"/>
      <c r="D21" s="6"/>
      <c r="E21" s="117"/>
      <c r="F21" s="120"/>
      <c r="G21" s="120"/>
      <c r="H21" s="120"/>
      <c r="I21" s="121"/>
      <c r="J21" s="117"/>
      <c r="K21" s="117"/>
      <c r="M21" s="117"/>
      <c r="N21" s="117"/>
      <c r="O21" s="117"/>
      <c r="P21" s="117"/>
    </row>
    <row r="22" spans="1:16" x14ac:dyDescent="0.25">
      <c r="A22" s="6"/>
      <c r="B22" s="6"/>
      <c r="C22" s="6"/>
      <c r="D22" s="6"/>
      <c r="E22" s="117"/>
      <c r="F22" s="120"/>
      <c r="G22" s="120"/>
      <c r="H22" s="120"/>
      <c r="I22" s="121"/>
      <c r="J22" s="117"/>
      <c r="K22" s="117"/>
      <c r="M22" s="117"/>
      <c r="N22" s="117"/>
      <c r="O22" s="117"/>
      <c r="P22" s="117"/>
    </row>
    <row r="23" spans="1:16" s="98" customFormat="1" x14ac:dyDescent="0.25">
      <c r="A23" s="7"/>
      <c r="B23" s="7"/>
      <c r="C23" s="7"/>
      <c r="D23" s="7"/>
      <c r="F23" s="99"/>
      <c r="G23" s="99"/>
      <c r="H23" s="99"/>
      <c r="I23" s="100"/>
    </row>
    <row r="24" spans="1:16" x14ac:dyDescent="0.25">
      <c r="A24" s="6"/>
      <c r="B24" s="6"/>
      <c r="C24" s="6"/>
      <c r="D24" s="6"/>
      <c r="E24" s="117"/>
      <c r="F24" s="120"/>
      <c r="G24" s="120"/>
      <c r="H24" s="120"/>
      <c r="I24" s="121"/>
      <c r="J24" s="117"/>
      <c r="K24" s="117"/>
      <c r="M24" s="117"/>
      <c r="N24" s="117"/>
      <c r="O24" s="117"/>
      <c r="P24" s="117"/>
    </row>
    <row r="25" spans="1:16" x14ac:dyDescent="0.25">
      <c r="A25" s="6"/>
      <c r="B25" s="6"/>
      <c r="C25" s="6"/>
      <c r="D25" s="6"/>
      <c r="E25" s="117"/>
      <c r="F25" s="120"/>
      <c r="G25" s="120"/>
      <c r="H25" s="120"/>
      <c r="I25" s="121"/>
      <c r="J25" s="117"/>
      <c r="K25" s="117"/>
      <c r="M25" s="117"/>
      <c r="N25" s="117"/>
      <c r="O25" s="117"/>
      <c r="P25" s="117"/>
    </row>
    <row r="26" spans="1:16" s="102" customFormat="1" x14ac:dyDescent="0.25">
      <c r="A26" s="6"/>
      <c r="B26" s="6"/>
      <c r="C26" s="6"/>
      <c r="D26" s="6"/>
      <c r="E26" s="34"/>
      <c r="F26" s="120"/>
      <c r="G26" s="120"/>
      <c r="H26" s="120"/>
    </row>
    <row r="27" spans="1:16" s="102" customFormat="1" x14ac:dyDescent="0.25">
      <c r="A27" s="6"/>
      <c r="B27" s="6"/>
      <c r="C27" s="6"/>
      <c r="D27" s="6"/>
      <c r="E27" s="34"/>
      <c r="F27" s="120"/>
      <c r="G27" s="120"/>
      <c r="H27" s="120"/>
    </row>
    <row r="28" spans="1:16" s="102" customFormat="1" x14ac:dyDescent="0.25">
      <c r="A28" s="6"/>
      <c r="B28" s="6"/>
      <c r="C28" s="6"/>
      <c r="D28" s="6"/>
      <c r="E28" s="34"/>
      <c r="F28" s="120"/>
      <c r="G28" s="120"/>
      <c r="H28" s="120"/>
    </row>
    <row r="29" spans="1:16" s="102" customFormat="1" x14ac:dyDescent="0.25">
      <c r="A29" s="6"/>
      <c r="B29" s="6"/>
      <c r="C29" s="6"/>
      <c r="D29" s="6"/>
      <c r="E29" s="34"/>
      <c r="F29" s="120"/>
      <c r="G29" s="120"/>
      <c r="H29" s="120"/>
    </row>
    <row r="30" spans="1:16" s="102" customFormat="1" x14ac:dyDescent="0.25">
      <c r="A30" s="6"/>
      <c r="B30" s="6"/>
      <c r="C30" s="6"/>
      <c r="D30" s="6"/>
      <c r="E30" s="34"/>
      <c r="F30" s="120"/>
      <c r="G30" s="120"/>
      <c r="H30" s="120"/>
    </row>
    <row r="31" spans="1:16" s="102" customFormat="1" x14ac:dyDescent="0.25">
      <c r="A31" s="6"/>
      <c r="B31" s="6"/>
      <c r="C31" s="6"/>
      <c r="D31" s="6"/>
      <c r="E31" s="34"/>
      <c r="F31" s="120"/>
      <c r="G31" s="120"/>
      <c r="H31" s="120"/>
    </row>
    <row r="32" spans="1:16" s="102" customFormat="1" x14ac:dyDescent="0.25">
      <c r="A32" s="6"/>
      <c r="B32" s="6"/>
      <c r="C32" s="6"/>
      <c r="D32" s="6"/>
      <c r="E32" s="34"/>
      <c r="F32" s="120"/>
      <c r="G32" s="120"/>
      <c r="H32" s="120"/>
    </row>
    <row r="33" spans="1:8" s="102" customFormat="1" x14ac:dyDescent="0.25">
      <c r="A33" s="6"/>
      <c r="B33" s="6"/>
      <c r="C33" s="6"/>
      <c r="D33" s="6"/>
      <c r="E33" s="34"/>
      <c r="F33" s="120"/>
      <c r="G33" s="120"/>
      <c r="H33" s="120"/>
    </row>
    <row r="34" spans="1:8" s="102" customFormat="1" x14ac:dyDescent="0.25">
      <c r="A34" s="6"/>
      <c r="B34" s="6"/>
      <c r="C34" s="6"/>
      <c r="D34" s="6"/>
      <c r="E34" s="34"/>
      <c r="F34" s="120"/>
      <c r="G34" s="120"/>
      <c r="H34" s="120"/>
    </row>
    <row r="35" spans="1:8" s="102" customFormat="1" x14ac:dyDescent="0.25">
      <c r="A35" s="6"/>
      <c r="B35" s="6"/>
      <c r="C35" s="6"/>
      <c r="D35" s="6"/>
      <c r="E35" s="34"/>
      <c r="F35" s="120"/>
      <c r="G35" s="120"/>
      <c r="H35" s="120"/>
    </row>
    <row r="36" spans="1:8" s="102" customFormat="1" x14ac:dyDescent="0.25">
      <c r="A36" s="6"/>
      <c r="B36" s="6"/>
      <c r="C36" s="6"/>
      <c r="D36" s="6"/>
      <c r="E36" s="34"/>
      <c r="F36" s="120"/>
      <c r="G36" s="120"/>
      <c r="H36" s="120"/>
    </row>
    <row r="37" spans="1:8" s="102" customFormat="1" x14ac:dyDescent="0.25">
      <c r="A37" s="6"/>
      <c r="B37" s="6"/>
      <c r="C37" s="6"/>
      <c r="D37" s="6"/>
      <c r="E37" s="34"/>
      <c r="F37" s="120"/>
      <c r="G37" s="120"/>
      <c r="H37" s="120"/>
    </row>
    <row r="38" spans="1:8" s="102" customFormat="1" x14ac:dyDescent="0.25">
      <c r="A38" s="6"/>
      <c r="B38" s="6"/>
      <c r="C38" s="6"/>
      <c r="D38" s="6"/>
      <c r="E38" s="34"/>
      <c r="F38" s="120"/>
      <c r="G38" s="120"/>
      <c r="H38" s="120"/>
    </row>
    <row r="39" spans="1:8" s="102" customFormat="1" x14ac:dyDescent="0.25">
      <c r="A39" s="6"/>
      <c r="B39" s="6"/>
      <c r="C39" s="6"/>
      <c r="D39" s="6"/>
      <c r="E39" s="34"/>
      <c r="F39" s="120"/>
      <c r="G39" s="120"/>
      <c r="H39" s="120"/>
    </row>
    <row r="40" spans="1:8" s="102" customFormat="1" x14ac:dyDescent="0.25">
      <c r="A40" s="6"/>
      <c r="B40" s="6"/>
      <c r="C40" s="6"/>
      <c r="D40" s="6"/>
      <c r="E40" s="34"/>
      <c r="F40" s="120"/>
      <c r="G40" s="120"/>
      <c r="H40" s="120"/>
    </row>
    <row r="41" spans="1:8" s="102" customFormat="1" x14ac:dyDescent="0.25">
      <c r="A41" s="6"/>
      <c r="B41" s="6"/>
      <c r="C41" s="6"/>
      <c r="D41" s="6"/>
      <c r="E41" s="34"/>
      <c r="F41" s="120"/>
      <c r="G41" s="120"/>
      <c r="H41" s="120"/>
    </row>
    <row r="42" spans="1:8" s="102" customFormat="1" x14ac:dyDescent="0.25">
      <c r="A42" s="6"/>
      <c r="B42" s="6"/>
      <c r="C42" s="6"/>
      <c r="D42" s="6"/>
      <c r="E42" s="34"/>
      <c r="F42" s="120"/>
      <c r="G42" s="120"/>
      <c r="H42" s="120"/>
    </row>
    <row r="43" spans="1:8" s="102" customFormat="1" x14ac:dyDescent="0.25">
      <c r="A43" s="6"/>
      <c r="B43" s="6"/>
      <c r="C43" s="6"/>
      <c r="D43" s="6"/>
      <c r="E43" s="34"/>
      <c r="F43" s="120"/>
      <c r="G43" s="120"/>
      <c r="H43" s="120"/>
    </row>
    <row r="44" spans="1:8" s="102" customFormat="1" x14ac:dyDescent="0.25">
      <c r="A44" s="6"/>
      <c r="B44" s="6"/>
      <c r="C44" s="6"/>
      <c r="D44" s="6"/>
      <c r="E44" s="34"/>
      <c r="F44" s="120"/>
      <c r="G44" s="120"/>
      <c r="H44" s="120"/>
    </row>
    <row r="45" spans="1:8" s="102" customFormat="1" x14ac:dyDescent="0.25">
      <c r="A45" s="6"/>
      <c r="B45" s="6"/>
      <c r="C45" s="6"/>
      <c r="D45" s="6"/>
      <c r="E45" s="34"/>
      <c r="F45" s="120"/>
      <c r="G45" s="120"/>
      <c r="H45" s="120"/>
    </row>
    <row r="46" spans="1:8" s="102" customFormat="1" x14ac:dyDescent="0.25">
      <c r="A46" s="6"/>
      <c r="B46" s="6"/>
      <c r="C46" s="6"/>
      <c r="D46" s="6"/>
      <c r="E46" s="34"/>
      <c r="F46" s="120"/>
      <c r="G46" s="120"/>
      <c r="H46" s="120"/>
    </row>
    <row r="47" spans="1:8" s="102" customFormat="1" x14ac:dyDescent="0.25">
      <c r="A47" s="6"/>
      <c r="B47" s="6"/>
      <c r="C47" s="6"/>
      <c r="D47" s="6"/>
      <c r="E47" s="34"/>
      <c r="F47" s="120"/>
      <c r="G47" s="120"/>
      <c r="H47" s="120"/>
    </row>
    <row r="48" spans="1:8" s="124" customFormat="1" x14ac:dyDescent="0.25">
      <c r="A48" s="6"/>
      <c r="B48" s="6"/>
      <c r="C48" s="6"/>
      <c r="D48" s="6"/>
      <c r="E48" s="34"/>
      <c r="F48" s="120"/>
      <c r="G48" s="120"/>
      <c r="H48" s="120"/>
    </row>
    <row r="49" spans="1:8" s="124" customFormat="1" x14ac:dyDescent="0.25">
      <c r="A49" s="6"/>
      <c r="B49" s="6"/>
      <c r="C49" s="6"/>
      <c r="D49" s="6"/>
      <c r="E49" s="34"/>
      <c r="F49" s="120"/>
      <c r="G49" s="120"/>
      <c r="H49" s="120"/>
    </row>
    <row r="50" spans="1:8" s="124" customFormat="1" x14ac:dyDescent="0.25">
      <c r="A50" s="6"/>
      <c r="B50" s="6"/>
      <c r="C50" s="6"/>
      <c r="D50" s="6"/>
      <c r="E50" s="34"/>
      <c r="F50" s="120"/>
      <c r="G50" s="120"/>
      <c r="H50" s="120"/>
    </row>
    <row r="51" spans="1:8" s="102" customFormat="1" x14ac:dyDescent="0.25">
      <c r="A51" s="6"/>
      <c r="B51" s="6"/>
      <c r="C51" s="6"/>
      <c r="D51" s="6"/>
      <c r="E51" s="34"/>
      <c r="F51" s="120"/>
      <c r="G51" s="120"/>
      <c r="H51" s="120"/>
    </row>
    <row r="52" spans="1:8" s="102" customFormat="1" x14ac:dyDescent="0.25">
      <c r="A52" s="6"/>
      <c r="B52" s="6"/>
      <c r="C52" s="6"/>
      <c r="D52" s="6"/>
      <c r="E52" s="34"/>
      <c r="F52" s="120"/>
      <c r="G52" s="120"/>
      <c r="H52" s="120"/>
    </row>
    <row r="53" spans="1:8" s="124" customFormat="1" x14ac:dyDescent="0.25">
      <c r="A53" s="6"/>
      <c r="B53" s="6"/>
      <c r="C53" s="6"/>
      <c r="D53" s="6"/>
      <c r="E53" s="34"/>
      <c r="F53" s="120"/>
      <c r="G53" s="120"/>
      <c r="H53" s="120"/>
    </row>
    <row r="54" spans="1:8" s="124" customFormat="1" x14ac:dyDescent="0.25">
      <c r="A54" s="6"/>
      <c r="B54" s="6"/>
      <c r="C54" s="6"/>
      <c r="D54" s="6"/>
      <c r="E54" s="34"/>
      <c r="F54" s="120"/>
      <c r="G54" s="120"/>
      <c r="H54" s="120"/>
    </row>
    <row r="55" spans="1:8" s="124" customFormat="1" x14ac:dyDescent="0.25">
      <c r="A55" s="6"/>
      <c r="B55" s="6"/>
      <c r="C55" s="6"/>
      <c r="D55" s="6"/>
      <c r="E55" s="34"/>
      <c r="F55" s="120"/>
      <c r="G55" s="120"/>
      <c r="H55" s="120"/>
    </row>
    <row r="56" spans="1:8" s="124" customFormat="1" x14ac:dyDescent="0.25">
      <c r="A56" s="6"/>
      <c r="B56" s="6"/>
      <c r="C56" s="6"/>
      <c r="D56" s="6"/>
      <c r="E56" s="34"/>
      <c r="F56" s="120"/>
      <c r="G56" s="120"/>
      <c r="H56" s="120"/>
    </row>
    <row r="57" spans="1:8" s="124" customFormat="1" x14ac:dyDescent="0.25">
      <c r="A57" s="6"/>
      <c r="B57" s="6"/>
      <c r="C57" s="6"/>
      <c r="D57" s="6"/>
      <c r="E57" s="34"/>
      <c r="F57" s="120"/>
      <c r="G57" s="120"/>
      <c r="H57" s="120"/>
    </row>
    <row r="58" spans="1:8" s="124" customFormat="1" x14ac:dyDescent="0.25">
      <c r="A58" s="6"/>
      <c r="B58" s="6"/>
      <c r="C58" s="6"/>
      <c r="D58" s="6"/>
      <c r="E58" s="34"/>
      <c r="F58" s="120"/>
      <c r="G58" s="120"/>
      <c r="H58" s="120"/>
    </row>
    <row r="59" spans="1:8" s="124" customFormat="1" x14ac:dyDescent="0.25">
      <c r="A59" s="6"/>
      <c r="B59" s="6"/>
      <c r="C59" s="6"/>
      <c r="D59" s="6"/>
      <c r="E59" s="34"/>
      <c r="F59" s="120"/>
      <c r="G59" s="120"/>
      <c r="H59" s="120"/>
    </row>
    <row r="60" spans="1:8" s="124" customFormat="1" x14ac:dyDescent="0.25">
      <c r="A60" s="6"/>
      <c r="B60" s="6"/>
      <c r="C60" s="6"/>
      <c r="D60" s="6"/>
      <c r="E60" s="34"/>
      <c r="F60" s="120"/>
      <c r="G60" s="120"/>
      <c r="H60" s="120"/>
    </row>
    <row r="61" spans="1:8" s="124" customFormat="1" x14ac:dyDescent="0.25">
      <c r="A61" s="6"/>
      <c r="B61" s="6"/>
      <c r="C61" s="6"/>
      <c r="D61" s="6"/>
      <c r="E61" s="34"/>
      <c r="F61" s="120"/>
      <c r="G61" s="120"/>
      <c r="H61" s="120"/>
    </row>
    <row r="62" spans="1:8" s="124" customFormat="1" x14ac:dyDescent="0.25">
      <c r="A62" s="6"/>
      <c r="B62" s="6"/>
      <c r="C62" s="6"/>
      <c r="D62" s="6"/>
      <c r="E62" s="34"/>
      <c r="F62" s="120"/>
      <c r="G62" s="120"/>
      <c r="H62" s="120"/>
    </row>
    <row r="63" spans="1:8" s="124" customFormat="1" x14ac:dyDescent="0.25">
      <c r="A63" s="6"/>
      <c r="B63" s="6"/>
      <c r="C63" s="6"/>
      <c r="D63" s="6"/>
      <c r="E63" s="34"/>
      <c r="F63" s="120"/>
      <c r="G63" s="120"/>
      <c r="H63" s="120"/>
    </row>
    <row r="64" spans="1:8" s="124" customFormat="1" x14ac:dyDescent="0.25">
      <c r="A64" s="6"/>
      <c r="B64" s="6"/>
      <c r="C64" s="6"/>
      <c r="D64" s="6"/>
      <c r="E64" s="34"/>
      <c r="F64" s="120"/>
      <c r="G64" s="120"/>
      <c r="H64" s="120"/>
    </row>
    <row r="65" spans="1:8" s="124" customFormat="1" x14ac:dyDescent="0.25">
      <c r="A65" s="6"/>
      <c r="B65" s="6"/>
      <c r="C65" s="6"/>
      <c r="D65" s="6"/>
      <c r="E65" s="34"/>
      <c r="F65" s="120"/>
      <c r="G65" s="120"/>
      <c r="H65" s="120"/>
    </row>
    <row r="66" spans="1:8" s="124" customFormat="1" x14ac:dyDescent="0.25">
      <c r="A66" s="6"/>
      <c r="B66" s="6"/>
      <c r="C66" s="6"/>
      <c r="D66" s="6"/>
      <c r="E66" s="34"/>
      <c r="F66" s="120"/>
      <c r="G66" s="120"/>
      <c r="H66" s="120"/>
    </row>
    <row r="67" spans="1:8" s="102" customFormat="1" x14ac:dyDescent="0.25">
      <c r="A67" s="6"/>
      <c r="B67" s="6"/>
      <c r="C67" s="6"/>
      <c r="D67" s="6"/>
      <c r="E67" s="34"/>
      <c r="F67" s="120"/>
      <c r="G67" s="120"/>
      <c r="H67" s="120"/>
    </row>
    <row r="68" spans="1:8" s="102" customFormat="1" x14ac:dyDescent="0.25">
      <c r="A68" s="6"/>
      <c r="B68" s="6"/>
      <c r="C68" s="6"/>
      <c r="D68" s="6"/>
      <c r="E68" s="34"/>
      <c r="F68" s="120"/>
      <c r="G68" s="120"/>
      <c r="H68" s="120"/>
    </row>
    <row r="69" spans="1:8" s="102" customFormat="1" x14ac:dyDescent="0.25">
      <c r="A69" s="6"/>
      <c r="B69" s="6"/>
      <c r="C69" s="6"/>
      <c r="D69" s="6"/>
      <c r="E69" s="34"/>
      <c r="F69" s="120"/>
      <c r="G69" s="120"/>
      <c r="H69" s="120"/>
    </row>
    <row r="70" spans="1:8" s="102" customFormat="1" x14ac:dyDescent="0.25">
      <c r="A70" s="6"/>
      <c r="B70" s="6"/>
      <c r="C70" s="6"/>
      <c r="D70" s="6"/>
      <c r="E70" s="34"/>
      <c r="F70" s="120"/>
      <c r="G70" s="120"/>
      <c r="H70" s="120"/>
    </row>
    <row r="71" spans="1:8" s="124" customFormat="1" x14ac:dyDescent="0.25">
      <c r="A71" s="6"/>
      <c r="B71" s="6"/>
      <c r="C71" s="6"/>
      <c r="D71" s="6"/>
      <c r="E71" s="34"/>
      <c r="F71" s="120"/>
      <c r="G71" s="120"/>
      <c r="H71" s="120"/>
    </row>
    <row r="72" spans="1:8" s="124" customFormat="1" x14ac:dyDescent="0.25">
      <c r="A72" s="6"/>
      <c r="B72" s="6"/>
      <c r="C72" s="6"/>
      <c r="D72" s="6"/>
      <c r="E72" s="34"/>
      <c r="F72" s="120"/>
      <c r="G72" s="120"/>
      <c r="H72" s="120"/>
    </row>
    <row r="73" spans="1:8" s="102" customFormat="1" x14ac:dyDescent="0.25">
      <c r="A73" s="6"/>
      <c r="B73" s="6"/>
      <c r="C73" s="6"/>
      <c r="D73" s="6"/>
      <c r="E73" s="34"/>
      <c r="F73" s="120"/>
      <c r="G73" s="120"/>
      <c r="H73" s="120"/>
    </row>
    <row r="74" spans="1:8" s="102" customFormat="1" x14ac:dyDescent="0.25">
      <c r="A74" s="6"/>
      <c r="B74" s="6"/>
      <c r="C74" s="6"/>
      <c r="D74" s="6"/>
      <c r="E74" s="34"/>
      <c r="F74" s="120"/>
      <c r="G74" s="120"/>
      <c r="H74" s="120"/>
    </row>
    <row r="75" spans="1:8" s="102" customFormat="1" x14ac:dyDescent="0.25">
      <c r="A75" s="6"/>
      <c r="B75" s="6"/>
      <c r="C75" s="6"/>
      <c r="D75" s="6"/>
      <c r="E75" s="34"/>
      <c r="F75" s="120"/>
      <c r="G75" s="120"/>
      <c r="H75" s="120"/>
    </row>
    <row r="76" spans="1:8" s="102" customFormat="1" x14ac:dyDescent="0.25">
      <c r="A76" s="6"/>
      <c r="B76" s="6"/>
      <c r="C76" s="6"/>
      <c r="D76" s="6"/>
      <c r="E76" s="34"/>
      <c r="F76" s="120"/>
      <c r="G76" s="120"/>
      <c r="H76" s="120"/>
    </row>
    <row r="77" spans="1:8" s="102" customFormat="1" x14ac:dyDescent="0.25">
      <c r="A77" s="6"/>
      <c r="B77" s="6"/>
      <c r="C77" s="6"/>
      <c r="D77" s="6"/>
      <c r="E77" s="34"/>
      <c r="F77" s="120"/>
      <c r="G77" s="120"/>
      <c r="H77" s="120"/>
    </row>
    <row r="78" spans="1:8" s="102" customFormat="1" x14ac:dyDescent="0.25">
      <c r="A78" s="6"/>
      <c r="B78" s="6"/>
      <c r="C78" s="6"/>
      <c r="D78" s="6"/>
      <c r="E78" s="34"/>
      <c r="F78" s="120"/>
      <c r="G78" s="120"/>
      <c r="H78" s="120"/>
    </row>
    <row r="79" spans="1:8" s="102" customFormat="1" x14ac:dyDescent="0.25">
      <c r="A79" s="6"/>
      <c r="B79" s="6"/>
      <c r="C79" s="6"/>
      <c r="D79" s="6"/>
      <c r="E79" s="34"/>
      <c r="F79" s="120"/>
      <c r="G79" s="120"/>
      <c r="H79" s="120"/>
    </row>
    <row r="80" spans="1:8" s="102" customFormat="1" x14ac:dyDescent="0.25">
      <c r="A80" s="6"/>
      <c r="B80" s="6"/>
      <c r="C80" s="6"/>
      <c r="D80" s="6"/>
      <c r="E80" s="34"/>
      <c r="F80" s="120"/>
      <c r="G80" s="120"/>
      <c r="H80" s="120"/>
    </row>
    <row r="81" spans="1:8" s="102" customFormat="1" x14ac:dyDescent="0.25">
      <c r="A81" s="6"/>
      <c r="B81" s="6"/>
      <c r="C81" s="6"/>
      <c r="D81" s="6"/>
      <c r="E81" s="34"/>
      <c r="F81" s="120"/>
      <c r="G81" s="120"/>
      <c r="H81" s="120"/>
    </row>
    <row r="82" spans="1:8" s="102" customFormat="1" x14ac:dyDescent="0.25">
      <c r="A82" s="6"/>
      <c r="B82" s="6"/>
      <c r="C82" s="6"/>
      <c r="D82" s="6"/>
      <c r="E82" s="34"/>
      <c r="F82" s="120"/>
      <c r="G82" s="120"/>
      <c r="H82" s="120"/>
    </row>
    <row r="83" spans="1:8" s="102" customFormat="1" x14ac:dyDescent="0.25">
      <c r="A83" s="6"/>
      <c r="B83" s="6"/>
      <c r="C83" s="6"/>
      <c r="D83" s="6"/>
      <c r="E83" s="34"/>
      <c r="F83" s="120"/>
      <c r="G83" s="120"/>
      <c r="H83" s="120"/>
    </row>
    <row r="84" spans="1:8" s="102" customFormat="1" x14ac:dyDescent="0.25">
      <c r="A84" s="6"/>
      <c r="B84" s="6"/>
      <c r="C84" s="6"/>
      <c r="D84" s="6"/>
      <c r="E84" s="34"/>
      <c r="F84" s="120"/>
      <c r="G84" s="120"/>
      <c r="H84" s="120"/>
    </row>
    <row r="85" spans="1:8" s="102" customFormat="1" x14ac:dyDescent="0.25">
      <c r="A85" s="6"/>
      <c r="B85" s="6"/>
      <c r="C85" s="6"/>
      <c r="D85" s="6"/>
      <c r="E85" s="34"/>
      <c r="F85" s="120"/>
      <c r="G85" s="120"/>
      <c r="H85" s="120"/>
    </row>
    <row r="86" spans="1:8" s="102" customFormat="1" x14ac:dyDescent="0.25">
      <c r="A86" s="6"/>
      <c r="B86" s="6"/>
      <c r="C86" s="6"/>
      <c r="D86" s="6"/>
      <c r="E86" s="34"/>
      <c r="F86" s="120"/>
      <c r="G86" s="120"/>
      <c r="H86" s="120"/>
    </row>
    <row r="87" spans="1:8" s="102" customFormat="1" x14ac:dyDescent="0.25">
      <c r="A87" s="6"/>
      <c r="B87" s="6"/>
      <c r="C87" s="6"/>
      <c r="D87" s="6"/>
      <c r="E87" s="34"/>
      <c r="F87" s="120"/>
      <c r="G87" s="120"/>
      <c r="H87" s="120"/>
    </row>
    <row r="88" spans="1:8" s="102" customFormat="1" x14ac:dyDescent="0.25">
      <c r="A88" s="6"/>
      <c r="B88" s="6"/>
      <c r="C88" s="6"/>
      <c r="D88" s="6"/>
      <c r="E88" s="34"/>
      <c r="F88" s="120"/>
      <c r="G88" s="120"/>
      <c r="H88" s="120"/>
    </row>
    <row r="89" spans="1:8" s="124" customFormat="1" x14ac:dyDescent="0.25">
      <c r="A89" s="6"/>
      <c r="B89" s="6"/>
      <c r="C89" s="6"/>
      <c r="D89" s="6"/>
      <c r="E89" s="34"/>
      <c r="F89" s="120"/>
      <c r="G89" s="120"/>
      <c r="H89" s="120"/>
    </row>
    <row r="90" spans="1:8" s="124" customFormat="1" x14ac:dyDescent="0.25">
      <c r="A90" s="6"/>
      <c r="B90" s="6"/>
      <c r="C90" s="6"/>
      <c r="D90" s="6"/>
      <c r="E90" s="34"/>
      <c r="F90" s="120"/>
      <c r="G90" s="120"/>
      <c r="H90" s="120"/>
    </row>
    <row r="91" spans="1:8" s="124" customFormat="1" x14ac:dyDescent="0.25">
      <c r="A91" s="6"/>
      <c r="B91" s="6"/>
      <c r="C91" s="6"/>
      <c r="D91" s="6"/>
      <c r="E91" s="34"/>
      <c r="F91" s="120"/>
      <c r="G91" s="120"/>
      <c r="H91" s="120"/>
    </row>
    <row r="92" spans="1:8" s="124" customFormat="1" x14ac:dyDescent="0.25">
      <c r="A92" s="6"/>
      <c r="B92" s="6"/>
      <c r="C92" s="6"/>
      <c r="D92" s="6"/>
      <c r="E92" s="34"/>
      <c r="F92" s="120"/>
      <c r="G92" s="120"/>
      <c r="H92" s="120"/>
    </row>
    <row r="93" spans="1:8" s="124" customFormat="1" x14ac:dyDescent="0.25">
      <c r="A93" s="6"/>
      <c r="B93" s="6"/>
      <c r="C93" s="6"/>
      <c r="D93" s="6"/>
      <c r="E93" s="34"/>
      <c r="F93" s="120"/>
      <c r="G93" s="120"/>
      <c r="H93" s="120"/>
    </row>
    <row r="94" spans="1:8" s="124" customFormat="1" x14ac:dyDescent="0.25">
      <c r="A94" s="6"/>
      <c r="B94" s="6"/>
      <c r="C94" s="6"/>
      <c r="D94" s="6"/>
      <c r="E94" s="34"/>
      <c r="F94" s="120"/>
      <c r="G94" s="120"/>
      <c r="H94" s="120"/>
    </row>
    <row r="95" spans="1:8" s="124" customFormat="1" x14ac:dyDescent="0.25">
      <c r="A95" s="6"/>
      <c r="B95" s="6"/>
      <c r="C95" s="6"/>
      <c r="D95" s="6"/>
      <c r="E95" s="34"/>
      <c r="F95" s="120"/>
      <c r="G95" s="120"/>
      <c r="H95" s="120"/>
    </row>
    <row r="96" spans="1:8" s="124" customFormat="1" x14ac:dyDescent="0.25">
      <c r="A96" s="6"/>
      <c r="B96" s="6"/>
      <c r="C96" s="6"/>
      <c r="D96" s="6"/>
      <c r="E96" s="34"/>
      <c r="F96" s="120"/>
      <c r="G96" s="120"/>
      <c r="H96" s="120"/>
    </row>
    <row r="97" spans="1:8" s="124" customFormat="1" x14ac:dyDescent="0.25">
      <c r="A97" s="6"/>
      <c r="B97" s="6"/>
      <c r="C97" s="6"/>
      <c r="D97" s="6"/>
      <c r="E97" s="34"/>
      <c r="F97" s="120"/>
      <c r="G97" s="120"/>
      <c r="H97" s="120"/>
    </row>
    <row r="98" spans="1:8" s="124" customFormat="1" x14ac:dyDescent="0.25">
      <c r="A98" s="6"/>
      <c r="B98" s="6"/>
      <c r="C98" s="6"/>
      <c r="D98" s="6"/>
      <c r="E98" s="34"/>
      <c r="F98" s="120"/>
      <c r="G98" s="120"/>
      <c r="H98" s="120"/>
    </row>
    <row r="99" spans="1:8" s="124" customFormat="1" x14ac:dyDescent="0.25">
      <c r="A99" s="6"/>
      <c r="B99" s="6"/>
      <c r="C99" s="6"/>
      <c r="D99" s="6"/>
      <c r="E99" s="34"/>
      <c r="F99" s="120"/>
      <c r="G99" s="120"/>
      <c r="H99" s="120"/>
    </row>
    <row r="100" spans="1:8" s="124" customFormat="1" x14ac:dyDescent="0.25">
      <c r="A100" s="6"/>
      <c r="B100" s="6"/>
      <c r="C100" s="6"/>
      <c r="D100" s="6"/>
      <c r="E100" s="34"/>
      <c r="F100" s="120"/>
      <c r="G100" s="120"/>
      <c r="H100" s="120"/>
    </row>
    <row r="101" spans="1:8" s="124" customFormat="1" x14ac:dyDescent="0.25">
      <c r="A101" s="6"/>
      <c r="B101" s="6"/>
      <c r="C101" s="6"/>
      <c r="D101" s="6"/>
      <c r="E101" s="34"/>
      <c r="F101" s="120"/>
      <c r="G101" s="120"/>
      <c r="H101" s="120"/>
    </row>
    <row r="102" spans="1:8" s="124" customFormat="1" x14ac:dyDescent="0.25">
      <c r="A102" s="6"/>
      <c r="B102" s="6"/>
      <c r="C102" s="6"/>
      <c r="D102" s="6"/>
      <c r="E102" s="34"/>
      <c r="F102" s="120"/>
      <c r="G102" s="120"/>
      <c r="H102" s="120"/>
    </row>
    <row r="103" spans="1:8" s="124" customFormat="1" x14ac:dyDescent="0.25">
      <c r="A103" s="6"/>
      <c r="B103" s="6"/>
      <c r="C103" s="6"/>
      <c r="D103" s="6"/>
      <c r="E103" s="34"/>
      <c r="F103" s="120"/>
      <c r="G103" s="120"/>
      <c r="H103" s="120"/>
    </row>
    <row r="104" spans="1:8" s="124" customFormat="1" x14ac:dyDescent="0.25">
      <c r="A104" s="6"/>
      <c r="B104" s="6"/>
      <c r="C104" s="6"/>
      <c r="D104" s="6"/>
      <c r="E104" s="34"/>
      <c r="F104" s="120"/>
      <c r="G104" s="120"/>
      <c r="H104" s="120"/>
    </row>
    <row r="105" spans="1:8" s="102" customFormat="1" x14ac:dyDescent="0.25">
      <c r="A105" s="6"/>
      <c r="B105" s="6"/>
      <c r="C105" s="6"/>
      <c r="D105" s="6"/>
      <c r="E105" s="34"/>
      <c r="F105" s="120"/>
      <c r="G105" s="120"/>
      <c r="H105" s="120"/>
    </row>
    <row r="106" spans="1:8" s="102" customFormat="1" x14ac:dyDescent="0.25">
      <c r="A106" s="6"/>
      <c r="B106" s="6"/>
      <c r="C106" s="6"/>
      <c r="D106" s="6"/>
      <c r="E106" s="34"/>
      <c r="F106" s="120"/>
      <c r="G106" s="120"/>
      <c r="H106" s="120"/>
    </row>
    <row r="107" spans="1:8" s="102" customFormat="1" x14ac:dyDescent="0.25">
      <c r="A107" s="6"/>
      <c r="B107" s="6"/>
      <c r="C107" s="6"/>
      <c r="D107" s="6"/>
      <c r="E107" s="34"/>
      <c r="F107" s="120"/>
      <c r="G107" s="120"/>
      <c r="H107" s="120"/>
    </row>
    <row r="108" spans="1:8" s="102" customFormat="1" x14ac:dyDescent="0.25">
      <c r="A108" s="6"/>
      <c r="B108" s="6"/>
      <c r="C108" s="6"/>
      <c r="D108" s="6"/>
      <c r="E108" s="34"/>
      <c r="F108" s="120"/>
      <c r="G108" s="120"/>
      <c r="H108" s="120"/>
    </row>
    <row r="109" spans="1:8" s="121" customFormat="1" x14ac:dyDescent="0.25">
      <c r="A109" s="6"/>
      <c r="B109" s="6"/>
      <c r="C109" s="6"/>
      <c r="D109" s="6"/>
      <c r="E109" s="117"/>
      <c r="F109" s="120"/>
      <c r="G109" s="120"/>
      <c r="H109" s="120"/>
    </row>
    <row r="110" spans="1:8" s="121" customFormat="1" x14ac:dyDescent="0.25">
      <c r="A110" s="6"/>
      <c r="B110" s="6"/>
      <c r="C110" s="6"/>
      <c r="D110" s="6"/>
      <c r="E110" s="117"/>
      <c r="F110" s="120"/>
      <c r="G110" s="120"/>
      <c r="H110" s="120"/>
    </row>
    <row r="111" spans="1:8" s="121" customFormat="1" x14ac:dyDescent="0.25">
      <c r="A111" s="87"/>
      <c r="B111" s="6"/>
      <c r="C111" s="6"/>
      <c r="D111" s="6"/>
      <c r="E111" s="117"/>
      <c r="F111" s="120"/>
      <c r="G111" s="120"/>
      <c r="H111" s="120"/>
    </row>
    <row r="112" spans="1:8" s="121" customFormat="1" x14ac:dyDescent="0.25">
      <c r="A112" s="6"/>
      <c r="B112" s="6"/>
      <c r="C112" s="6"/>
      <c r="D112" s="6"/>
      <c r="E112" s="117"/>
      <c r="F112" s="120"/>
      <c r="G112" s="120"/>
      <c r="H112" s="120"/>
    </row>
    <row r="113" spans="1:16" s="98" customFormat="1" x14ac:dyDescent="0.25">
      <c r="A113" s="7"/>
      <c r="B113" s="7"/>
      <c r="C113" s="7"/>
      <c r="D113" s="7"/>
      <c r="F113" s="99"/>
      <c r="G113" s="99"/>
      <c r="H113" s="99"/>
      <c r="I113" s="100"/>
    </row>
    <row r="114" spans="1:16" x14ac:dyDescent="0.25">
      <c r="A114" s="6"/>
      <c r="B114" s="6"/>
      <c r="C114" s="6"/>
      <c r="D114" s="6"/>
      <c r="E114" s="117"/>
      <c r="F114" s="120"/>
      <c r="G114" s="120"/>
      <c r="H114" s="120"/>
      <c r="I114" s="121"/>
      <c r="J114" s="117"/>
      <c r="K114" s="117"/>
      <c r="M114" s="117"/>
      <c r="N114" s="117"/>
      <c r="O114" s="117"/>
      <c r="P114" s="117"/>
    </row>
    <row r="115" spans="1:16" x14ac:dyDescent="0.25">
      <c r="A115" s="6"/>
      <c r="B115" s="6"/>
      <c r="C115" s="6"/>
      <c r="D115" s="6"/>
      <c r="E115" s="117"/>
      <c r="F115" s="120"/>
      <c r="G115" s="120"/>
      <c r="H115" s="120"/>
      <c r="I115" s="121"/>
      <c r="J115" s="117"/>
      <c r="K115" s="117"/>
      <c r="M115" s="117"/>
      <c r="N115" s="117"/>
      <c r="O115" s="117"/>
      <c r="P115" s="117"/>
    </row>
    <row r="116" spans="1:16" x14ac:dyDescent="0.25">
      <c r="A116" s="90"/>
      <c r="B116" s="90"/>
      <c r="C116" s="90"/>
      <c r="D116" s="90"/>
      <c r="E116" s="117"/>
      <c r="F116" s="120"/>
      <c r="G116" s="120"/>
      <c r="H116" s="120"/>
      <c r="I116" s="121"/>
      <c r="J116" s="117"/>
      <c r="K116" s="117"/>
      <c r="M116" s="117"/>
      <c r="N116" s="117"/>
      <c r="O116" s="117"/>
      <c r="P116" s="117"/>
    </row>
    <row r="117" spans="1:16" x14ac:dyDescent="0.25">
      <c r="A117" s="90"/>
      <c r="B117" s="90"/>
      <c r="C117" s="90"/>
      <c r="D117" s="90"/>
      <c r="E117" s="117"/>
      <c r="F117" s="120"/>
      <c r="G117" s="120"/>
      <c r="H117" s="120"/>
      <c r="I117" s="121"/>
      <c r="J117" s="117"/>
      <c r="K117" s="117"/>
      <c r="M117" s="117"/>
      <c r="N117" s="117"/>
      <c r="O117" s="117"/>
      <c r="P117" s="117"/>
    </row>
    <row r="118" spans="1:16" x14ac:dyDescent="0.25">
      <c r="A118" s="90"/>
      <c r="B118" s="90"/>
      <c r="C118" s="90"/>
      <c r="D118" s="90"/>
      <c r="E118" s="117"/>
      <c r="F118" s="120"/>
      <c r="G118" s="120"/>
      <c r="H118" s="120"/>
      <c r="I118" s="121"/>
      <c r="J118" s="117"/>
      <c r="K118" s="117"/>
      <c r="M118" s="117"/>
      <c r="N118" s="117"/>
      <c r="O118" s="117"/>
      <c r="P118" s="117"/>
    </row>
    <row r="119" spans="1:16" x14ac:dyDescent="0.25">
      <c r="A119" s="90"/>
      <c r="B119" s="90"/>
      <c r="C119" s="90"/>
      <c r="D119" s="90"/>
      <c r="E119" s="117"/>
      <c r="F119" s="120"/>
      <c r="G119" s="120"/>
      <c r="H119" s="120"/>
      <c r="I119" s="121"/>
      <c r="J119" s="117"/>
      <c r="K119" s="117"/>
      <c r="M119" s="117"/>
      <c r="N119" s="117"/>
      <c r="O119" s="117"/>
      <c r="P119" s="117"/>
    </row>
    <row r="120" spans="1:16" x14ac:dyDescent="0.25">
      <c r="A120" s="90"/>
      <c r="B120" s="90"/>
      <c r="C120" s="90"/>
      <c r="D120" s="90"/>
      <c r="E120" s="117"/>
      <c r="F120" s="120"/>
      <c r="G120" s="120"/>
      <c r="H120" s="120"/>
      <c r="I120" s="121"/>
      <c r="J120" s="117"/>
      <c r="K120" s="117"/>
      <c r="M120" s="117"/>
      <c r="N120" s="117"/>
      <c r="O120" s="117"/>
      <c r="P120" s="117"/>
    </row>
    <row r="121" spans="1:16" x14ac:dyDescent="0.25">
      <c r="A121" s="90"/>
      <c r="B121" s="90"/>
      <c r="C121" s="90"/>
      <c r="D121" s="90"/>
      <c r="E121" s="117"/>
      <c r="F121" s="120"/>
      <c r="G121" s="120"/>
      <c r="H121" s="120"/>
      <c r="I121" s="121"/>
      <c r="J121" s="117"/>
      <c r="K121" s="117"/>
      <c r="M121" s="117"/>
      <c r="N121" s="117"/>
      <c r="O121" s="117"/>
      <c r="P121" s="117"/>
    </row>
    <row r="122" spans="1:16" x14ac:dyDescent="0.25">
      <c r="A122" s="90"/>
      <c r="B122" s="90"/>
      <c r="C122" s="90"/>
      <c r="D122" s="90"/>
      <c r="E122" s="117"/>
      <c r="F122" s="120"/>
      <c r="G122" s="120"/>
      <c r="H122" s="120"/>
      <c r="I122" s="121"/>
      <c r="J122" s="117"/>
      <c r="K122" s="117"/>
      <c r="M122" s="117"/>
      <c r="N122" s="117"/>
      <c r="O122" s="117"/>
      <c r="P122" s="117"/>
    </row>
    <row r="123" spans="1:16" x14ac:dyDescent="0.25">
      <c r="A123" s="90"/>
      <c r="B123" s="90"/>
      <c r="C123" s="90"/>
      <c r="D123" s="90"/>
      <c r="E123" s="117"/>
      <c r="F123" s="120"/>
      <c r="G123" s="120"/>
      <c r="H123" s="120"/>
      <c r="I123" s="121"/>
      <c r="J123" s="117"/>
      <c r="K123" s="117"/>
      <c r="M123" s="117"/>
      <c r="N123" s="117"/>
      <c r="O123" s="117"/>
      <c r="P123" s="117"/>
    </row>
    <row r="124" spans="1:16" x14ac:dyDescent="0.25">
      <c r="A124" s="90"/>
      <c r="B124" s="90"/>
      <c r="C124" s="90"/>
      <c r="D124" s="90"/>
      <c r="E124" s="117"/>
      <c r="F124" s="120"/>
      <c r="G124" s="120"/>
      <c r="H124" s="120"/>
      <c r="I124" s="121"/>
      <c r="J124" s="117"/>
      <c r="K124" s="117"/>
      <c r="M124" s="117"/>
      <c r="N124" s="117"/>
      <c r="O124" s="117"/>
      <c r="P124" s="117"/>
    </row>
    <row r="125" spans="1:16" x14ac:dyDescent="0.25">
      <c r="A125" s="90"/>
      <c r="B125" s="90"/>
      <c r="C125" s="90"/>
      <c r="D125" s="90"/>
      <c r="E125" s="117"/>
      <c r="F125" s="120"/>
      <c r="G125" s="120"/>
      <c r="H125" s="120"/>
      <c r="I125" s="121"/>
      <c r="J125" s="117"/>
      <c r="K125" s="117"/>
      <c r="M125" s="117"/>
      <c r="N125" s="117"/>
      <c r="O125" s="117"/>
      <c r="P125" s="117"/>
    </row>
    <row r="126" spans="1:16" x14ac:dyDescent="0.25">
      <c r="A126" s="90"/>
      <c r="B126" s="90"/>
      <c r="C126" s="90"/>
      <c r="D126" s="90"/>
      <c r="E126" s="117"/>
      <c r="F126" s="120"/>
      <c r="G126" s="120"/>
      <c r="H126" s="120"/>
      <c r="I126" s="121"/>
      <c r="J126" s="117"/>
      <c r="K126" s="117"/>
      <c r="M126" s="117"/>
      <c r="N126" s="117"/>
      <c r="O126" s="117"/>
      <c r="P126" s="117"/>
    </row>
    <row r="127" spans="1:16" x14ac:dyDescent="0.25">
      <c r="A127" s="90"/>
      <c r="B127" s="90"/>
      <c r="C127" s="90"/>
      <c r="D127" s="90"/>
      <c r="E127" s="117"/>
      <c r="F127" s="120"/>
      <c r="G127" s="120"/>
      <c r="H127" s="120"/>
      <c r="I127" s="121"/>
      <c r="J127" s="117"/>
      <c r="K127" s="117"/>
      <c r="M127" s="117"/>
      <c r="N127" s="117"/>
      <c r="O127" s="117"/>
      <c r="P127" s="117"/>
    </row>
    <row r="128" spans="1:16" x14ac:dyDescent="0.25">
      <c r="A128" s="91"/>
      <c r="B128" s="90"/>
      <c r="C128" s="90"/>
      <c r="D128" s="90"/>
      <c r="E128" s="117"/>
      <c r="F128" s="120"/>
      <c r="G128" s="120"/>
      <c r="H128" s="120"/>
      <c r="I128" s="121"/>
      <c r="J128" s="117"/>
      <c r="K128" s="117"/>
      <c r="M128" s="117"/>
      <c r="N128" s="117"/>
      <c r="O128" s="117"/>
      <c r="P128" s="117"/>
    </row>
    <row r="129" spans="1:16" x14ac:dyDescent="0.25">
      <c r="A129" s="91"/>
      <c r="B129" s="90"/>
      <c r="C129" s="90"/>
      <c r="D129" s="90"/>
      <c r="E129" s="117"/>
      <c r="F129" s="120"/>
      <c r="G129" s="120"/>
      <c r="H129" s="120"/>
      <c r="I129" s="121"/>
      <c r="J129" s="117"/>
      <c r="K129" s="117"/>
      <c r="M129" s="117"/>
      <c r="N129" s="117"/>
      <c r="O129" s="117"/>
      <c r="P129" s="117"/>
    </row>
    <row r="130" spans="1:16" x14ac:dyDescent="0.25">
      <c r="A130" s="87"/>
      <c r="B130" s="6"/>
      <c r="C130" s="6"/>
      <c r="D130" s="6"/>
      <c r="E130" s="117"/>
      <c r="F130" s="120"/>
      <c r="G130" s="120"/>
      <c r="H130" s="120"/>
      <c r="I130" s="121"/>
      <c r="J130" s="117"/>
      <c r="K130" s="117"/>
      <c r="M130" s="117"/>
      <c r="N130" s="117"/>
      <c r="O130" s="117"/>
      <c r="P130" s="117"/>
    </row>
    <row r="131" spans="1:16" x14ac:dyDescent="0.25">
      <c r="A131" s="6"/>
      <c r="B131" s="6"/>
      <c r="C131" s="6"/>
      <c r="D131" s="6"/>
      <c r="E131" s="117"/>
      <c r="F131" s="120"/>
      <c r="G131" s="120"/>
      <c r="H131" s="120"/>
      <c r="I131" s="121"/>
      <c r="J131" s="117"/>
      <c r="K131" s="117"/>
      <c r="M131" s="117"/>
      <c r="N131" s="117"/>
      <c r="O131" s="117"/>
      <c r="P131" s="117"/>
    </row>
    <row r="132" spans="1:16" x14ac:dyDescent="0.25">
      <c r="A132" s="87"/>
      <c r="B132" s="6"/>
      <c r="C132" s="6"/>
      <c r="D132" s="6"/>
      <c r="E132" s="117"/>
      <c r="F132" s="120"/>
      <c r="G132" s="120"/>
      <c r="H132" s="120"/>
      <c r="I132" s="121"/>
      <c r="J132" s="117"/>
      <c r="K132" s="117"/>
      <c r="M132" s="117"/>
      <c r="N132" s="117"/>
      <c r="O132" s="117"/>
      <c r="P132" s="117"/>
    </row>
    <row r="133" spans="1:16" x14ac:dyDescent="0.25">
      <c r="A133" s="6"/>
      <c r="B133" s="6"/>
      <c r="C133" s="6"/>
      <c r="D133" s="6"/>
      <c r="E133" s="117"/>
      <c r="F133" s="120"/>
      <c r="G133" s="120"/>
      <c r="H133" s="120"/>
      <c r="I133" s="121"/>
      <c r="J133" s="117"/>
      <c r="K133" s="117"/>
      <c r="M133" s="117"/>
      <c r="N133" s="117"/>
      <c r="O133" s="117"/>
      <c r="P133" s="117"/>
    </row>
    <row r="134" spans="1:16" x14ac:dyDescent="0.25">
      <c r="A134" s="6"/>
      <c r="B134" s="6"/>
      <c r="C134" s="6"/>
      <c r="D134" s="6"/>
      <c r="E134" s="117"/>
      <c r="F134" s="120"/>
      <c r="G134" s="120"/>
      <c r="H134" s="120"/>
      <c r="I134" s="121"/>
      <c r="J134" s="117"/>
      <c r="K134" s="117"/>
      <c r="M134" s="117"/>
      <c r="N134" s="117"/>
      <c r="O134" s="117"/>
      <c r="P134" s="117"/>
    </row>
    <row r="135" spans="1:16" s="98" customFormat="1" x14ac:dyDescent="0.25">
      <c r="A135" s="7"/>
      <c r="B135" s="7"/>
      <c r="C135" s="7"/>
      <c r="D135" s="7"/>
      <c r="F135" s="120"/>
      <c r="G135" s="120"/>
      <c r="H135" s="120"/>
      <c r="I135" s="100"/>
    </row>
    <row r="136" spans="1:16" x14ac:dyDescent="0.25">
      <c r="A136" s="6"/>
      <c r="B136" s="6"/>
      <c r="C136" s="6"/>
      <c r="D136" s="6"/>
      <c r="E136" s="117"/>
      <c r="F136" s="99"/>
      <c r="G136" s="99"/>
      <c r="H136" s="99"/>
      <c r="I136" s="121"/>
      <c r="J136" s="117"/>
      <c r="K136" s="117"/>
      <c r="M136" s="117"/>
      <c r="N136" s="117"/>
      <c r="O136" s="117"/>
      <c r="P136" s="117"/>
    </row>
    <row r="137" spans="1:16" s="98" customFormat="1" x14ac:dyDescent="0.25">
      <c r="A137" s="7"/>
      <c r="B137" s="7"/>
      <c r="C137" s="7"/>
      <c r="D137" s="7"/>
      <c r="F137" s="99"/>
      <c r="G137" s="99"/>
      <c r="H137" s="99"/>
      <c r="I137" s="100"/>
    </row>
    <row r="138" spans="1:16" x14ac:dyDescent="0.25">
      <c r="A138" s="6"/>
      <c r="B138" s="6"/>
      <c r="C138" s="6"/>
      <c r="D138" s="6"/>
      <c r="E138" s="117"/>
      <c r="F138" s="120"/>
      <c r="G138" s="120"/>
      <c r="H138" s="120"/>
      <c r="I138" s="121"/>
      <c r="J138" s="117"/>
      <c r="K138" s="117"/>
      <c r="M138" s="117"/>
      <c r="N138" s="117"/>
      <c r="O138" s="117"/>
      <c r="P138" s="117"/>
    </row>
    <row r="139" spans="1:16" x14ac:dyDescent="0.25">
      <c r="A139" s="6"/>
      <c r="B139" s="6"/>
      <c r="C139" s="6"/>
      <c r="D139" s="6"/>
      <c r="E139" s="117"/>
      <c r="F139" s="120"/>
      <c r="G139" s="120"/>
      <c r="H139" s="120"/>
      <c r="I139" s="121"/>
      <c r="J139" s="117"/>
      <c r="K139" s="117"/>
      <c r="M139" s="117"/>
      <c r="N139" s="117"/>
      <c r="O139" s="117"/>
      <c r="P139" s="117"/>
    </row>
    <row r="140" spans="1:16" s="124" customFormat="1" x14ac:dyDescent="0.25">
      <c r="A140" s="6"/>
      <c r="B140" s="6"/>
      <c r="C140" s="6"/>
      <c r="D140" s="6"/>
      <c r="E140" s="34"/>
      <c r="F140" s="120"/>
      <c r="G140" s="120"/>
      <c r="H140" s="120"/>
    </row>
    <row r="141" spans="1:16" s="124" customFormat="1" x14ac:dyDescent="0.25">
      <c r="A141" s="6"/>
      <c r="B141" s="6"/>
      <c r="C141" s="6"/>
      <c r="D141" s="6"/>
      <c r="E141" s="34"/>
      <c r="F141" s="120"/>
      <c r="G141" s="120"/>
      <c r="H141" s="120"/>
    </row>
    <row r="142" spans="1:16" s="124" customFormat="1" x14ac:dyDescent="0.25">
      <c r="A142" s="6"/>
      <c r="B142" s="6"/>
      <c r="C142" s="6"/>
      <c r="D142" s="6"/>
      <c r="E142" s="34"/>
      <c r="F142" s="120"/>
      <c r="G142" s="120"/>
      <c r="H142" s="120"/>
    </row>
    <row r="143" spans="1:16" s="124" customFormat="1" x14ac:dyDescent="0.25">
      <c r="A143" s="6"/>
      <c r="B143" s="6"/>
      <c r="C143" s="6"/>
      <c r="D143" s="6"/>
      <c r="E143" s="34"/>
      <c r="F143" s="120"/>
      <c r="G143" s="120"/>
      <c r="H143" s="120"/>
    </row>
    <row r="144" spans="1:16" s="124" customFormat="1" x14ac:dyDescent="0.25">
      <c r="A144" s="6"/>
      <c r="B144" s="6"/>
      <c r="C144" s="6"/>
      <c r="D144" s="6"/>
      <c r="E144" s="34"/>
      <c r="F144" s="120"/>
      <c r="G144" s="120"/>
      <c r="H144" s="120"/>
    </row>
    <row r="145" spans="1:8" s="124" customFormat="1" x14ac:dyDescent="0.25">
      <c r="A145" s="6"/>
      <c r="B145" s="6"/>
      <c r="C145" s="6"/>
      <c r="D145" s="6"/>
      <c r="E145" s="34"/>
      <c r="F145" s="120"/>
      <c r="G145" s="120"/>
      <c r="H145" s="120"/>
    </row>
    <row r="146" spans="1:8" s="102" customFormat="1" x14ac:dyDescent="0.25">
      <c r="A146" s="6"/>
      <c r="B146" s="6"/>
      <c r="C146" s="6"/>
      <c r="D146" s="6"/>
      <c r="E146" s="34"/>
      <c r="F146" s="120"/>
      <c r="G146" s="120"/>
      <c r="H146" s="120"/>
    </row>
    <row r="147" spans="1:8" s="102" customFormat="1" x14ac:dyDescent="0.25">
      <c r="A147" s="6"/>
      <c r="B147" s="6"/>
      <c r="C147" s="6"/>
      <c r="D147" s="6"/>
      <c r="E147" s="34"/>
      <c r="F147" s="120"/>
      <c r="G147" s="120"/>
      <c r="H147" s="120"/>
    </row>
    <row r="148" spans="1:8" s="102" customFormat="1" x14ac:dyDescent="0.25">
      <c r="A148" s="6"/>
      <c r="B148" s="6"/>
      <c r="C148" s="6"/>
      <c r="D148" s="6"/>
      <c r="E148" s="34"/>
      <c r="F148" s="120"/>
      <c r="G148" s="120"/>
      <c r="H148" s="120"/>
    </row>
    <row r="149" spans="1:8" s="102" customFormat="1" x14ac:dyDescent="0.25">
      <c r="A149" s="6"/>
      <c r="B149" s="6"/>
      <c r="C149" s="6"/>
      <c r="D149" s="6"/>
      <c r="E149" s="34"/>
      <c r="F149" s="120"/>
      <c r="G149" s="120"/>
      <c r="H149" s="120"/>
    </row>
    <row r="150" spans="1:8" s="102" customFormat="1" x14ac:dyDescent="0.25">
      <c r="A150" s="6"/>
      <c r="B150" s="6"/>
      <c r="C150" s="6"/>
      <c r="D150" s="6"/>
      <c r="E150" s="34"/>
      <c r="F150" s="120"/>
      <c r="G150" s="120"/>
      <c r="H150" s="120"/>
    </row>
    <row r="151" spans="1:8" s="102" customFormat="1" x14ac:dyDescent="0.25">
      <c r="A151" s="6"/>
      <c r="B151" s="6"/>
      <c r="C151" s="6"/>
      <c r="D151" s="6"/>
      <c r="E151" s="34"/>
      <c r="F151" s="120"/>
      <c r="G151" s="120"/>
      <c r="H151" s="120"/>
    </row>
    <row r="152" spans="1:8" s="102" customFormat="1" x14ac:dyDescent="0.25">
      <c r="A152" s="6"/>
      <c r="B152" s="6"/>
      <c r="C152" s="6"/>
      <c r="D152" s="6"/>
      <c r="E152" s="34"/>
      <c r="F152" s="120"/>
      <c r="G152" s="120"/>
      <c r="H152" s="120"/>
    </row>
    <row r="153" spans="1:8" s="102" customFormat="1" x14ac:dyDescent="0.25">
      <c r="A153" s="6"/>
      <c r="B153" s="6"/>
      <c r="C153" s="6"/>
      <c r="D153" s="6"/>
      <c r="E153" s="34"/>
      <c r="F153" s="120"/>
      <c r="G153" s="120"/>
      <c r="H153" s="120"/>
    </row>
    <row r="154" spans="1:8" s="102" customFormat="1" x14ac:dyDescent="0.25">
      <c r="A154" s="6"/>
      <c r="B154" s="6"/>
      <c r="C154" s="6"/>
      <c r="D154" s="6"/>
      <c r="E154" s="34"/>
      <c r="F154" s="120"/>
      <c r="G154" s="120"/>
      <c r="H154" s="120"/>
    </row>
    <row r="155" spans="1:8" s="102" customFormat="1" x14ac:dyDescent="0.25">
      <c r="A155" s="6"/>
      <c r="B155" s="6"/>
      <c r="C155" s="6"/>
      <c r="D155" s="6"/>
      <c r="E155" s="34"/>
      <c r="F155" s="120"/>
      <c r="G155" s="120"/>
      <c r="H155" s="120"/>
    </row>
    <row r="156" spans="1:8" s="102" customFormat="1" x14ac:dyDescent="0.25">
      <c r="A156" s="6"/>
      <c r="B156" s="6"/>
      <c r="C156" s="6"/>
      <c r="D156" s="6"/>
      <c r="E156" s="34"/>
      <c r="F156" s="120"/>
      <c r="G156" s="120"/>
      <c r="H156" s="120"/>
    </row>
    <row r="157" spans="1:8" s="102" customFormat="1" x14ac:dyDescent="0.25">
      <c r="A157" s="6"/>
      <c r="B157" s="6"/>
      <c r="C157" s="6"/>
      <c r="D157" s="6"/>
      <c r="E157" s="34"/>
      <c r="F157" s="120"/>
      <c r="G157" s="120"/>
      <c r="H157" s="120"/>
    </row>
    <row r="158" spans="1:8" s="102" customFormat="1" x14ac:dyDescent="0.25">
      <c r="A158" s="6"/>
      <c r="B158" s="6"/>
      <c r="C158" s="6"/>
      <c r="D158" s="6"/>
      <c r="E158" s="34"/>
      <c r="F158" s="120"/>
      <c r="G158" s="120"/>
      <c r="H158" s="120"/>
    </row>
    <row r="159" spans="1:8" s="102" customFormat="1" x14ac:dyDescent="0.25">
      <c r="A159" s="6"/>
      <c r="B159" s="6"/>
      <c r="C159" s="6"/>
      <c r="D159" s="6"/>
      <c r="E159" s="34"/>
      <c r="F159" s="120"/>
      <c r="G159" s="120"/>
      <c r="H159" s="120"/>
    </row>
    <row r="160" spans="1:8" s="102" customFormat="1" x14ac:dyDescent="0.25">
      <c r="A160" s="6"/>
      <c r="B160" s="6"/>
      <c r="C160" s="6"/>
      <c r="D160" s="6"/>
      <c r="E160" s="34"/>
      <c r="F160" s="120"/>
      <c r="G160" s="120"/>
      <c r="H160" s="120"/>
    </row>
    <row r="161" spans="1:15" s="102" customFormat="1" x14ac:dyDescent="0.25">
      <c r="A161" s="6"/>
      <c r="B161" s="6"/>
      <c r="C161" s="6"/>
      <c r="D161" s="6"/>
      <c r="E161" s="34"/>
      <c r="F161" s="120"/>
      <c r="G161" s="120"/>
      <c r="H161" s="120"/>
    </row>
    <row r="162" spans="1:15" s="102" customFormat="1" x14ac:dyDescent="0.25">
      <c r="A162" s="6"/>
      <c r="B162" s="6"/>
      <c r="C162" s="6"/>
      <c r="D162" s="6"/>
      <c r="E162" s="34"/>
      <c r="F162" s="120"/>
      <c r="G162" s="120"/>
      <c r="H162" s="120"/>
    </row>
    <row r="163" spans="1:15" s="102" customFormat="1" x14ac:dyDescent="0.25">
      <c r="A163" s="6"/>
      <c r="B163" s="6"/>
      <c r="C163" s="6"/>
      <c r="D163" s="6"/>
      <c r="E163" s="34"/>
      <c r="F163" s="120"/>
      <c r="G163" s="120"/>
      <c r="H163" s="120"/>
    </row>
    <row r="164" spans="1:15" s="102" customFormat="1" x14ac:dyDescent="0.25">
      <c r="A164" s="6"/>
      <c r="B164" s="6"/>
      <c r="C164" s="6"/>
      <c r="D164" s="6"/>
      <c r="E164" s="34"/>
      <c r="F164" s="120"/>
      <c r="G164" s="120"/>
      <c r="H164" s="120"/>
    </row>
    <row r="165" spans="1:15" s="102" customFormat="1" x14ac:dyDescent="0.25">
      <c r="A165" s="6"/>
      <c r="B165" s="6"/>
      <c r="C165" s="6"/>
      <c r="D165" s="6"/>
      <c r="E165" s="34"/>
      <c r="F165" s="120"/>
      <c r="G165" s="120"/>
      <c r="H165" s="120"/>
    </row>
    <row r="166" spans="1:15" s="102" customFormat="1" x14ac:dyDescent="0.25">
      <c r="A166" s="6"/>
      <c r="B166" s="6"/>
      <c r="C166" s="6"/>
      <c r="D166" s="6"/>
      <c r="E166" s="34"/>
      <c r="F166" s="120"/>
      <c r="G166" s="120"/>
      <c r="H166" s="120"/>
    </row>
    <row r="167" spans="1:15" s="102" customFormat="1" x14ac:dyDescent="0.25">
      <c r="A167" s="6"/>
      <c r="B167" s="6"/>
      <c r="C167" s="6"/>
      <c r="D167" s="6"/>
      <c r="E167" s="34"/>
      <c r="F167" s="120"/>
      <c r="G167" s="120"/>
      <c r="H167" s="120"/>
    </row>
    <row r="168" spans="1:15" s="102" customFormat="1" x14ac:dyDescent="0.25">
      <c r="A168" s="6"/>
      <c r="B168" s="6"/>
      <c r="C168" s="6"/>
      <c r="D168" s="6"/>
      <c r="E168" s="34"/>
      <c r="F168" s="120"/>
      <c r="G168" s="120"/>
      <c r="H168" s="120"/>
    </row>
    <row r="169" spans="1:15" s="102" customFormat="1" x14ac:dyDescent="0.25">
      <c r="B169" s="36"/>
      <c r="C169" s="97"/>
      <c r="D169" s="36"/>
      <c r="E169" s="6"/>
      <c r="F169" s="6"/>
      <c r="G169" s="6"/>
      <c r="H169" s="6"/>
      <c r="I169" s="6"/>
      <c r="J169" s="6"/>
      <c r="K169" s="6"/>
      <c r="L169" s="34"/>
      <c r="M169" s="120"/>
      <c r="N169" s="120"/>
      <c r="O169" s="120"/>
    </row>
    <row r="170" spans="1:15" s="102" customFormat="1" x14ac:dyDescent="0.25">
      <c r="B170" s="36"/>
      <c r="C170" s="97"/>
      <c r="D170" s="36"/>
      <c r="E170" s="6"/>
      <c r="F170" s="6"/>
      <c r="G170" s="6"/>
      <c r="H170" s="6"/>
      <c r="I170" s="6"/>
      <c r="J170" s="6"/>
      <c r="K170" s="6"/>
      <c r="L170" s="34"/>
      <c r="M170" s="120"/>
      <c r="N170" s="120"/>
      <c r="O170" s="120"/>
    </row>
    <row r="171" spans="1:15" s="102" customFormat="1" x14ac:dyDescent="0.25">
      <c r="B171" s="36"/>
      <c r="C171" s="97"/>
      <c r="D171" s="36"/>
      <c r="E171" s="6"/>
      <c r="F171" s="6"/>
      <c r="G171" s="6"/>
      <c r="H171" s="6"/>
      <c r="I171" s="6"/>
      <c r="J171" s="6"/>
      <c r="K171" s="6"/>
      <c r="L171" s="34"/>
      <c r="M171" s="120"/>
      <c r="N171" s="120"/>
      <c r="O171" s="120"/>
    </row>
    <row r="172" spans="1:15" s="102" customFormat="1" x14ac:dyDescent="0.25">
      <c r="B172" s="36"/>
      <c r="C172" s="97"/>
      <c r="D172" s="36"/>
      <c r="E172" s="6"/>
      <c r="F172" s="6"/>
      <c r="G172" s="6"/>
      <c r="H172" s="6"/>
      <c r="I172" s="6"/>
      <c r="J172" s="6"/>
      <c r="K172" s="6"/>
      <c r="L172" s="34"/>
      <c r="M172" s="120"/>
      <c r="N172" s="120"/>
      <c r="O172" s="120"/>
    </row>
    <row r="173" spans="1:15" s="102" customFormat="1" x14ac:dyDescent="0.25">
      <c r="B173" s="36"/>
      <c r="C173" s="97"/>
      <c r="D173" s="36"/>
      <c r="E173" s="6"/>
      <c r="F173" s="6"/>
      <c r="G173" s="6"/>
      <c r="H173" s="6"/>
      <c r="I173" s="6"/>
      <c r="J173" s="6"/>
      <c r="K173" s="6"/>
      <c r="L173" s="34"/>
      <c r="M173" s="120"/>
      <c r="N173" s="120"/>
      <c r="O173" s="120"/>
    </row>
    <row r="174" spans="1:15" s="102" customFormat="1" x14ac:dyDescent="0.25">
      <c r="B174" s="36"/>
      <c r="C174" s="97"/>
      <c r="D174" s="36"/>
      <c r="E174" s="6"/>
      <c r="F174" s="6"/>
      <c r="G174" s="6"/>
      <c r="H174" s="6"/>
      <c r="I174" s="6"/>
      <c r="J174" s="6"/>
      <c r="K174" s="6"/>
      <c r="L174" s="34"/>
      <c r="M174" s="120"/>
      <c r="N174" s="120"/>
      <c r="O174" s="120"/>
    </row>
    <row r="175" spans="1:15" s="102" customFormat="1" x14ac:dyDescent="0.25">
      <c r="B175" s="36"/>
      <c r="C175" s="97"/>
      <c r="D175" s="36"/>
      <c r="E175" s="6"/>
      <c r="F175" s="6"/>
      <c r="G175" s="6"/>
      <c r="H175" s="6"/>
      <c r="I175" s="6"/>
      <c r="J175" s="6"/>
      <c r="K175" s="6"/>
      <c r="L175" s="34"/>
      <c r="M175" s="120"/>
      <c r="N175" s="120"/>
      <c r="O175" s="120"/>
    </row>
    <row r="176" spans="1:15" s="124" customFormat="1" x14ac:dyDescent="0.25">
      <c r="B176" s="36"/>
      <c r="C176" s="97"/>
      <c r="D176" s="36"/>
      <c r="E176" s="6"/>
      <c r="F176" s="6"/>
      <c r="G176" s="6"/>
      <c r="H176" s="6"/>
      <c r="I176" s="6"/>
      <c r="J176" s="6"/>
      <c r="K176" s="6"/>
      <c r="L176" s="34"/>
      <c r="M176" s="120"/>
      <c r="N176" s="120"/>
      <c r="O176" s="120"/>
    </row>
    <row r="177" spans="2:16" s="124" customFormat="1" x14ac:dyDescent="0.25">
      <c r="B177" s="36"/>
      <c r="C177" s="97"/>
      <c r="D177" s="36"/>
      <c r="E177" s="6"/>
      <c r="F177" s="6"/>
      <c r="G177" s="6"/>
      <c r="H177" s="6"/>
      <c r="I177" s="6"/>
      <c r="J177" s="6"/>
      <c r="K177" s="6"/>
      <c r="L177" s="34"/>
      <c r="M177" s="120"/>
      <c r="N177" s="120"/>
      <c r="O177" s="120"/>
    </row>
    <row r="178" spans="2:16" s="124" customFormat="1" x14ac:dyDescent="0.25">
      <c r="B178" s="36"/>
      <c r="C178" s="97"/>
      <c r="D178" s="36"/>
      <c r="E178" s="6"/>
      <c r="F178" s="6"/>
      <c r="G178" s="6"/>
      <c r="H178" s="6"/>
      <c r="I178" s="6"/>
      <c r="J178" s="6"/>
      <c r="K178" s="6"/>
      <c r="L178" s="34"/>
      <c r="M178" s="120"/>
      <c r="N178" s="120"/>
      <c r="O178" s="120"/>
    </row>
    <row r="179" spans="2:16" s="124" customFormat="1" x14ac:dyDescent="0.25">
      <c r="B179" s="36"/>
      <c r="C179" s="97"/>
      <c r="D179" s="36"/>
      <c r="E179" s="6"/>
      <c r="F179" s="6"/>
      <c r="G179" s="6"/>
      <c r="H179" s="6"/>
      <c r="I179" s="6"/>
      <c r="J179" s="6"/>
      <c r="K179" s="6"/>
      <c r="L179" s="34"/>
      <c r="M179" s="120"/>
      <c r="N179" s="120"/>
      <c r="O179" s="120"/>
    </row>
    <row r="180" spans="2:16" x14ac:dyDescent="0.25">
      <c r="B180" s="36"/>
      <c r="C180" s="97"/>
      <c r="D180" s="36"/>
      <c r="E180" s="6"/>
      <c r="F180" s="6"/>
      <c r="G180" s="6"/>
      <c r="I180" s="6"/>
      <c r="J180" s="6"/>
      <c r="K180" s="6"/>
    </row>
    <row r="181" spans="2:16" x14ac:dyDescent="0.25">
      <c r="B181" s="104"/>
      <c r="C181" s="97"/>
      <c r="D181" s="104"/>
      <c r="E181" s="6"/>
      <c r="F181" s="6"/>
      <c r="G181" s="6"/>
      <c r="H181" s="87"/>
      <c r="I181" s="6"/>
      <c r="J181" s="6"/>
      <c r="K181" s="6"/>
    </row>
    <row r="182" spans="2:16" x14ac:dyDescent="0.25">
      <c r="M182" s="99"/>
      <c r="N182" s="99"/>
      <c r="O182" s="99"/>
    </row>
    <row r="183" spans="2:16" s="98" customFormat="1" x14ac:dyDescent="0.25">
      <c r="B183" s="25"/>
      <c r="C183" s="69"/>
      <c r="D183" s="25"/>
      <c r="E183" s="7"/>
      <c r="F183" s="7"/>
      <c r="G183" s="7"/>
      <c r="H183" s="7"/>
      <c r="I183" s="7"/>
      <c r="J183" s="7"/>
      <c r="K183" s="7"/>
      <c r="M183" s="99"/>
      <c r="N183" s="99"/>
      <c r="O183" s="99"/>
      <c r="P183" s="100"/>
    </row>
    <row r="184" spans="2:16" x14ac:dyDescent="0.25">
      <c r="B184" s="96"/>
      <c r="C184" s="97"/>
      <c r="D184" s="96"/>
      <c r="E184" s="6"/>
      <c r="F184" s="6"/>
      <c r="G184" s="6"/>
      <c r="I184" s="6"/>
      <c r="J184" s="6"/>
      <c r="K184" s="6"/>
      <c r="M184" s="99"/>
      <c r="N184" s="99"/>
      <c r="O184" s="99"/>
    </row>
    <row r="185" spans="2:16" x14ac:dyDescent="0.25">
      <c r="B185" s="96"/>
      <c r="C185" s="97"/>
      <c r="D185" s="96"/>
      <c r="E185" s="6"/>
      <c r="F185" s="6"/>
      <c r="G185" s="6"/>
      <c r="I185" s="6"/>
      <c r="J185" s="6"/>
      <c r="K185" s="6"/>
      <c r="M185" s="99"/>
      <c r="N185" s="99"/>
      <c r="O185" s="99"/>
    </row>
    <row r="186" spans="2:16" x14ac:dyDescent="0.25">
      <c r="B186" s="36"/>
      <c r="C186" s="97"/>
      <c r="D186" s="36"/>
      <c r="E186" s="6"/>
      <c r="F186" s="6"/>
      <c r="G186" s="6"/>
      <c r="I186" s="6"/>
      <c r="J186" s="6"/>
      <c r="K186" s="6"/>
    </row>
    <row r="187" spans="2:16" x14ac:dyDescent="0.25">
      <c r="B187" s="36"/>
      <c r="C187" s="97"/>
      <c r="D187" s="36"/>
      <c r="E187" s="6"/>
      <c r="F187" s="6"/>
      <c r="G187" s="6"/>
      <c r="I187" s="6"/>
      <c r="J187" s="6"/>
      <c r="K187" s="6"/>
    </row>
    <row r="188" spans="2:16" x14ac:dyDescent="0.25">
      <c r="B188" s="36"/>
      <c r="C188" s="97"/>
      <c r="D188" s="36"/>
      <c r="E188" s="6"/>
      <c r="F188" s="6"/>
      <c r="G188" s="6"/>
      <c r="I188" s="6"/>
      <c r="J188" s="6"/>
      <c r="K188" s="6"/>
    </row>
    <row r="189" spans="2:16" s="124" customFormat="1" x14ac:dyDescent="0.25">
      <c r="B189" s="36"/>
      <c r="C189" s="97"/>
      <c r="D189" s="36"/>
      <c r="E189" s="6"/>
      <c r="F189" s="6"/>
      <c r="G189" s="6"/>
      <c r="H189" s="6"/>
      <c r="I189" s="6"/>
      <c r="J189" s="6"/>
      <c r="K189" s="6"/>
      <c r="L189" s="34"/>
      <c r="M189" s="120"/>
      <c r="N189" s="120"/>
      <c r="O189" s="120"/>
    </row>
    <row r="190" spans="2:16" s="124" customFormat="1" x14ac:dyDescent="0.25">
      <c r="B190" s="36"/>
      <c r="C190" s="97"/>
      <c r="D190" s="36"/>
      <c r="E190" s="6"/>
      <c r="F190" s="6"/>
      <c r="G190" s="6"/>
      <c r="H190" s="6"/>
      <c r="I190" s="6"/>
      <c r="J190" s="6"/>
      <c r="K190" s="6"/>
      <c r="L190" s="34"/>
      <c r="M190" s="120"/>
      <c r="N190" s="120"/>
      <c r="O190" s="120"/>
    </row>
    <row r="191" spans="2:16" s="124" customFormat="1" x14ac:dyDescent="0.25">
      <c r="B191" s="36"/>
      <c r="C191" s="97"/>
      <c r="D191" s="36"/>
      <c r="E191" s="6"/>
      <c r="F191" s="6"/>
      <c r="G191" s="6"/>
      <c r="H191" s="6"/>
      <c r="I191" s="6"/>
      <c r="J191" s="6"/>
      <c r="K191" s="6"/>
      <c r="L191" s="34"/>
      <c r="M191" s="120"/>
      <c r="N191" s="120"/>
      <c r="O191" s="120"/>
    </row>
    <row r="192" spans="2:16" s="124" customFormat="1" x14ac:dyDescent="0.25">
      <c r="B192" s="36"/>
      <c r="C192" s="97"/>
      <c r="D192" s="36"/>
      <c r="E192" s="6"/>
      <c r="F192" s="6"/>
      <c r="G192" s="6"/>
      <c r="H192" s="6"/>
      <c r="I192" s="6"/>
      <c r="J192" s="6"/>
      <c r="K192" s="6"/>
      <c r="L192" s="34"/>
      <c r="M192" s="120"/>
      <c r="N192" s="120"/>
      <c r="O192" s="120"/>
    </row>
    <row r="193" spans="2:16" s="124" customFormat="1" x14ac:dyDescent="0.25">
      <c r="B193" s="36"/>
      <c r="C193" s="97"/>
      <c r="D193" s="36"/>
      <c r="E193" s="6"/>
      <c r="F193" s="6"/>
      <c r="G193" s="6"/>
      <c r="H193" s="6"/>
      <c r="I193" s="6"/>
      <c r="J193" s="6"/>
      <c r="K193" s="6"/>
      <c r="L193" s="34"/>
      <c r="M193" s="120"/>
      <c r="N193" s="120"/>
      <c r="O193" s="120"/>
    </row>
    <row r="194" spans="2:16" x14ac:dyDescent="0.25">
      <c r="B194" s="104"/>
      <c r="C194" s="97"/>
      <c r="D194" s="104"/>
      <c r="E194" s="6"/>
      <c r="F194" s="6"/>
      <c r="G194" s="6"/>
      <c r="H194" s="87"/>
      <c r="I194" s="6"/>
      <c r="J194" s="6"/>
      <c r="K194" s="6"/>
    </row>
    <row r="195" spans="2:16" s="124" customFormat="1" x14ac:dyDescent="0.25">
      <c r="B195" s="102"/>
      <c r="C195" s="97"/>
      <c r="D195" s="102"/>
      <c r="E195" s="102"/>
      <c r="F195" s="102"/>
      <c r="G195" s="102"/>
      <c r="H195" s="102"/>
      <c r="I195" s="34"/>
      <c r="J195" s="34"/>
      <c r="K195" s="34"/>
      <c r="L195" s="34"/>
      <c r="M195" s="99"/>
      <c r="N195" s="99"/>
      <c r="O195" s="99"/>
    </row>
    <row r="196" spans="2:16" s="98" customFormat="1" x14ac:dyDescent="0.25">
      <c r="B196" s="25"/>
      <c r="C196" s="69"/>
      <c r="D196" s="25"/>
      <c r="E196" s="7"/>
      <c r="F196" s="7"/>
      <c r="G196" s="7"/>
      <c r="H196" s="7"/>
      <c r="I196" s="7"/>
      <c r="J196" s="7"/>
      <c r="K196" s="7"/>
      <c r="M196" s="99"/>
      <c r="N196" s="99"/>
      <c r="O196" s="99"/>
      <c r="P196" s="100"/>
    </row>
    <row r="197" spans="2:16" s="124" customFormat="1" x14ac:dyDescent="0.25">
      <c r="B197" s="102"/>
      <c r="C197" s="97"/>
      <c r="D197" s="102"/>
      <c r="E197" s="102"/>
      <c r="F197" s="102"/>
      <c r="G197" s="102"/>
      <c r="H197" s="102"/>
      <c r="I197" s="34"/>
      <c r="J197" s="34"/>
      <c r="K197" s="34"/>
      <c r="L197" s="34"/>
      <c r="M197" s="99"/>
      <c r="N197" s="99"/>
      <c r="O197" s="99"/>
    </row>
    <row r="198" spans="2:16" x14ac:dyDescent="0.25">
      <c r="B198" s="96"/>
      <c r="C198" s="97"/>
      <c r="D198" s="96"/>
      <c r="E198" s="6"/>
      <c r="F198" s="6"/>
      <c r="G198" s="6"/>
      <c r="I198" s="6"/>
      <c r="J198" s="6"/>
      <c r="K198" s="6"/>
      <c r="M198" s="99"/>
      <c r="N198" s="99"/>
      <c r="O198" s="99"/>
    </row>
    <row r="199" spans="2:16" x14ac:dyDescent="0.25">
      <c r="B199" s="36"/>
      <c r="C199" s="97"/>
      <c r="D199" s="36"/>
      <c r="E199" s="6"/>
      <c r="F199" s="6"/>
      <c r="G199" s="6"/>
      <c r="I199" s="6"/>
      <c r="J199" s="6"/>
      <c r="K199" s="6"/>
    </row>
    <row r="200" spans="2:16" x14ac:dyDescent="0.25">
      <c r="B200" s="36"/>
      <c r="C200" s="97"/>
      <c r="D200" s="36"/>
      <c r="E200" s="6"/>
      <c r="F200" s="6"/>
      <c r="G200" s="6"/>
      <c r="I200" s="6"/>
      <c r="J200" s="6"/>
      <c r="K200" s="6"/>
    </row>
    <row r="201" spans="2:16" x14ac:dyDescent="0.25">
      <c r="B201" s="36"/>
      <c r="C201" s="97"/>
      <c r="D201" s="36"/>
      <c r="E201" s="6"/>
      <c r="F201" s="6"/>
      <c r="G201" s="6"/>
      <c r="I201" s="6"/>
      <c r="J201" s="6"/>
      <c r="K201" s="6"/>
    </row>
    <row r="202" spans="2:16" x14ac:dyDescent="0.25">
      <c r="B202" s="36"/>
      <c r="C202" s="97"/>
      <c r="D202" s="36"/>
      <c r="E202" s="6"/>
      <c r="F202" s="6"/>
      <c r="G202" s="6"/>
      <c r="I202" s="6"/>
      <c r="J202" s="6"/>
      <c r="K202" s="6"/>
    </row>
    <row r="203" spans="2:16" x14ac:dyDescent="0.25">
      <c r="B203" s="36"/>
      <c r="C203" s="97"/>
      <c r="D203" s="36"/>
      <c r="E203" s="6"/>
      <c r="F203" s="6"/>
      <c r="G203" s="6"/>
      <c r="I203" s="6"/>
      <c r="J203" s="6"/>
      <c r="K203" s="6"/>
    </row>
    <row r="204" spans="2:16" x14ac:dyDescent="0.25">
      <c r="B204" s="36"/>
      <c r="C204" s="97"/>
      <c r="D204" s="36"/>
      <c r="E204" s="6"/>
      <c r="F204" s="6"/>
      <c r="G204" s="6"/>
      <c r="I204" s="6"/>
      <c r="J204" s="6"/>
      <c r="K204" s="6"/>
    </row>
    <row r="205" spans="2:16" x14ac:dyDescent="0.25">
      <c r="B205" s="36"/>
      <c r="C205" s="97"/>
      <c r="D205" s="36"/>
      <c r="E205" s="6"/>
      <c r="F205" s="6"/>
      <c r="G205" s="6"/>
      <c r="I205" s="6"/>
      <c r="J205" s="6"/>
      <c r="K205" s="6"/>
    </row>
    <row r="206" spans="2:16" x14ac:dyDescent="0.25">
      <c r="B206" s="36"/>
      <c r="C206" s="97"/>
      <c r="D206" s="36"/>
      <c r="E206" s="6"/>
      <c r="F206" s="6"/>
      <c r="G206" s="6"/>
      <c r="I206" s="6"/>
      <c r="J206" s="6"/>
      <c r="K206" s="6"/>
    </row>
    <row r="207" spans="2:16" x14ac:dyDescent="0.25">
      <c r="B207" s="36"/>
      <c r="C207" s="97"/>
      <c r="D207" s="36"/>
      <c r="E207" s="6"/>
      <c r="F207" s="6"/>
      <c r="G207" s="6"/>
      <c r="I207" s="6"/>
      <c r="J207" s="6"/>
      <c r="K207" s="6"/>
    </row>
    <row r="208" spans="2:16" x14ac:dyDescent="0.25">
      <c r="B208" s="36"/>
      <c r="C208" s="97"/>
      <c r="D208" s="36"/>
      <c r="E208" s="6"/>
      <c r="F208" s="6"/>
      <c r="G208" s="6"/>
      <c r="I208" s="6"/>
      <c r="J208" s="6"/>
      <c r="K208" s="6"/>
    </row>
    <row r="209" spans="2:16" s="124" customFormat="1" x14ac:dyDescent="0.25">
      <c r="B209" s="36"/>
      <c r="C209" s="97"/>
      <c r="D209" s="36"/>
      <c r="E209" s="102"/>
      <c r="F209" s="102"/>
      <c r="G209" s="102"/>
      <c r="H209" s="102"/>
      <c r="I209" s="6"/>
      <c r="J209" s="6"/>
      <c r="K209" s="6"/>
      <c r="L209" s="34"/>
      <c r="M209" s="120"/>
      <c r="N209" s="120"/>
      <c r="O209" s="120"/>
    </row>
    <row r="210" spans="2:16" s="124" customFormat="1" x14ac:dyDescent="0.25">
      <c r="B210" s="36"/>
      <c r="C210" s="97"/>
      <c r="D210" s="36"/>
      <c r="E210" s="102"/>
      <c r="F210" s="102"/>
      <c r="G210" s="102"/>
      <c r="H210" s="102"/>
      <c r="I210" s="6"/>
      <c r="J210" s="6"/>
      <c r="K210" s="6"/>
      <c r="L210" s="34"/>
      <c r="M210" s="120"/>
      <c r="N210" s="120"/>
      <c r="O210" s="120"/>
    </row>
    <row r="211" spans="2:16" x14ac:dyDescent="0.25">
      <c r="B211" s="104"/>
      <c r="C211" s="97"/>
      <c r="D211" s="104"/>
      <c r="E211" s="6"/>
      <c r="F211" s="6"/>
      <c r="G211" s="6"/>
      <c r="H211" s="87"/>
      <c r="I211" s="6"/>
      <c r="J211" s="6"/>
      <c r="K211" s="6"/>
    </row>
    <row r="212" spans="2:16" s="124" customFormat="1" x14ac:dyDescent="0.25">
      <c r="B212" s="102"/>
      <c r="C212" s="97"/>
      <c r="D212" s="102"/>
      <c r="E212" s="102"/>
      <c r="F212" s="102"/>
      <c r="G212" s="102"/>
      <c r="H212" s="102"/>
      <c r="I212" s="34"/>
      <c r="J212" s="34"/>
      <c r="K212" s="34"/>
      <c r="L212" s="34"/>
      <c r="M212" s="99"/>
      <c r="N212" s="99"/>
      <c r="O212" s="99"/>
    </row>
    <row r="213" spans="2:16" s="98" customFormat="1" x14ac:dyDescent="0.25">
      <c r="B213" s="25"/>
      <c r="C213" s="69"/>
      <c r="D213" s="25"/>
      <c r="E213" s="7"/>
      <c r="F213" s="7"/>
      <c r="G213" s="7"/>
      <c r="H213" s="7"/>
      <c r="I213" s="7"/>
      <c r="J213" s="7"/>
      <c r="K213" s="7"/>
      <c r="M213" s="99"/>
      <c r="N213" s="99"/>
      <c r="O213" s="99"/>
      <c r="P213" s="100"/>
    </row>
    <row r="214" spans="2:16" s="124" customFormat="1" x14ac:dyDescent="0.25">
      <c r="B214" s="102"/>
      <c r="C214" s="97"/>
      <c r="D214" s="102"/>
      <c r="E214" s="102"/>
      <c r="F214" s="102"/>
      <c r="G214" s="102"/>
      <c r="H214" s="102"/>
      <c r="I214" s="34"/>
      <c r="J214" s="34"/>
      <c r="K214" s="34"/>
      <c r="L214" s="34"/>
      <c r="M214" s="99"/>
      <c r="N214" s="99"/>
      <c r="O214" s="99"/>
    </row>
    <row r="215" spans="2:16" x14ac:dyDescent="0.25">
      <c r="B215" s="96"/>
      <c r="C215" s="97"/>
      <c r="D215" s="96"/>
      <c r="E215" s="6"/>
      <c r="F215" s="6"/>
      <c r="G215" s="6"/>
      <c r="I215" s="6"/>
      <c r="J215" s="6"/>
      <c r="K215" s="6"/>
      <c r="M215" s="99"/>
      <c r="N215" s="99"/>
      <c r="O215" s="99"/>
    </row>
    <row r="216" spans="2:16" s="102" customFormat="1" x14ac:dyDescent="0.25">
      <c r="B216" s="36"/>
      <c r="C216" s="97"/>
      <c r="D216" s="36"/>
      <c r="E216" s="94"/>
      <c r="F216" s="94"/>
      <c r="G216" s="94"/>
      <c r="H216" s="94"/>
      <c r="I216" s="6"/>
      <c r="J216" s="6"/>
      <c r="K216" s="6"/>
      <c r="L216" s="34"/>
      <c r="M216" s="120"/>
      <c r="N216" s="120"/>
      <c r="O216" s="120"/>
    </row>
    <row r="217" spans="2:16" s="102" customFormat="1" x14ac:dyDescent="0.25">
      <c r="B217" s="36"/>
      <c r="C217" s="97"/>
      <c r="D217" s="36"/>
      <c r="E217" s="94"/>
      <c r="F217" s="94"/>
      <c r="G217" s="94"/>
      <c r="H217" s="94"/>
      <c r="I217" s="6"/>
      <c r="J217" s="6"/>
      <c r="K217" s="6"/>
      <c r="L217" s="34"/>
      <c r="M217" s="120"/>
      <c r="N217" s="120"/>
      <c r="O217" s="120"/>
    </row>
    <row r="218" spans="2:16" s="102" customFormat="1" x14ac:dyDescent="0.25">
      <c r="B218" s="36"/>
      <c r="C218" s="97"/>
      <c r="D218" s="36"/>
      <c r="E218" s="94"/>
      <c r="F218" s="94"/>
      <c r="G218" s="94"/>
      <c r="H218" s="94"/>
      <c r="I218" s="6"/>
      <c r="J218" s="6"/>
      <c r="K218" s="6"/>
      <c r="L218" s="34"/>
      <c r="M218" s="120"/>
      <c r="N218" s="120"/>
      <c r="O218" s="120"/>
    </row>
    <row r="219" spans="2:16" s="102" customFormat="1" x14ac:dyDescent="0.25">
      <c r="B219" s="36"/>
      <c r="C219" s="97"/>
      <c r="D219" s="36"/>
      <c r="E219" s="94"/>
      <c r="F219" s="94"/>
      <c r="G219" s="94"/>
      <c r="H219" s="94"/>
      <c r="I219" s="6"/>
      <c r="J219" s="6"/>
      <c r="K219" s="6"/>
      <c r="L219" s="34"/>
      <c r="M219" s="120"/>
      <c r="N219" s="120"/>
      <c r="O219" s="120"/>
    </row>
    <row r="220" spans="2:16" s="102" customFormat="1" x14ac:dyDescent="0.25">
      <c r="B220" s="36"/>
      <c r="C220" s="97"/>
      <c r="D220" s="36"/>
      <c r="E220" s="94"/>
      <c r="F220" s="94"/>
      <c r="G220" s="94"/>
      <c r="H220" s="94"/>
      <c r="I220" s="6"/>
      <c r="J220" s="6"/>
      <c r="K220" s="6"/>
      <c r="L220" s="34"/>
      <c r="M220" s="120"/>
      <c r="N220" s="120"/>
      <c r="O220" s="120"/>
    </row>
    <row r="221" spans="2:16" s="124" customFormat="1" x14ac:dyDescent="0.25">
      <c r="B221" s="36"/>
      <c r="C221" s="97"/>
      <c r="D221" s="36"/>
      <c r="E221" s="94"/>
      <c r="F221" s="94"/>
      <c r="G221" s="94"/>
      <c r="H221" s="94"/>
      <c r="I221" s="6"/>
      <c r="J221" s="6"/>
      <c r="K221" s="6"/>
      <c r="L221" s="34"/>
      <c r="M221" s="120"/>
      <c r="N221" s="120"/>
      <c r="O221" s="120"/>
    </row>
    <row r="222" spans="2:16" s="124" customFormat="1" x14ac:dyDescent="0.25">
      <c r="B222" s="36"/>
      <c r="C222" s="97"/>
      <c r="D222" s="36"/>
      <c r="E222" s="94"/>
      <c r="F222" s="94"/>
      <c r="G222" s="94"/>
      <c r="H222" s="94"/>
      <c r="I222" s="6"/>
      <c r="J222" s="6"/>
      <c r="K222" s="6"/>
      <c r="L222" s="34"/>
      <c r="M222" s="120"/>
      <c r="N222" s="120"/>
      <c r="O222" s="120"/>
    </row>
    <row r="223" spans="2:16" s="124" customFormat="1" x14ac:dyDescent="0.25">
      <c r="B223" s="36"/>
      <c r="C223" s="97"/>
      <c r="D223" s="36"/>
      <c r="E223" s="94"/>
      <c r="F223" s="94"/>
      <c r="G223" s="94"/>
      <c r="H223" s="94"/>
      <c r="I223" s="6"/>
      <c r="J223" s="6"/>
      <c r="K223" s="6"/>
      <c r="L223" s="34"/>
      <c r="M223" s="120"/>
      <c r="N223" s="120"/>
      <c r="O223" s="120"/>
    </row>
    <row r="224" spans="2:16" s="124" customFormat="1" x14ac:dyDescent="0.25">
      <c r="B224" s="36"/>
      <c r="C224" s="97"/>
      <c r="D224" s="36"/>
      <c r="E224" s="94"/>
      <c r="F224" s="94"/>
      <c r="G224" s="94"/>
      <c r="H224" s="94"/>
      <c r="I224" s="6"/>
      <c r="J224" s="6"/>
      <c r="K224" s="6"/>
      <c r="L224" s="34"/>
      <c r="M224" s="120"/>
      <c r="N224" s="120"/>
      <c r="O224" s="120"/>
    </row>
    <row r="225" spans="2:15" s="124" customFormat="1" x14ac:dyDescent="0.25">
      <c r="B225" s="36"/>
      <c r="C225" s="97"/>
      <c r="D225" s="36"/>
      <c r="E225" s="94"/>
      <c r="F225" s="94"/>
      <c r="G225" s="94"/>
      <c r="H225" s="94"/>
      <c r="I225" s="6"/>
      <c r="J225" s="6"/>
      <c r="K225" s="6"/>
      <c r="L225" s="34"/>
      <c r="M225" s="120"/>
      <c r="N225" s="120"/>
      <c r="O225" s="120"/>
    </row>
    <row r="226" spans="2:15" s="124" customFormat="1" x14ac:dyDescent="0.25">
      <c r="B226" s="36"/>
      <c r="C226" s="97"/>
      <c r="D226" s="36"/>
      <c r="E226" s="94"/>
      <c r="F226" s="94"/>
      <c r="G226" s="94"/>
      <c r="H226" s="94"/>
      <c r="I226" s="6"/>
      <c r="J226" s="6"/>
      <c r="K226" s="6"/>
      <c r="L226" s="34"/>
      <c r="M226" s="120"/>
      <c r="N226" s="120"/>
      <c r="O226" s="120"/>
    </row>
    <row r="227" spans="2:15" s="124" customFormat="1" x14ac:dyDescent="0.25">
      <c r="B227" s="36"/>
      <c r="C227" s="97"/>
      <c r="D227" s="36"/>
      <c r="E227" s="94"/>
      <c r="F227" s="94"/>
      <c r="G227" s="94"/>
      <c r="H227" s="94"/>
      <c r="I227" s="6"/>
      <c r="J227" s="6"/>
      <c r="K227" s="6"/>
      <c r="L227" s="34"/>
      <c r="M227" s="120"/>
      <c r="N227" s="120"/>
      <c r="O227" s="120"/>
    </row>
    <row r="228" spans="2:15" s="124" customFormat="1" x14ac:dyDescent="0.25">
      <c r="B228" s="36"/>
      <c r="C228" s="97"/>
      <c r="D228" s="36"/>
      <c r="E228" s="94"/>
      <c r="F228" s="94"/>
      <c r="G228" s="94"/>
      <c r="H228" s="94"/>
      <c r="I228" s="6"/>
      <c r="J228" s="6"/>
      <c r="K228" s="6"/>
      <c r="L228" s="34"/>
      <c r="M228" s="120"/>
      <c r="N228" s="120"/>
      <c r="O228" s="120"/>
    </row>
    <row r="229" spans="2:15" s="124" customFormat="1" x14ac:dyDescent="0.25">
      <c r="B229" s="36"/>
      <c r="C229" s="97"/>
      <c r="D229" s="36"/>
      <c r="E229" s="94"/>
      <c r="F229" s="94"/>
      <c r="G229" s="94"/>
      <c r="H229" s="94"/>
      <c r="I229" s="6"/>
      <c r="J229" s="6"/>
      <c r="K229" s="6"/>
      <c r="L229" s="34"/>
      <c r="M229" s="120"/>
      <c r="N229" s="120"/>
      <c r="O229" s="120"/>
    </row>
    <row r="230" spans="2:15" s="124" customFormat="1" x14ac:dyDescent="0.25">
      <c r="B230" s="36"/>
      <c r="C230" s="97"/>
      <c r="D230" s="36"/>
      <c r="E230" s="94"/>
      <c r="F230" s="94"/>
      <c r="G230" s="94"/>
      <c r="H230" s="94"/>
      <c r="I230" s="6"/>
      <c r="J230" s="6"/>
      <c r="K230" s="6"/>
      <c r="L230" s="34"/>
      <c r="M230" s="120"/>
      <c r="N230" s="120"/>
      <c r="O230" s="120"/>
    </row>
    <row r="231" spans="2:15" s="124" customFormat="1" x14ac:dyDescent="0.25">
      <c r="B231" s="36"/>
      <c r="C231" s="97"/>
      <c r="D231" s="36"/>
      <c r="E231" s="94"/>
      <c r="F231" s="94"/>
      <c r="G231" s="94"/>
      <c r="H231" s="94"/>
      <c r="I231" s="6"/>
      <c r="J231" s="6"/>
      <c r="K231" s="6"/>
      <c r="L231" s="34"/>
      <c r="M231" s="120"/>
      <c r="N231" s="120"/>
      <c r="O231" s="120"/>
    </row>
    <row r="232" spans="2:15" s="124" customFormat="1" x14ac:dyDescent="0.25">
      <c r="B232" s="36"/>
      <c r="C232" s="97"/>
      <c r="D232" s="36"/>
      <c r="E232" s="94"/>
      <c r="F232" s="94"/>
      <c r="G232" s="94"/>
      <c r="H232" s="94"/>
      <c r="I232" s="6"/>
      <c r="J232" s="6"/>
      <c r="K232" s="6"/>
      <c r="L232" s="34"/>
      <c r="M232" s="120"/>
      <c r="N232" s="120"/>
      <c r="O232" s="120"/>
    </row>
    <row r="233" spans="2:15" s="124" customFormat="1" x14ac:dyDescent="0.25">
      <c r="B233" s="36"/>
      <c r="C233" s="97"/>
      <c r="D233" s="36"/>
      <c r="E233" s="94"/>
      <c r="F233" s="94"/>
      <c r="G233" s="94"/>
      <c r="H233" s="94"/>
      <c r="I233" s="6"/>
      <c r="J233" s="6"/>
      <c r="K233" s="6"/>
      <c r="L233" s="34"/>
      <c r="M233" s="120"/>
      <c r="N233" s="120"/>
      <c r="O233" s="120"/>
    </row>
    <row r="234" spans="2:15" s="124" customFormat="1" x14ac:dyDescent="0.25">
      <c r="B234" s="36"/>
      <c r="C234" s="97"/>
      <c r="D234" s="36"/>
      <c r="E234" s="94"/>
      <c r="F234" s="94"/>
      <c r="G234" s="94"/>
      <c r="H234" s="94"/>
      <c r="I234" s="6"/>
      <c r="J234" s="6"/>
      <c r="K234" s="6"/>
      <c r="L234" s="34"/>
      <c r="M234" s="120"/>
      <c r="N234" s="120"/>
      <c r="O234" s="120"/>
    </row>
    <row r="235" spans="2:15" s="124" customFormat="1" x14ac:dyDescent="0.25">
      <c r="B235" s="36"/>
      <c r="C235" s="97"/>
      <c r="D235" s="36"/>
      <c r="E235" s="94"/>
      <c r="F235" s="94"/>
      <c r="G235" s="94"/>
      <c r="H235" s="94"/>
      <c r="I235" s="6"/>
      <c r="J235" s="6"/>
      <c r="K235" s="6"/>
      <c r="L235" s="34"/>
      <c r="M235" s="120"/>
      <c r="N235" s="120"/>
      <c r="O235" s="120"/>
    </row>
    <row r="236" spans="2:15" s="102" customFormat="1" x14ac:dyDescent="0.25">
      <c r="B236" s="36"/>
      <c r="C236" s="97"/>
      <c r="D236" s="36"/>
      <c r="E236" s="94"/>
      <c r="F236" s="94"/>
      <c r="G236" s="94"/>
      <c r="H236" s="94"/>
      <c r="I236" s="6"/>
      <c r="J236" s="6"/>
      <c r="K236" s="6"/>
      <c r="L236" s="34"/>
      <c r="M236" s="120"/>
      <c r="N236" s="120"/>
      <c r="O236" s="120"/>
    </row>
    <row r="237" spans="2:15" s="124" customFormat="1" x14ac:dyDescent="0.25">
      <c r="B237" s="36"/>
      <c r="C237" s="97"/>
      <c r="D237" s="36"/>
      <c r="E237" s="94"/>
      <c r="F237" s="94"/>
      <c r="G237" s="94"/>
      <c r="H237" s="94"/>
      <c r="I237" s="6"/>
      <c r="J237" s="6"/>
      <c r="K237" s="6"/>
      <c r="L237" s="34"/>
      <c r="M237" s="120"/>
      <c r="N237" s="120"/>
      <c r="O237" s="120"/>
    </row>
    <row r="238" spans="2:15" s="124" customFormat="1" x14ac:dyDescent="0.25">
      <c r="B238" s="36"/>
      <c r="C238" s="97"/>
      <c r="D238" s="36"/>
      <c r="E238" s="94"/>
      <c r="F238" s="94"/>
      <c r="G238" s="94"/>
      <c r="H238" s="94"/>
      <c r="I238" s="6"/>
      <c r="J238" s="6"/>
      <c r="K238" s="6"/>
      <c r="L238" s="34"/>
      <c r="M238" s="120"/>
      <c r="N238" s="120"/>
      <c r="O238" s="120"/>
    </row>
    <row r="239" spans="2:15" s="124" customFormat="1" x14ac:dyDescent="0.25">
      <c r="B239" s="36"/>
      <c r="C239" s="97"/>
      <c r="D239" s="36"/>
      <c r="E239" s="94"/>
      <c r="F239" s="94"/>
      <c r="G239" s="94"/>
      <c r="H239" s="94"/>
      <c r="I239" s="6"/>
      <c r="J239" s="6"/>
      <c r="K239" s="6"/>
      <c r="L239" s="34"/>
      <c r="M239" s="120"/>
      <c r="N239" s="120"/>
      <c r="O239" s="120"/>
    </row>
    <row r="240" spans="2:15" s="124" customFormat="1" x14ac:dyDescent="0.25">
      <c r="B240" s="36"/>
      <c r="C240" s="97"/>
      <c r="D240" s="36"/>
      <c r="E240" s="94"/>
      <c r="F240" s="94"/>
      <c r="G240" s="94"/>
      <c r="H240" s="94"/>
      <c r="I240" s="6"/>
      <c r="J240" s="6"/>
      <c r="K240" s="6"/>
      <c r="L240" s="34"/>
      <c r="M240" s="120"/>
      <c r="N240" s="120"/>
      <c r="O240" s="120"/>
    </row>
    <row r="241" spans="2:16" s="124" customFormat="1" x14ac:dyDescent="0.25">
      <c r="B241" s="36"/>
      <c r="C241" s="97"/>
      <c r="D241" s="36"/>
      <c r="E241" s="94"/>
      <c r="F241" s="94"/>
      <c r="G241" s="94"/>
      <c r="H241" s="94"/>
      <c r="I241" s="6"/>
      <c r="J241" s="6"/>
      <c r="K241" s="6"/>
      <c r="L241" s="34"/>
      <c r="M241" s="120"/>
      <c r="N241" s="120"/>
      <c r="O241" s="120"/>
    </row>
    <row r="242" spans="2:16" s="124" customFormat="1" x14ac:dyDescent="0.25">
      <c r="B242" s="36"/>
      <c r="C242" s="97"/>
      <c r="D242" s="36"/>
      <c r="E242" s="94"/>
      <c r="F242" s="94"/>
      <c r="G242" s="94"/>
      <c r="H242" s="94"/>
      <c r="I242" s="6"/>
      <c r="J242" s="6"/>
      <c r="K242" s="6"/>
      <c r="L242" s="34"/>
      <c r="M242" s="120"/>
      <c r="N242" s="120"/>
      <c r="O242" s="120"/>
    </row>
    <row r="243" spans="2:16" s="124" customFormat="1" x14ac:dyDescent="0.25">
      <c r="B243" s="36"/>
      <c r="C243" s="97"/>
      <c r="D243" s="36"/>
      <c r="E243" s="94"/>
      <c r="F243" s="94"/>
      <c r="G243" s="94"/>
      <c r="H243" s="94"/>
      <c r="I243" s="6"/>
      <c r="J243" s="6"/>
      <c r="K243" s="6"/>
      <c r="L243" s="34"/>
      <c r="M243" s="120"/>
      <c r="N243" s="120"/>
      <c r="O243" s="120"/>
    </row>
    <row r="244" spans="2:16" x14ac:dyDescent="0.25">
      <c r="B244" s="104"/>
      <c r="C244" s="97"/>
      <c r="D244" s="104"/>
      <c r="E244" s="6"/>
      <c r="F244" s="6"/>
      <c r="G244" s="6"/>
      <c r="H244" s="87"/>
      <c r="I244" s="6"/>
      <c r="J244" s="6"/>
      <c r="K244" s="6"/>
    </row>
    <row r="245" spans="2:16" s="124" customFormat="1" x14ac:dyDescent="0.25">
      <c r="B245" s="102"/>
      <c r="C245" s="97"/>
      <c r="D245" s="102"/>
      <c r="E245" s="102"/>
      <c r="F245" s="102"/>
      <c r="G245" s="102"/>
      <c r="H245" s="102"/>
      <c r="I245" s="34"/>
      <c r="J245" s="34"/>
      <c r="K245" s="34"/>
      <c r="L245" s="34"/>
      <c r="M245" s="99"/>
      <c r="N245" s="99"/>
      <c r="O245" s="99"/>
    </row>
    <row r="246" spans="2:16" s="98" customFormat="1" x14ac:dyDescent="0.25">
      <c r="B246" s="25"/>
      <c r="C246" s="69"/>
      <c r="D246" s="25"/>
      <c r="E246" s="7"/>
      <c r="F246" s="7"/>
      <c r="G246" s="7"/>
      <c r="H246" s="7"/>
      <c r="I246" s="7"/>
      <c r="J246" s="7"/>
      <c r="K246" s="7"/>
      <c r="M246" s="99"/>
      <c r="N246" s="99"/>
      <c r="O246" s="99"/>
      <c r="P246" s="100"/>
    </row>
    <row r="247" spans="2:16" s="124" customFormat="1" x14ac:dyDescent="0.25">
      <c r="B247" s="102"/>
      <c r="C247" s="97"/>
      <c r="D247" s="102"/>
      <c r="E247" s="102"/>
      <c r="F247" s="102"/>
      <c r="G247" s="102"/>
      <c r="H247" s="102"/>
      <c r="I247" s="34"/>
      <c r="J247" s="34"/>
      <c r="K247" s="34"/>
      <c r="L247" s="34"/>
      <c r="M247" s="99"/>
      <c r="N247" s="99"/>
      <c r="O247" s="99"/>
    </row>
    <row r="248" spans="2:16" x14ac:dyDescent="0.25">
      <c r="B248" s="96"/>
      <c r="C248" s="97"/>
      <c r="D248" s="96"/>
      <c r="E248" s="6"/>
      <c r="F248" s="6"/>
      <c r="G248" s="6"/>
      <c r="I248" s="6"/>
      <c r="J248" s="6"/>
      <c r="K248" s="6"/>
      <c r="M248" s="99"/>
      <c r="N248" s="99"/>
      <c r="O248" s="99"/>
    </row>
    <row r="249" spans="2:16" x14ac:dyDescent="0.25">
      <c r="B249" s="36"/>
      <c r="C249" s="97"/>
      <c r="D249" s="36"/>
      <c r="E249" s="6"/>
      <c r="F249" s="6"/>
      <c r="G249" s="6"/>
      <c r="I249" s="6"/>
      <c r="J249" s="6"/>
      <c r="K249" s="6"/>
    </row>
    <row r="250" spans="2:16" x14ac:dyDescent="0.25">
      <c r="B250" s="36"/>
      <c r="C250" s="97"/>
      <c r="D250" s="36"/>
      <c r="E250" s="6"/>
      <c r="F250" s="6"/>
      <c r="G250" s="6"/>
      <c r="I250" s="6"/>
      <c r="J250" s="6"/>
      <c r="K250" s="6"/>
    </row>
    <row r="251" spans="2:16" x14ac:dyDescent="0.25">
      <c r="B251" s="36"/>
      <c r="C251" s="97"/>
      <c r="D251" s="36"/>
      <c r="E251" s="6"/>
      <c r="F251" s="6"/>
      <c r="G251" s="6"/>
      <c r="I251" s="6"/>
      <c r="J251" s="6"/>
      <c r="K251" s="6"/>
    </row>
    <row r="252" spans="2:16" x14ac:dyDescent="0.25">
      <c r="B252" s="36"/>
      <c r="C252" s="97"/>
      <c r="D252" s="36"/>
      <c r="E252" s="6"/>
      <c r="F252" s="6"/>
      <c r="G252" s="6"/>
      <c r="I252" s="6"/>
      <c r="J252" s="6"/>
      <c r="K252" s="6"/>
    </row>
    <row r="253" spans="2:16" x14ac:dyDescent="0.25">
      <c r="B253" s="36"/>
      <c r="C253" s="97"/>
      <c r="D253" s="36"/>
      <c r="E253" s="6"/>
      <c r="F253" s="6"/>
      <c r="G253" s="6"/>
      <c r="I253" s="6"/>
      <c r="J253" s="6"/>
      <c r="K253" s="6"/>
    </row>
    <row r="254" spans="2:16" x14ac:dyDescent="0.25">
      <c r="B254" s="36"/>
      <c r="C254" s="97"/>
      <c r="D254" s="36"/>
      <c r="E254" s="6"/>
      <c r="F254" s="6"/>
      <c r="G254" s="6"/>
      <c r="I254" s="6"/>
      <c r="J254" s="6"/>
      <c r="K254" s="6"/>
    </row>
    <row r="255" spans="2:16" x14ac:dyDescent="0.25">
      <c r="B255" s="36"/>
      <c r="C255" s="97"/>
      <c r="D255" s="36"/>
      <c r="E255" s="6"/>
      <c r="F255" s="6"/>
      <c r="G255" s="6"/>
      <c r="I255" s="6"/>
      <c r="J255" s="6"/>
      <c r="K255" s="6"/>
    </row>
    <row r="256" spans="2:16" x14ac:dyDescent="0.25">
      <c r="B256" s="36"/>
      <c r="C256" s="97"/>
      <c r="D256" s="36"/>
      <c r="E256" s="6"/>
      <c r="F256" s="6"/>
      <c r="G256" s="6"/>
      <c r="I256" s="6"/>
      <c r="J256" s="6"/>
      <c r="K256" s="6"/>
    </row>
    <row r="257" spans="2:15" s="121" customFormat="1" x14ac:dyDescent="0.25">
      <c r="B257" s="36"/>
      <c r="C257" s="97"/>
      <c r="D257" s="36"/>
      <c r="E257" s="6"/>
      <c r="F257" s="6"/>
      <c r="G257" s="6"/>
      <c r="H257" s="6"/>
      <c r="I257" s="6"/>
      <c r="J257" s="6"/>
      <c r="K257" s="6"/>
      <c r="L257" s="117"/>
      <c r="M257" s="120"/>
      <c r="N257" s="120"/>
      <c r="O257" s="120"/>
    </row>
    <row r="258" spans="2:15" s="124" customFormat="1" x14ac:dyDescent="0.25">
      <c r="B258" s="36"/>
      <c r="C258" s="97"/>
      <c r="D258" s="36"/>
      <c r="E258" s="94"/>
      <c r="F258" s="94"/>
      <c r="G258" s="94"/>
      <c r="H258" s="94"/>
      <c r="I258" s="6"/>
      <c r="J258" s="6"/>
      <c r="K258" s="6"/>
      <c r="L258" s="34"/>
      <c r="M258" s="120"/>
      <c r="N258" s="120"/>
      <c r="O258" s="120"/>
    </row>
    <row r="259" spans="2:15" s="121" customFormat="1" x14ac:dyDescent="0.25">
      <c r="B259" s="36"/>
      <c r="C259" s="97"/>
      <c r="D259" s="36"/>
      <c r="E259" s="6"/>
      <c r="F259" s="6"/>
      <c r="G259" s="6"/>
      <c r="H259" s="6"/>
      <c r="I259" s="6"/>
      <c r="J259" s="6"/>
      <c r="K259" s="6"/>
      <c r="L259" s="117"/>
      <c r="M259" s="120"/>
      <c r="N259" s="120"/>
      <c r="O259" s="120"/>
    </row>
    <row r="260" spans="2:15" s="121" customFormat="1" x14ac:dyDescent="0.25">
      <c r="B260" s="36"/>
      <c r="C260" s="97"/>
      <c r="D260" s="36"/>
      <c r="E260" s="6"/>
      <c r="F260" s="6"/>
      <c r="G260" s="6"/>
      <c r="H260" s="6"/>
      <c r="I260" s="6"/>
      <c r="J260" s="6"/>
      <c r="K260" s="6"/>
      <c r="L260" s="117"/>
      <c r="M260" s="120"/>
      <c r="N260" s="120"/>
      <c r="O260" s="120"/>
    </row>
    <row r="261" spans="2:15" s="121" customFormat="1" x14ac:dyDescent="0.25">
      <c r="B261" s="36"/>
      <c r="C261" s="97"/>
      <c r="D261" s="36"/>
      <c r="E261" s="6"/>
      <c r="F261" s="6"/>
      <c r="G261" s="6"/>
      <c r="H261" s="6"/>
      <c r="I261" s="6"/>
      <c r="J261" s="6"/>
      <c r="K261" s="6"/>
      <c r="L261" s="117"/>
      <c r="M261" s="120"/>
      <c r="N261" s="120"/>
      <c r="O261" s="120"/>
    </row>
    <row r="262" spans="2:15" s="121" customFormat="1" x14ac:dyDescent="0.25">
      <c r="B262" s="36"/>
      <c r="C262" s="97"/>
      <c r="D262" s="36"/>
      <c r="E262" s="6"/>
      <c r="F262" s="6"/>
      <c r="G262" s="6"/>
      <c r="H262" s="6"/>
      <c r="I262" s="6"/>
      <c r="J262" s="6"/>
      <c r="K262" s="6"/>
      <c r="L262" s="117"/>
      <c r="M262" s="120"/>
      <c r="N262" s="120"/>
      <c r="O262" s="120"/>
    </row>
    <row r="263" spans="2:15" s="121" customFormat="1" x14ac:dyDescent="0.25">
      <c r="B263" s="36"/>
      <c r="C263" s="97"/>
      <c r="D263" s="36"/>
      <c r="E263" s="6"/>
      <c r="F263" s="6"/>
      <c r="G263" s="6"/>
      <c r="H263" s="6"/>
      <c r="I263" s="6"/>
      <c r="J263" s="6"/>
      <c r="K263" s="6"/>
      <c r="L263" s="117"/>
      <c r="M263" s="120"/>
      <c r="N263" s="120"/>
      <c r="O263" s="120"/>
    </row>
    <row r="264" spans="2:15" s="121" customFormat="1" x14ac:dyDescent="0.25">
      <c r="B264" s="36"/>
      <c r="C264" s="97"/>
      <c r="D264" s="36"/>
      <c r="E264" s="6"/>
      <c r="F264" s="6"/>
      <c r="G264" s="6"/>
      <c r="H264" s="6"/>
      <c r="I264" s="6"/>
      <c r="J264" s="6"/>
      <c r="K264" s="6"/>
      <c r="L264" s="117"/>
      <c r="M264" s="120"/>
      <c r="N264" s="120"/>
      <c r="O264" s="120"/>
    </row>
    <row r="265" spans="2:15" s="121" customFormat="1" x14ac:dyDescent="0.25">
      <c r="B265" s="36"/>
      <c r="C265" s="97"/>
      <c r="D265" s="36"/>
      <c r="E265" s="6"/>
      <c r="F265" s="6"/>
      <c r="G265" s="6"/>
      <c r="H265" s="6"/>
      <c r="I265" s="6"/>
      <c r="J265" s="6"/>
      <c r="K265" s="6"/>
      <c r="L265" s="117"/>
      <c r="M265" s="120"/>
      <c r="N265" s="120"/>
      <c r="O265" s="120"/>
    </row>
    <row r="266" spans="2:15" s="121" customFormat="1" x14ac:dyDescent="0.25">
      <c r="B266" s="36"/>
      <c r="C266" s="97"/>
      <c r="D266" s="36"/>
      <c r="E266" s="6"/>
      <c r="F266" s="6"/>
      <c r="G266" s="6"/>
      <c r="H266" s="6"/>
      <c r="I266" s="6"/>
      <c r="J266" s="6"/>
      <c r="K266" s="6"/>
      <c r="L266" s="117"/>
      <c r="M266" s="120"/>
      <c r="N266" s="120"/>
      <c r="O266" s="120"/>
    </row>
    <row r="267" spans="2:15" s="121" customFormat="1" x14ac:dyDescent="0.25">
      <c r="B267" s="36"/>
      <c r="C267" s="97"/>
      <c r="D267" s="36"/>
      <c r="E267" s="6"/>
      <c r="F267" s="6"/>
      <c r="G267" s="6"/>
      <c r="H267" s="6"/>
      <c r="I267" s="6"/>
      <c r="J267" s="6"/>
      <c r="K267" s="6"/>
      <c r="L267" s="117"/>
      <c r="M267" s="120"/>
      <c r="N267" s="120"/>
      <c r="O267" s="120"/>
    </row>
    <row r="268" spans="2:15" s="121" customFormat="1" x14ac:dyDescent="0.25">
      <c r="B268" s="36"/>
      <c r="C268" s="97"/>
      <c r="D268" s="36"/>
      <c r="E268" s="6"/>
      <c r="F268" s="6"/>
      <c r="G268" s="6"/>
      <c r="H268" s="6"/>
      <c r="I268" s="6"/>
      <c r="J268" s="6"/>
      <c r="K268" s="6"/>
      <c r="L268" s="117"/>
      <c r="M268" s="120"/>
      <c r="N268" s="120"/>
      <c r="O268" s="120"/>
    </row>
    <row r="269" spans="2:15" s="121" customFormat="1" x14ac:dyDescent="0.25">
      <c r="B269" s="36"/>
      <c r="C269" s="97"/>
      <c r="D269" s="36"/>
      <c r="E269" s="6"/>
      <c r="F269" s="6"/>
      <c r="G269" s="6"/>
      <c r="H269" s="6"/>
      <c r="I269" s="6"/>
      <c r="J269" s="6"/>
      <c r="K269" s="6"/>
      <c r="L269" s="117"/>
      <c r="M269" s="120"/>
      <c r="N269" s="120"/>
      <c r="O269" s="120"/>
    </row>
    <row r="270" spans="2:15" s="124" customFormat="1" x14ac:dyDescent="0.25">
      <c r="B270" s="36"/>
      <c r="C270" s="97"/>
      <c r="D270" s="36"/>
      <c r="E270" s="94"/>
      <c r="F270" s="94"/>
      <c r="G270" s="94"/>
      <c r="H270" s="94"/>
      <c r="I270" s="6"/>
      <c r="J270" s="6"/>
      <c r="K270" s="6"/>
      <c r="L270" s="34"/>
      <c r="M270" s="120"/>
      <c r="N270" s="120"/>
      <c r="O270" s="120"/>
    </row>
    <row r="271" spans="2:15" s="121" customFormat="1" x14ac:dyDescent="0.25">
      <c r="B271" s="36"/>
      <c r="C271" s="97"/>
      <c r="D271" s="36"/>
      <c r="E271" s="6"/>
      <c r="F271" s="6"/>
      <c r="G271" s="6"/>
      <c r="H271" s="6"/>
      <c r="I271" s="6"/>
      <c r="J271" s="6"/>
      <c r="K271" s="6"/>
      <c r="L271" s="117"/>
      <c r="M271" s="120"/>
      <c r="N271" s="120"/>
      <c r="O271" s="120"/>
    </row>
    <row r="272" spans="2:15" s="121" customFormat="1" x14ac:dyDescent="0.25">
      <c r="B272" s="36"/>
      <c r="C272" s="97"/>
      <c r="D272" s="36"/>
      <c r="E272" s="6"/>
      <c r="F272" s="6"/>
      <c r="G272" s="6"/>
      <c r="H272" s="6"/>
      <c r="I272" s="6"/>
      <c r="J272" s="6"/>
      <c r="K272" s="6"/>
      <c r="L272" s="117"/>
      <c r="M272" s="120"/>
      <c r="N272" s="120"/>
      <c r="O272" s="120"/>
    </row>
    <row r="273" spans="2:16" x14ac:dyDescent="0.25">
      <c r="B273" s="36"/>
      <c r="C273" s="97"/>
      <c r="D273" s="36"/>
      <c r="E273" s="6"/>
      <c r="F273" s="6"/>
      <c r="G273" s="6"/>
      <c r="I273" s="6"/>
      <c r="J273" s="6"/>
      <c r="K273" s="6"/>
    </row>
    <row r="274" spans="2:16" x14ac:dyDescent="0.25">
      <c r="B274" s="36"/>
      <c r="C274" s="97"/>
      <c r="D274" s="36"/>
      <c r="E274" s="6"/>
      <c r="F274" s="6"/>
      <c r="G274" s="6"/>
      <c r="I274" s="6"/>
      <c r="J274" s="6"/>
      <c r="K274" s="6"/>
    </row>
    <row r="275" spans="2:16" x14ac:dyDescent="0.25">
      <c r="B275" s="36"/>
      <c r="C275" s="97"/>
      <c r="D275" s="36"/>
      <c r="E275" s="6"/>
      <c r="F275" s="6"/>
      <c r="G275" s="6"/>
      <c r="I275" s="6"/>
      <c r="J275" s="6"/>
      <c r="K275" s="6"/>
    </row>
    <row r="276" spans="2:16" x14ac:dyDescent="0.25">
      <c r="B276" s="36"/>
      <c r="C276" s="97"/>
      <c r="D276" s="36"/>
      <c r="E276" s="6"/>
      <c r="F276" s="6"/>
      <c r="G276" s="6"/>
      <c r="I276" s="6"/>
      <c r="J276" s="6"/>
      <c r="K276" s="6"/>
    </row>
    <row r="277" spans="2:16" x14ac:dyDescent="0.25">
      <c r="B277" s="36"/>
      <c r="C277" s="97"/>
      <c r="D277" s="36"/>
      <c r="E277" s="6"/>
      <c r="F277" s="6"/>
      <c r="G277" s="6"/>
      <c r="I277" s="6"/>
      <c r="J277" s="6"/>
      <c r="K277" s="6"/>
    </row>
    <row r="278" spans="2:16" x14ac:dyDescent="0.25">
      <c r="B278" s="36"/>
      <c r="C278" s="97"/>
      <c r="D278" s="36"/>
      <c r="E278" s="6"/>
      <c r="F278" s="6"/>
      <c r="G278" s="6"/>
      <c r="I278" s="6"/>
      <c r="J278" s="6"/>
      <c r="K278" s="6"/>
    </row>
    <row r="279" spans="2:16" x14ac:dyDescent="0.25">
      <c r="B279" s="36"/>
      <c r="C279" s="97"/>
      <c r="D279" s="36"/>
      <c r="E279" s="6"/>
      <c r="F279" s="6"/>
      <c r="G279" s="6"/>
      <c r="I279" s="6"/>
      <c r="J279" s="6"/>
      <c r="K279" s="6"/>
    </row>
    <row r="280" spans="2:16" s="124" customFormat="1" x14ac:dyDescent="0.25">
      <c r="B280" s="36"/>
      <c r="C280" s="97"/>
      <c r="D280" s="36"/>
      <c r="E280" s="94"/>
      <c r="F280" s="94"/>
      <c r="G280" s="94"/>
      <c r="H280" s="94"/>
      <c r="I280" s="6"/>
      <c r="J280" s="6"/>
      <c r="K280" s="6"/>
      <c r="L280" s="34"/>
      <c r="M280" s="120"/>
      <c r="N280" s="120"/>
      <c r="O280" s="120"/>
    </row>
    <row r="281" spans="2:16" s="124" customFormat="1" x14ac:dyDescent="0.25">
      <c r="B281" s="36"/>
      <c r="C281" s="97"/>
      <c r="D281" s="36"/>
      <c r="E281" s="94"/>
      <c r="F281" s="94"/>
      <c r="G281" s="94"/>
      <c r="H281" s="94"/>
      <c r="I281" s="6"/>
      <c r="J281" s="6"/>
      <c r="K281" s="6"/>
      <c r="L281" s="34"/>
      <c r="M281" s="120"/>
      <c r="N281" s="120"/>
      <c r="O281" s="120"/>
    </row>
    <row r="282" spans="2:16" x14ac:dyDescent="0.25">
      <c r="B282" s="104"/>
      <c r="C282" s="97"/>
      <c r="D282" s="104"/>
      <c r="E282" s="6"/>
      <c r="F282" s="6"/>
      <c r="G282" s="6"/>
      <c r="H282" s="87"/>
      <c r="I282" s="6"/>
      <c r="J282" s="6"/>
      <c r="K282" s="6"/>
    </row>
    <row r="283" spans="2:16" x14ac:dyDescent="0.25">
      <c r="B283" s="125"/>
      <c r="C283" s="126"/>
      <c r="D283" s="125"/>
      <c r="E283" s="6"/>
      <c r="F283" s="6"/>
      <c r="G283" s="6"/>
      <c r="I283" s="6"/>
      <c r="J283" s="6"/>
      <c r="K283" s="6"/>
      <c r="M283" s="99"/>
      <c r="N283" s="99"/>
      <c r="O283" s="99"/>
    </row>
    <row r="284" spans="2:16" s="98" customFormat="1" x14ac:dyDescent="0.25">
      <c r="B284" s="25"/>
      <c r="C284" s="69"/>
      <c r="D284" s="25"/>
      <c r="E284" s="7"/>
      <c r="F284" s="7"/>
      <c r="G284" s="7"/>
      <c r="H284" s="7"/>
      <c r="I284" s="7"/>
      <c r="J284" s="7"/>
      <c r="K284" s="7"/>
      <c r="M284" s="99"/>
      <c r="N284" s="99"/>
      <c r="O284" s="99"/>
      <c r="P284" s="100"/>
    </row>
    <row r="285" spans="2:16" s="124" customFormat="1" x14ac:dyDescent="0.25">
      <c r="B285" s="102"/>
      <c r="C285" s="97"/>
      <c r="D285" s="102"/>
      <c r="E285" s="102"/>
      <c r="F285" s="102"/>
      <c r="G285" s="102"/>
      <c r="H285" s="102"/>
      <c r="I285" s="34"/>
      <c r="J285" s="34"/>
      <c r="K285" s="34"/>
      <c r="L285" s="34"/>
      <c r="M285" s="99"/>
      <c r="N285" s="99"/>
      <c r="O285" s="99"/>
    </row>
    <row r="286" spans="2:16" x14ac:dyDescent="0.25">
      <c r="B286" s="96"/>
      <c r="C286" s="97"/>
      <c r="D286" s="96"/>
      <c r="E286" s="6"/>
      <c r="F286" s="6"/>
      <c r="G286" s="6"/>
      <c r="I286" s="6"/>
      <c r="J286" s="6"/>
      <c r="K286" s="6"/>
      <c r="M286" s="99"/>
      <c r="N286" s="99"/>
      <c r="O286" s="99"/>
    </row>
    <row r="287" spans="2:16" s="124" customFormat="1" x14ac:dyDescent="0.25">
      <c r="B287" s="36"/>
      <c r="C287" s="97"/>
      <c r="D287" s="36"/>
      <c r="E287" s="94"/>
      <c r="F287" s="94"/>
      <c r="G287" s="94"/>
      <c r="H287" s="94"/>
      <c r="I287" s="6"/>
      <c r="J287" s="6"/>
      <c r="K287" s="6"/>
      <c r="L287" s="34"/>
      <c r="M287" s="120"/>
      <c r="N287" s="120"/>
      <c r="O287" s="120"/>
    </row>
    <row r="288" spans="2:16" s="124" customFormat="1" x14ac:dyDescent="0.25">
      <c r="B288" s="36"/>
      <c r="C288" s="97"/>
      <c r="D288" s="36"/>
      <c r="E288" s="94"/>
      <c r="F288" s="94"/>
      <c r="G288" s="94"/>
      <c r="H288" s="94"/>
      <c r="I288" s="6"/>
      <c r="J288" s="6"/>
      <c r="K288" s="6"/>
      <c r="L288" s="34"/>
      <c r="M288" s="120"/>
      <c r="N288" s="120"/>
      <c r="O288" s="120"/>
    </row>
    <row r="289" spans="2:16" x14ac:dyDescent="0.25">
      <c r="B289" s="104"/>
      <c r="C289" s="97"/>
      <c r="D289" s="104"/>
      <c r="E289" s="6"/>
      <c r="F289" s="6"/>
      <c r="G289" s="6"/>
      <c r="H289" s="87"/>
      <c r="I289" s="6"/>
      <c r="J289" s="6"/>
      <c r="K289" s="6"/>
    </row>
    <row r="290" spans="2:16" x14ac:dyDescent="0.25">
      <c r="B290" s="125"/>
      <c r="C290" s="126"/>
      <c r="D290" s="125"/>
      <c r="E290" s="6"/>
      <c r="F290" s="6"/>
      <c r="G290" s="6"/>
      <c r="I290" s="6"/>
      <c r="J290" s="6"/>
      <c r="K290" s="6"/>
      <c r="M290" s="99"/>
      <c r="N290" s="99"/>
      <c r="O290" s="99"/>
    </row>
    <row r="291" spans="2:16" s="98" customFormat="1" x14ac:dyDescent="0.25">
      <c r="B291" s="25"/>
      <c r="C291" s="69"/>
      <c r="D291" s="25"/>
      <c r="E291" s="7"/>
      <c r="F291" s="7"/>
      <c r="G291" s="7"/>
      <c r="H291" s="7"/>
      <c r="I291" s="7"/>
      <c r="J291" s="7"/>
      <c r="K291" s="7"/>
      <c r="M291" s="99"/>
      <c r="N291" s="99"/>
      <c r="O291" s="99"/>
      <c r="P291" s="100"/>
    </row>
    <row r="292" spans="2:16" s="124" customFormat="1" x14ac:dyDescent="0.25">
      <c r="B292" s="102"/>
      <c r="C292" s="97"/>
      <c r="D292" s="102"/>
      <c r="E292" s="102"/>
      <c r="F292" s="102"/>
      <c r="G292" s="102"/>
      <c r="H292" s="102"/>
      <c r="I292" s="34"/>
      <c r="J292" s="34"/>
      <c r="K292" s="34"/>
      <c r="L292" s="34"/>
      <c r="M292" s="99"/>
      <c r="N292" s="99"/>
      <c r="O292" s="99"/>
    </row>
    <row r="293" spans="2:16" x14ac:dyDescent="0.25">
      <c r="B293" s="96"/>
      <c r="C293" s="97"/>
      <c r="D293" s="96"/>
      <c r="E293" s="6"/>
      <c r="F293" s="6"/>
      <c r="G293" s="6"/>
      <c r="I293" s="6"/>
      <c r="J293" s="6"/>
      <c r="K293" s="6"/>
      <c r="M293" s="99"/>
      <c r="N293" s="99"/>
      <c r="O293" s="99"/>
    </row>
    <row r="294" spans="2:16" s="124" customFormat="1" x14ac:dyDescent="0.25">
      <c r="B294" s="36"/>
      <c r="C294" s="97"/>
      <c r="D294" s="36"/>
      <c r="E294" s="94"/>
      <c r="F294" s="94"/>
      <c r="G294" s="94"/>
      <c r="H294" s="94"/>
      <c r="I294" s="6"/>
      <c r="J294" s="6"/>
      <c r="K294" s="6"/>
      <c r="L294" s="34"/>
      <c r="M294" s="120"/>
      <c r="N294" s="120"/>
      <c r="O294" s="120"/>
    </row>
    <row r="295" spans="2:16" s="124" customFormat="1" x14ac:dyDescent="0.25">
      <c r="B295" s="36"/>
      <c r="C295" s="97"/>
      <c r="D295" s="36"/>
      <c r="E295" s="94"/>
      <c r="F295" s="94"/>
      <c r="G295" s="94"/>
      <c r="H295" s="94"/>
      <c r="I295" s="6"/>
      <c r="J295" s="6"/>
      <c r="K295" s="6"/>
      <c r="L295" s="34"/>
      <c r="M295" s="120"/>
      <c r="N295" s="120"/>
      <c r="O295" s="120"/>
    </row>
    <row r="296" spans="2:16" x14ac:dyDescent="0.25">
      <c r="B296" s="104"/>
      <c r="C296" s="97"/>
      <c r="D296" s="104"/>
      <c r="E296" s="6"/>
      <c r="F296" s="6"/>
      <c r="G296" s="6"/>
      <c r="H296" s="87"/>
      <c r="I296" s="6"/>
      <c r="J296" s="6"/>
      <c r="K296" s="6"/>
    </row>
    <row r="297" spans="2:16" x14ac:dyDescent="0.25">
      <c r="B297" s="104"/>
      <c r="C297" s="97"/>
      <c r="D297" s="104"/>
      <c r="E297" s="6"/>
      <c r="F297" s="6"/>
      <c r="G297" s="6"/>
      <c r="H297" s="87"/>
      <c r="I297" s="6"/>
      <c r="J297" s="6"/>
      <c r="K297" s="6"/>
      <c r="M297" s="99"/>
      <c r="N297" s="99"/>
      <c r="O297" s="99"/>
    </row>
    <row r="298" spans="2:16" s="98" customFormat="1" x14ac:dyDescent="0.25">
      <c r="B298" s="25"/>
      <c r="C298" s="69"/>
      <c r="D298" s="25"/>
      <c r="E298" s="7"/>
      <c r="F298" s="7"/>
      <c r="G298" s="7"/>
      <c r="H298" s="7"/>
      <c r="I298" s="7"/>
      <c r="J298" s="7"/>
      <c r="K298" s="7"/>
      <c r="M298" s="99"/>
      <c r="N298" s="99"/>
      <c r="O298" s="99"/>
      <c r="P298" s="100"/>
    </row>
    <row r="299" spans="2:16" s="124" customFormat="1" x14ac:dyDescent="0.25">
      <c r="B299" s="102"/>
      <c r="C299" s="97"/>
      <c r="D299" s="102"/>
      <c r="E299" s="102"/>
      <c r="F299" s="102"/>
      <c r="G299" s="102"/>
      <c r="H299" s="102"/>
      <c r="I299" s="34"/>
      <c r="J299" s="34"/>
      <c r="K299" s="34"/>
      <c r="L299" s="34"/>
      <c r="M299" s="99"/>
      <c r="N299" s="99"/>
      <c r="O299" s="99"/>
    </row>
    <row r="300" spans="2:16" x14ac:dyDescent="0.25">
      <c r="B300" s="96"/>
      <c r="C300" s="97"/>
      <c r="D300" s="96"/>
      <c r="E300" s="6"/>
      <c r="F300" s="6"/>
      <c r="G300" s="6"/>
      <c r="I300" s="6"/>
      <c r="J300" s="6"/>
      <c r="K300" s="6"/>
      <c r="M300" s="99"/>
      <c r="N300" s="99"/>
      <c r="O300" s="99"/>
    </row>
    <row r="301" spans="2:16" s="124" customFormat="1" x14ac:dyDescent="0.25">
      <c r="B301" s="36"/>
      <c r="C301" s="97"/>
      <c r="D301" s="36"/>
      <c r="E301" s="94"/>
      <c r="F301" s="94"/>
      <c r="G301" s="94"/>
      <c r="H301" s="94"/>
      <c r="I301" s="6"/>
      <c r="J301" s="6"/>
      <c r="K301" s="6"/>
      <c r="L301" s="34"/>
      <c r="M301" s="120"/>
      <c r="N301" s="120"/>
      <c r="O301" s="120"/>
    </row>
    <row r="302" spans="2:16" s="124" customFormat="1" x14ac:dyDescent="0.25">
      <c r="B302" s="36"/>
      <c r="C302" s="97"/>
      <c r="D302" s="36"/>
      <c r="E302" s="94"/>
      <c r="F302" s="94"/>
      <c r="G302" s="94"/>
      <c r="H302" s="94"/>
      <c r="I302" s="6"/>
      <c r="J302" s="6"/>
      <c r="K302" s="6"/>
      <c r="L302" s="34"/>
      <c r="M302" s="120"/>
      <c r="N302" s="120"/>
      <c r="O302" s="120"/>
    </row>
    <row r="303" spans="2:16" x14ac:dyDescent="0.25">
      <c r="B303" s="104"/>
      <c r="C303" s="97"/>
      <c r="D303" s="104"/>
      <c r="E303" s="6"/>
      <c r="F303" s="6"/>
      <c r="G303" s="6"/>
      <c r="H303" s="87"/>
      <c r="I303" s="6"/>
      <c r="J303" s="6"/>
      <c r="K303" s="6"/>
    </row>
    <row r="304" spans="2:16" x14ac:dyDescent="0.25">
      <c r="B304" s="104"/>
      <c r="C304" s="97"/>
      <c r="D304" s="104"/>
      <c r="E304" s="6"/>
      <c r="F304" s="6"/>
      <c r="G304" s="6"/>
      <c r="H304" s="87"/>
      <c r="I304" s="6"/>
      <c r="J304" s="6"/>
      <c r="K304" s="6"/>
      <c r="M304" s="99"/>
      <c r="N304" s="99"/>
      <c r="O304" s="99"/>
    </row>
    <row r="305" spans="2:16" s="98" customFormat="1" x14ac:dyDescent="0.25">
      <c r="B305" s="25"/>
      <c r="C305" s="69"/>
      <c r="D305" s="25"/>
      <c r="E305" s="7"/>
      <c r="F305" s="7"/>
      <c r="G305" s="7"/>
      <c r="H305" s="7"/>
      <c r="I305" s="7"/>
      <c r="J305" s="7"/>
      <c r="K305" s="7"/>
      <c r="M305" s="99"/>
      <c r="N305" s="99"/>
      <c r="O305" s="99"/>
      <c r="P305" s="100"/>
    </row>
    <row r="306" spans="2:16" s="124" customFormat="1" x14ac:dyDescent="0.25">
      <c r="B306" s="102"/>
      <c r="C306" s="97"/>
      <c r="D306" s="102"/>
      <c r="E306" s="102"/>
      <c r="F306" s="102"/>
      <c r="G306" s="102"/>
      <c r="H306" s="102"/>
      <c r="I306" s="34"/>
      <c r="J306" s="34"/>
      <c r="K306" s="34"/>
      <c r="L306" s="34"/>
      <c r="M306" s="99"/>
      <c r="N306" s="99"/>
      <c r="O306" s="99"/>
    </row>
    <row r="307" spans="2:16" x14ac:dyDescent="0.25">
      <c r="B307" s="96"/>
      <c r="C307" s="97"/>
      <c r="D307" s="96"/>
      <c r="E307" s="6"/>
      <c r="F307" s="6"/>
      <c r="G307" s="6"/>
      <c r="I307" s="6"/>
      <c r="J307" s="6"/>
      <c r="K307" s="6"/>
      <c r="M307" s="99"/>
      <c r="N307" s="99"/>
      <c r="O307" s="99"/>
    </row>
    <row r="308" spans="2:16" x14ac:dyDescent="0.25">
      <c r="B308" s="36"/>
      <c r="C308" s="97"/>
      <c r="D308" s="36"/>
      <c r="E308" s="6"/>
      <c r="F308" s="6"/>
      <c r="G308" s="6"/>
      <c r="I308" s="6"/>
      <c r="J308" s="6"/>
      <c r="K308" s="6"/>
    </row>
    <row r="309" spans="2:16" x14ac:dyDescent="0.25">
      <c r="B309" s="36"/>
      <c r="C309" s="97"/>
      <c r="D309" s="36"/>
      <c r="E309" s="6"/>
      <c r="F309" s="6"/>
      <c r="G309" s="6"/>
      <c r="I309" s="6"/>
      <c r="J309" s="6"/>
      <c r="K309" s="6"/>
    </row>
    <row r="310" spans="2:16" x14ac:dyDescent="0.25">
      <c r="B310" s="36"/>
      <c r="C310" s="97"/>
      <c r="D310" s="36"/>
      <c r="E310" s="6"/>
      <c r="F310" s="6"/>
      <c r="G310" s="6"/>
      <c r="I310" s="6"/>
      <c r="J310" s="6"/>
      <c r="K310" s="6"/>
    </row>
    <row r="311" spans="2:16" x14ac:dyDescent="0.25">
      <c r="B311" s="36"/>
      <c r="C311" s="97"/>
      <c r="D311" s="36"/>
      <c r="E311" s="6"/>
      <c r="F311" s="6"/>
      <c r="G311" s="6"/>
      <c r="I311" s="6"/>
      <c r="J311" s="6"/>
      <c r="K311" s="6"/>
    </row>
    <row r="312" spans="2:16" x14ac:dyDescent="0.25">
      <c r="B312" s="36"/>
      <c r="C312" s="97"/>
      <c r="D312" s="36"/>
      <c r="E312" s="6"/>
      <c r="F312" s="6"/>
      <c r="G312" s="6"/>
      <c r="I312" s="6"/>
      <c r="J312" s="6"/>
      <c r="K312" s="6"/>
    </row>
    <row r="313" spans="2:16" x14ac:dyDescent="0.25">
      <c r="B313" s="36"/>
      <c r="C313" s="97"/>
      <c r="D313" s="36"/>
      <c r="E313" s="6"/>
      <c r="F313" s="6"/>
      <c r="G313" s="6"/>
      <c r="I313" s="6"/>
      <c r="J313" s="6"/>
      <c r="K313" s="6"/>
    </row>
    <row r="314" spans="2:16" x14ac:dyDescent="0.25">
      <c r="B314" s="36"/>
      <c r="C314" s="97"/>
      <c r="D314" s="36"/>
      <c r="E314" s="6"/>
      <c r="F314" s="6"/>
      <c r="G314" s="6"/>
      <c r="I314" s="6"/>
      <c r="J314" s="6"/>
      <c r="K314" s="6"/>
    </row>
    <row r="315" spans="2:16" x14ac:dyDescent="0.25">
      <c r="B315" s="36"/>
      <c r="C315" s="97"/>
      <c r="D315" s="36"/>
      <c r="E315" s="6"/>
      <c r="F315" s="6"/>
      <c r="G315" s="6"/>
      <c r="I315" s="6"/>
      <c r="J315" s="6"/>
      <c r="K315" s="6"/>
    </row>
    <row r="316" spans="2:16" x14ac:dyDescent="0.25">
      <c r="B316" s="36"/>
      <c r="C316" s="97"/>
      <c r="D316" s="36"/>
      <c r="E316" s="6"/>
      <c r="F316" s="6"/>
      <c r="G316" s="6"/>
      <c r="I316" s="6"/>
      <c r="J316" s="6"/>
      <c r="K316" s="6"/>
    </row>
    <row r="317" spans="2:16" s="124" customFormat="1" x14ac:dyDescent="0.25">
      <c r="B317" s="36"/>
      <c r="C317" s="97"/>
      <c r="D317" s="36"/>
      <c r="E317" s="94"/>
      <c r="F317" s="94"/>
      <c r="G317" s="94"/>
      <c r="H317" s="94"/>
      <c r="I317" s="6"/>
      <c r="J317" s="6"/>
      <c r="K317" s="6"/>
      <c r="L317" s="34"/>
      <c r="M317" s="120"/>
      <c r="N317" s="120"/>
      <c r="O317" s="120"/>
    </row>
    <row r="318" spans="2:16" s="124" customFormat="1" x14ac:dyDescent="0.25">
      <c r="B318" s="36"/>
      <c r="C318" s="97"/>
      <c r="D318" s="36"/>
      <c r="E318" s="94"/>
      <c r="F318" s="94"/>
      <c r="G318" s="94"/>
      <c r="H318" s="94"/>
      <c r="I318" s="6"/>
      <c r="J318" s="6"/>
      <c r="K318" s="6"/>
      <c r="L318" s="34"/>
      <c r="M318" s="120"/>
      <c r="N318" s="120"/>
      <c r="O318" s="120"/>
    </row>
    <row r="319" spans="2:16" s="124" customFormat="1" x14ac:dyDescent="0.25">
      <c r="B319" s="36"/>
      <c r="C319" s="97"/>
      <c r="D319" s="36"/>
      <c r="E319" s="94"/>
      <c r="F319" s="94"/>
      <c r="G319" s="94"/>
      <c r="H319" s="94"/>
      <c r="I319" s="6"/>
      <c r="J319" s="6"/>
      <c r="K319" s="6"/>
      <c r="L319" s="34"/>
      <c r="M319" s="120"/>
      <c r="N319" s="120"/>
      <c r="O319" s="120"/>
    </row>
    <row r="320" spans="2:16" x14ac:dyDescent="0.25">
      <c r="B320" s="104"/>
      <c r="C320" s="97"/>
      <c r="D320" s="104"/>
      <c r="E320" s="6"/>
      <c r="F320" s="6"/>
      <c r="G320" s="6"/>
      <c r="H320" s="87"/>
      <c r="I320" s="6"/>
      <c r="J320" s="6"/>
      <c r="K320" s="6"/>
    </row>
    <row r="321" spans="2:16" x14ac:dyDescent="0.25">
      <c r="B321" s="104"/>
      <c r="C321" s="97"/>
      <c r="D321" s="104"/>
      <c r="E321" s="6"/>
      <c r="F321" s="6"/>
      <c r="G321" s="6"/>
      <c r="I321" s="6"/>
      <c r="J321" s="6"/>
      <c r="K321" s="6"/>
    </row>
    <row r="322" spans="2:16" x14ac:dyDescent="0.25">
      <c r="B322" s="104"/>
      <c r="C322" s="97"/>
      <c r="D322" s="104"/>
      <c r="E322" s="6"/>
      <c r="F322" s="6"/>
      <c r="G322" s="6"/>
      <c r="H322" s="87"/>
      <c r="I322" s="6"/>
      <c r="J322" s="6"/>
      <c r="K322" s="6"/>
    </row>
    <row r="323" spans="2:16" x14ac:dyDescent="0.25">
      <c r="B323" s="104"/>
      <c r="C323" s="97"/>
      <c r="D323" s="104"/>
      <c r="E323" s="6"/>
      <c r="F323" s="6"/>
      <c r="G323" s="6"/>
      <c r="I323" s="6"/>
      <c r="J323" s="6"/>
      <c r="K323" s="6"/>
    </row>
    <row r="324" spans="2:16" x14ac:dyDescent="0.25">
      <c r="B324" s="96"/>
      <c r="C324" s="97"/>
      <c r="D324" s="96"/>
      <c r="E324" s="6"/>
      <c r="F324" s="6"/>
      <c r="G324" s="6"/>
      <c r="I324" s="6"/>
      <c r="J324" s="6"/>
      <c r="K324" s="6"/>
    </row>
    <row r="325" spans="2:16" s="98" customFormat="1" x14ac:dyDescent="0.25">
      <c r="B325" s="25"/>
      <c r="C325" s="69"/>
      <c r="D325" s="25"/>
      <c r="E325" s="7"/>
      <c r="F325" s="7"/>
      <c r="G325" s="7"/>
      <c r="H325" s="7"/>
      <c r="I325" s="7"/>
      <c r="J325" s="7"/>
      <c r="K325" s="7"/>
      <c r="M325" s="120"/>
      <c r="N325" s="120"/>
      <c r="O325" s="120"/>
      <c r="P325" s="100"/>
    </row>
    <row r="326" spans="2:16" x14ac:dyDescent="0.25">
      <c r="B326" s="96"/>
      <c r="C326" s="97"/>
      <c r="D326" s="96"/>
      <c r="E326" s="6"/>
      <c r="F326" s="6"/>
      <c r="G326" s="6"/>
      <c r="I326" s="6"/>
      <c r="J326" s="6"/>
      <c r="K326" s="6"/>
      <c r="M326" s="99"/>
      <c r="N326" s="99"/>
      <c r="O326" s="99"/>
    </row>
    <row r="327" spans="2:16" s="98" customFormat="1" x14ac:dyDescent="0.25">
      <c r="B327" s="25"/>
      <c r="C327" s="69"/>
      <c r="D327" s="25"/>
      <c r="E327" s="7"/>
      <c r="F327" s="7"/>
      <c r="G327" s="7"/>
      <c r="H327" s="7"/>
      <c r="I327" s="7"/>
      <c r="J327" s="7"/>
      <c r="K327" s="7"/>
      <c r="M327" s="99"/>
      <c r="N327" s="99"/>
      <c r="O327" s="99"/>
      <c r="P327" s="100"/>
    </row>
    <row r="328" spans="2:16" x14ac:dyDescent="0.25">
      <c r="B328" s="104"/>
      <c r="C328" s="97"/>
      <c r="D328" s="104"/>
      <c r="E328" s="6"/>
      <c r="F328" s="6"/>
      <c r="G328" s="6"/>
      <c r="H328" s="87"/>
      <c r="I328" s="6"/>
      <c r="J328" s="6"/>
      <c r="K328" s="6"/>
      <c r="M328" s="99"/>
      <c r="N328" s="99"/>
      <c r="O328" s="99"/>
    </row>
    <row r="329" spans="2:16" x14ac:dyDescent="0.25">
      <c r="B329" s="96"/>
      <c r="C329" s="97"/>
      <c r="D329" s="96"/>
      <c r="E329" s="6"/>
      <c r="F329" s="6"/>
      <c r="G329" s="6"/>
      <c r="I329" s="6"/>
      <c r="J329" s="6"/>
      <c r="K329" s="6"/>
      <c r="M329" s="99"/>
      <c r="N329" s="99"/>
      <c r="O329" s="99"/>
    </row>
    <row r="330" spans="2:16" x14ac:dyDescent="0.25">
      <c r="B330" s="36"/>
      <c r="C330" s="97"/>
      <c r="D330" s="36"/>
      <c r="E330" s="6"/>
      <c r="F330" s="6"/>
      <c r="G330" s="6"/>
      <c r="I330" s="6"/>
      <c r="J330" s="6"/>
      <c r="K330" s="6"/>
    </row>
    <row r="331" spans="2:16" x14ac:dyDescent="0.25">
      <c r="B331" s="36"/>
      <c r="C331" s="97"/>
      <c r="D331" s="36"/>
      <c r="E331" s="6"/>
      <c r="F331" s="6"/>
      <c r="G331" s="6"/>
      <c r="I331" s="6"/>
      <c r="J331" s="6"/>
      <c r="K331" s="6"/>
    </row>
    <row r="332" spans="2:16" x14ac:dyDescent="0.25">
      <c r="B332" s="36"/>
      <c r="C332" s="97"/>
      <c r="D332" s="36"/>
      <c r="E332" s="6"/>
      <c r="F332" s="6"/>
      <c r="G332" s="6"/>
      <c r="I332" s="6"/>
      <c r="J332" s="6"/>
      <c r="K332" s="6"/>
    </row>
    <row r="333" spans="2:16" x14ac:dyDescent="0.25">
      <c r="B333" s="36"/>
      <c r="C333" s="97"/>
      <c r="D333" s="36"/>
      <c r="E333" s="6"/>
      <c r="F333" s="6"/>
      <c r="G333" s="6"/>
      <c r="I333" s="6"/>
      <c r="J333" s="6"/>
      <c r="K333" s="6"/>
    </row>
    <row r="334" spans="2:16" x14ac:dyDescent="0.25">
      <c r="B334" s="36"/>
      <c r="C334" s="97"/>
      <c r="D334" s="36"/>
      <c r="E334" s="6"/>
      <c r="F334" s="6"/>
      <c r="G334" s="6"/>
      <c r="I334" s="6"/>
      <c r="J334" s="6"/>
      <c r="K334" s="6"/>
    </row>
    <row r="335" spans="2:16" x14ac:dyDescent="0.25">
      <c r="B335" s="36"/>
      <c r="C335" s="97"/>
      <c r="D335" s="36"/>
      <c r="E335" s="6"/>
      <c r="F335" s="6"/>
      <c r="G335" s="6"/>
      <c r="I335" s="6"/>
      <c r="J335" s="6"/>
      <c r="K335" s="6"/>
    </row>
    <row r="336" spans="2:16" x14ac:dyDescent="0.25">
      <c r="B336" s="36"/>
      <c r="C336" s="97"/>
      <c r="D336" s="36"/>
      <c r="E336" s="6"/>
      <c r="F336" s="6"/>
      <c r="G336" s="6"/>
      <c r="I336" s="6"/>
      <c r="J336" s="6"/>
      <c r="K336" s="6"/>
    </row>
    <row r="337" spans="2:15" s="121" customFormat="1" x14ac:dyDescent="0.25">
      <c r="B337" s="36"/>
      <c r="C337" s="97"/>
      <c r="D337" s="36"/>
      <c r="E337" s="6"/>
      <c r="F337" s="6"/>
      <c r="G337" s="6"/>
      <c r="H337" s="6"/>
      <c r="I337" s="6"/>
      <c r="J337" s="6"/>
      <c r="K337" s="6"/>
      <c r="L337" s="117"/>
      <c r="M337" s="120"/>
      <c r="N337" s="120"/>
      <c r="O337" s="120"/>
    </row>
    <row r="338" spans="2:15" s="121" customFormat="1" x14ac:dyDescent="0.25">
      <c r="B338" s="36"/>
      <c r="C338" s="97"/>
      <c r="D338" s="36"/>
      <c r="E338" s="6"/>
      <c r="F338" s="6"/>
      <c r="G338" s="6"/>
      <c r="H338" s="6"/>
      <c r="I338" s="6"/>
      <c r="J338" s="6"/>
      <c r="K338" s="6"/>
      <c r="L338" s="117"/>
      <c r="M338" s="120"/>
      <c r="N338" s="120"/>
      <c r="O338" s="120"/>
    </row>
    <row r="339" spans="2:15" s="121" customFormat="1" x14ac:dyDescent="0.25">
      <c r="B339" s="36"/>
      <c r="C339" s="97"/>
      <c r="D339" s="36"/>
      <c r="E339" s="6"/>
      <c r="F339" s="6"/>
      <c r="G339" s="6"/>
      <c r="H339" s="6"/>
      <c r="I339" s="6"/>
      <c r="J339" s="6"/>
      <c r="K339" s="6"/>
      <c r="L339" s="117"/>
      <c r="M339" s="120"/>
      <c r="N339" s="120"/>
      <c r="O339" s="120"/>
    </row>
    <row r="340" spans="2:15" s="121" customFormat="1" x14ac:dyDescent="0.25">
      <c r="B340" s="36"/>
      <c r="C340" s="97"/>
      <c r="D340" s="36"/>
      <c r="E340" s="6"/>
      <c r="F340" s="6"/>
      <c r="G340" s="6"/>
      <c r="H340" s="6"/>
      <c r="I340" s="6"/>
      <c r="J340" s="6"/>
      <c r="K340" s="6"/>
      <c r="L340" s="117"/>
      <c r="M340" s="120"/>
      <c r="N340" s="120"/>
      <c r="O340" s="120"/>
    </row>
    <row r="341" spans="2:15" s="121" customFormat="1" x14ac:dyDescent="0.25">
      <c r="B341" s="36"/>
      <c r="C341" s="97"/>
      <c r="D341" s="36"/>
      <c r="E341" s="6"/>
      <c r="F341" s="6"/>
      <c r="G341" s="6"/>
      <c r="H341" s="6"/>
      <c r="I341" s="6"/>
      <c r="J341" s="6"/>
      <c r="K341" s="6"/>
      <c r="L341" s="117"/>
      <c r="M341" s="120"/>
      <c r="N341" s="120"/>
      <c r="O341" s="120"/>
    </row>
    <row r="342" spans="2:15" s="121" customFormat="1" x14ac:dyDescent="0.25">
      <c r="B342" s="36"/>
      <c r="C342" s="97"/>
      <c r="D342" s="36"/>
      <c r="E342" s="6"/>
      <c r="F342" s="6"/>
      <c r="G342" s="6"/>
      <c r="H342" s="6"/>
      <c r="I342" s="6"/>
      <c r="J342" s="6"/>
      <c r="K342" s="6"/>
      <c r="L342" s="117"/>
      <c r="M342" s="120"/>
      <c r="N342" s="120"/>
      <c r="O342" s="120"/>
    </row>
    <row r="343" spans="2:15" s="121" customFormat="1" x14ac:dyDescent="0.25">
      <c r="B343" s="36"/>
      <c r="C343" s="97"/>
      <c r="D343" s="36"/>
      <c r="E343" s="6"/>
      <c r="F343" s="6"/>
      <c r="G343" s="6"/>
      <c r="H343" s="6"/>
      <c r="I343" s="6"/>
      <c r="J343" s="6"/>
      <c r="K343" s="6"/>
      <c r="L343" s="117"/>
      <c r="M343" s="120"/>
      <c r="N343" s="120"/>
      <c r="O343" s="120"/>
    </row>
    <row r="344" spans="2:15" s="121" customFormat="1" x14ac:dyDescent="0.25">
      <c r="B344" s="36"/>
      <c r="C344" s="97"/>
      <c r="D344" s="36"/>
      <c r="E344" s="6"/>
      <c r="F344" s="6"/>
      <c r="G344" s="6"/>
      <c r="H344" s="6"/>
      <c r="I344" s="6"/>
      <c r="J344" s="6"/>
      <c r="K344" s="6"/>
      <c r="L344" s="117"/>
      <c r="M344" s="120"/>
      <c r="N344" s="120"/>
      <c r="O344" s="120"/>
    </row>
    <row r="345" spans="2:15" s="121" customFormat="1" x14ac:dyDescent="0.25">
      <c r="B345" s="36"/>
      <c r="C345" s="97"/>
      <c r="D345" s="36"/>
      <c r="E345" s="6"/>
      <c r="F345" s="6"/>
      <c r="G345" s="6"/>
      <c r="H345" s="6"/>
      <c r="I345" s="6"/>
      <c r="J345" s="6"/>
      <c r="K345" s="6"/>
      <c r="L345" s="117"/>
      <c r="M345" s="120"/>
      <c r="N345" s="120"/>
      <c r="O345" s="120"/>
    </row>
    <row r="346" spans="2:15" s="121" customFormat="1" x14ac:dyDescent="0.25">
      <c r="B346" s="36"/>
      <c r="C346" s="97"/>
      <c r="D346" s="36"/>
      <c r="E346" s="6"/>
      <c r="F346" s="6"/>
      <c r="G346" s="6"/>
      <c r="H346" s="6"/>
      <c r="I346" s="6"/>
      <c r="J346" s="6"/>
      <c r="K346" s="6"/>
      <c r="L346" s="117"/>
      <c r="M346" s="120"/>
      <c r="N346" s="120"/>
      <c r="O346" s="120"/>
    </row>
    <row r="347" spans="2:15" s="121" customFormat="1" x14ac:dyDescent="0.25">
      <c r="B347" s="36"/>
      <c r="C347" s="97"/>
      <c r="D347" s="36"/>
      <c r="E347" s="6"/>
      <c r="F347" s="6"/>
      <c r="G347" s="6"/>
      <c r="H347" s="6"/>
      <c r="I347" s="6"/>
      <c r="J347" s="6"/>
      <c r="K347" s="6"/>
      <c r="L347" s="117"/>
      <c r="M347" s="120"/>
      <c r="N347" s="120"/>
      <c r="O347" s="120"/>
    </row>
    <row r="348" spans="2:15" s="121" customFormat="1" x14ac:dyDescent="0.25">
      <c r="B348" s="36"/>
      <c r="C348" s="97"/>
      <c r="D348" s="36"/>
      <c r="E348" s="6"/>
      <c r="F348" s="6"/>
      <c r="G348" s="6"/>
      <c r="H348" s="6"/>
      <c r="I348" s="6"/>
      <c r="J348" s="6"/>
      <c r="K348" s="6"/>
      <c r="L348" s="117"/>
      <c r="M348" s="120"/>
      <c r="N348" s="120"/>
      <c r="O348" s="120"/>
    </row>
    <row r="349" spans="2:15" s="121" customFormat="1" x14ac:dyDescent="0.25">
      <c r="B349" s="36"/>
      <c r="C349" s="97"/>
      <c r="D349" s="36"/>
      <c r="E349" s="6"/>
      <c r="F349" s="6"/>
      <c r="G349" s="6"/>
      <c r="H349" s="6"/>
      <c r="I349" s="6"/>
      <c r="J349" s="6"/>
      <c r="K349" s="6"/>
      <c r="L349" s="117"/>
      <c r="M349" s="120"/>
      <c r="N349" s="120"/>
      <c r="O349" s="120"/>
    </row>
    <row r="350" spans="2:15" s="121" customFormat="1" x14ac:dyDescent="0.25">
      <c r="B350" s="36"/>
      <c r="C350" s="97"/>
      <c r="D350" s="36"/>
      <c r="E350" s="6"/>
      <c r="F350" s="6"/>
      <c r="G350" s="6"/>
      <c r="H350" s="6"/>
      <c r="I350" s="6"/>
      <c r="J350" s="6"/>
      <c r="K350" s="6"/>
      <c r="L350" s="117"/>
      <c r="M350" s="120"/>
      <c r="N350" s="120"/>
      <c r="O350" s="120"/>
    </row>
    <row r="351" spans="2:15" s="121" customFormat="1" x14ac:dyDescent="0.25">
      <c r="B351" s="36"/>
      <c r="C351" s="97"/>
      <c r="D351" s="36"/>
      <c r="E351" s="6"/>
      <c r="F351" s="6"/>
      <c r="G351" s="6"/>
      <c r="H351" s="6"/>
      <c r="I351" s="6"/>
      <c r="J351" s="6"/>
      <c r="K351" s="6"/>
      <c r="L351" s="117"/>
      <c r="M351" s="120"/>
      <c r="N351" s="120"/>
      <c r="O351" s="120"/>
    </row>
    <row r="352" spans="2:15" s="124" customFormat="1" x14ac:dyDescent="0.25">
      <c r="B352" s="36"/>
      <c r="C352" s="97"/>
      <c r="D352" s="36"/>
      <c r="E352" s="6"/>
      <c r="F352" s="6"/>
      <c r="G352" s="6"/>
      <c r="H352" s="6"/>
      <c r="I352" s="6"/>
      <c r="J352" s="6"/>
      <c r="K352" s="6"/>
      <c r="L352" s="34"/>
      <c r="M352" s="120"/>
      <c r="N352" s="120"/>
      <c r="O352" s="120"/>
    </row>
    <row r="353" spans="2:15" s="124" customFormat="1" x14ac:dyDescent="0.25">
      <c r="B353" s="36"/>
      <c r="C353" s="97"/>
      <c r="D353" s="36"/>
      <c r="E353" s="6"/>
      <c r="F353" s="6"/>
      <c r="G353" s="6"/>
      <c r="H353" s="6"/>
      <c r="I353" s="6"/>
      <c r="J353" s="6"/>
      <c r="K353" s="6"/>
      <c r="L353" s="34"/>
      <c r="M353" s="120"/>
      <c r="N353" s="120"/>
      <c r="O353" s="120"/>
    </row>
    <row r="354" spans="2:15" s="124" customFormat="1" x14ac:dyDescent="0.25">
      <c r="B354" s="36"/>
      <c r="C354" s="97"/>
      <c r="D354" s="36"/>
      <c r="E354" s="6"/>
      <c r="F354" s="6"/>
      <c r="G354" s="6"/>
      <c r="H354" s="6"/>
      <c r="I354" s="6"/>
      <c r="J354" s="6"/>
      <c r="K354" s="6"/>
      <c r="L354" s="34"/>
      <c r="M354" s="120"/>
      <c r="N354" s="120"/>
      <c r="O354" s="120"/>
    </row>
    <row r="355" spans="2:15" s="124" customFormat="1" x14ac:dyDescent="0.25">
      <c r="B355" s="36"/>
      <c r="C355" s="97"/>
      <c r="D355" s="36"/>
      <c r="E355" s="6"/>
      <c r="F355" s="6"/>
      <c r="G355" s="6"/>
      <c r="H355" s="6"/>
      <c r="I355" s="6"/>
      <c r="J355" s="6"/>
      <c r="K355" s="6"/>
      <c r="L355" s="34"/>
      <c r="M355" s="120"/>
      <c r="N355" s="120"/>
      <c r="O355" s="120"/>
    </row>
    <row r="356" spans="2:15" s="124" customFormat="1" x14ac:dyDescent="0.25">
      <c r="B356" s="36"/>
      <c r="C356" s="97"/>
      <c r="D356" s="36"/>
      <c r="E356" s="6"/>
      <c r="F356" s="6"/>
      <c r="G356" s="6"/>
      <c r="H356" s="6"/>
      <c r="I356" s="6"/>
      <c r="J356" s="6"/>
      <c r="K356" s="6"/>
      <c r="L356" s="34"/>
      <c r="M356" s="120"/>
      <c r="N356" s="120"/>
      <c r="O356" s="120"/>
    </row>
    <row r="357" spans="2:15" s="124" customFormat="1" x14ac:dyDescent="0.25">
      <c r="B357" s="36"/>
      <c r="C357" s="97"/>
      <c r="D357" s="36"/>
      <c r="E357" s="6"/>
      <c r="F357" s="6"/>
      <c r="G357" s="6"/>
      <c r="H357" s="6"/>
      <c r="I357" s="6"/>
      <c r="J357" s="6"/>
      <c r="K357" s="6"/>
      <c r="L357" s="34"/>
      <c r="M357" s="120"/>
      <c r="N357" s="120"/>
      <c r="O357" s="120"/>
    </row>
    <row r="358" spans="2:15" s="124" customFormat="1" x14ac:dyDescent="0.25">
      <c r="B358" s="36"/>
      <c r="C358" s="97"/>
      <c r="D358" s="36"/>
      <c r="E358" s="6"/>
      <c r="F358" s="6"/>
      <c r="G358" s="6"/>
      <c r="H358" s="6"/>
      <c r="I358" s="6"/>
      <c r="J358" s="6"/>
      <c r="K358" s="6"/>
      <c r="L358" s="34"/>
      <c r="M358" s="120"/>
      <c r="N358" s="120"/>
      <c r="O358" s="120"/>
    </row>
    <row r="359" spans="2:15" s="124" customFormat="1" x14ac:dyDescent="0.25">
      <c r="B359" s="36"/>
      <c r="C359" s="97"/>
      <c r="D359" s="36"/>
      <c r="E359" s="6"/>
      <c r="F359" s="6"/>
      <c r="G359" s="6"/>
      <c r="H359" s="6"/>
      <c r="I359" s="6"/>
      <c r="J359" s="6"/>
      <c r="K359" s="6"/>
      <c r="L359" s="34"/>
      <c r="M359" s="120"/>
      <c r="N359" s="120"/>
      <c r="O359" s="120"/>
    </row>
    <row r="360" spans="2:15" s="124" customFormat="1" x14ac:dyDescent="0.25">
      <c r="B360" s="36"/>
      <c r="C360" s="126"/>
      <c r="D360" s="36"/>
      <c r="E360" s="6"/>
      <c r="F360" s="6"/>
      <c r="G360" s="6"/>
      <c r="H360" s="6"/>
      <c r="I360" s="6"/>
      <c r="J360" s="6"/>
      <c r="K360" s="6"/>
      <c r="L360" s="34"/>
      <c r="M360" s="120"/>
      <c r="N360" s="120"/>
      <c r="O360" s="120"/>
    </row>
    <row r="361" spans="2:15" s="124" customFormat="1" x14ac:dyDescent="0.25">
      <c r="B361" s="36"/>
      <c r="C361" s="97"/>
      <c r="D361" s="36"/>
      <c r="E361" s="6"/>
      <c r="F361" s="6"/>
      <c r="G361" s="6"/>
      <c r="H361" s="6"/>
      <c r="I361" s="6"/>
      <c r="J361" s="6"/>
      <c r="K361" s="6"/>
      <c r="L361" s="34"/>
      <c r="M361" s="120"/>
      <c r="N361" s="120"/>
      <c r="O361" s="120"/>
    </row>
    <row r="362" spans="2:15" s="124" customFormat="1" x14ac:dyDescent="0.25">
      <c r="B362" s="36"/>
      <c r="C362" s="97"/>
      <c r="D362" s="36"/>
      <c r="E362" s="6"/>
      <c r="F362" s="6"/>
      <c r="G362" s="6"/>
      <c r="H362" s="6"/>
      <c r="I362" s="6"/>
      <c r="J362" s="6"/>
      <c r="K362" s="6"/>
      <c r="L362" s="34"/>
      <c r="M362" s="120"/>
      <c r="N362" s="120"/>
      <c r="O362" s="120"/>
    </row>
    <row r="363" spans="2:15" s="124" customFormat="1" x14ac:dyDescent="0.25">
      <c r="B363" s="36"/>
      <c r="C363" s="97"/>
      <c r="D363" s="36"/>
      <c r="E363" s="6"/>
      <c r="F363" s="6"/>
      <c r="G363" s="6"/>
      <c r="H363" s="6"/>
      <c r="I363" s="6"/>
      <c r="J363" s="6"/>
      <c r="K363" s="6"/>
      <c r="L363" s="34"/>
      <c r="M363" s="120"/>
      <c r="N363" s="120"/>
      <c r="O363" s="120"/>
    </row>
    <row r="364" spans="2:15" s="124" customFormat="1" x14ac:dyDescent="0.25">
      <c r="B364" s="36"/>
      <c r="C364" s="97"/>
      <c r="D364" s="36"/>
      <c r="E364" s="6"/>
      <c r="F364" s="6"/>
      <c r="G364" s="6"/>
      <c r="H364" s="6"/>
      <c r="I364" s="6"/>
      <c r="J364" s="6"/>
      <c r="K364" s="6"/>
      <c r="L364" s="34"/>
      <c r="M364" s="120"/>
      <c r="N364" s="120"/>
      <c r="O364" s="120"/>
    </row>
    <row r="365" spans="2:15" s="124" customFormat="1" x14ac:dyDescent="0.25">
      <c r="B365" s="36"/>
      <c r="C365" s="97"/>
      <c r="D365" s="36"/>
      <c r="E365" s="6"/>
      <c r="F365" s="6"/>
      <c r="G365" s="6"/>
      <c r="H365" s="6"/>
      <c r="I365" s="6"/>
      <c r="J365" s="6"/>
      <c r="K365" s="6"/>
      <c r="L365" s="34"/>
      <c r="M365" s="120"/>
      <c r="N365" s="120"/>
      <c r="O365" s="120"/>
    </row>
    <row r="366" spans="2:15" s="124" customFormat="1" x14ac:dyDescent="0.25">
      <c r="B366" s="36"/>
      <c r="C366" s="97"/>
      <c r="D366" s="36"/>
      <c r="E366" s="6"/>
      <c r="F366" s="6"/>
      <c r="G366" s="6"/>
      <c r="H366" s="6"/>
      <c r="I366" s="6"/>
      <c r="J366" s="6"/>
      <c r="K366" s="6"/>
      <c r="L366" s="34"/>
      <c r="M366" s="120"/>
      <c r="N366" s="120"/>
      <c r="O366" s="120"/>
    </row>
    <row r="367" spans="2:15" s="124" customFormat="1" x14ac:dyDescent="0.25">
      <c r="B367" s="36"/>
      <c r="C367" s="97"/>
      <c r="D367" s="36"/>
      <c r="E367" s="6"/>
      <c r="F367" s="6"/>
      <c r="G367" s="6"/>
      <c r="H367" s="6"/>
      <c r="I367" s="6"/>
      <c r="J367" s="6"/>
      <c r="K367" s="6"/>
      <c r="L367" s="34"/>
      <c r="M367" s="120"/>
      <c r="N367" s="120"/>
      <c r="O367" s="120"/>
    </row>
    <row r="368" spans="2:15" s="124" customFormat="1" x14ac:dyDescent="0.25">
      <c r="B368" s="36"/>
      <c r="C368" s="97"/>
      <c r="D368" s="36"/>
      <c r="E368" s="6"/>
      <c r="F368" s="6"/>
      <c r="G368" s="6"/>
      <c r="H368" s="6"/>
      <c r="I368" s="6"/>
      <c r="J368" s="6"/>
      <c r="K368" s="6"/>
      <c r="L368" s="34"/>
      <c r="M368" s="120"/>
      <c r="N368" s="120"/>
      <c r="O368" s="120"/>
    </row>
    <row r="369" spans="2:16" s="124" customFormat="1" x14ac:dyDescent="0.25">
      <c r="B369" s="36"/>
      <c r="C369" s="97"/>
      <c r="D369" s="36"/>
      <c r="E369" s="6"/>
      <c r="F369" s="6"/>
      <c r="G369" s="6"/>
      <c r="H369" s="6"/>
      <c r="I369" s="6"/>
      <c r="J369" s="6"/>
      <c r="K369" s="6"/>
      <c r="L369" s="34"/>
      <c r="M369" s="120"/>
      <c r="N369" s="120"/>
      <c r="O369" s="120"/>
    </row>
    <row r="370" spans="2:16" s="124" customFormat="1" x14ac:dyDescent="0.25">
      <c r="B370" s="36"/>
      <c r="C370" s="97"/>
      <c r="D370" s="36"/>
      <c r="E370" s="6"/>
      <c r="F370" s="6"/>
      <c r="G370" s="6"/>
      <c r="H370" s="6"/>
      <c r="I370" s="6"/>
      <c r="J370" s="6"/>
      <c r="K370" s="6"/>
      <c r="L370" s="34"/>
      <c r="M370" s="120"/>
      <c r="N370" s="120"/>
      <c r="O370" s="120"/>
    </row>
    <row r="371" spans="2:16" s="106" customFormat="1" x14ac:dyDescent="0.25">
      <c r="B371" s="36"/>
      <c r="C371" s="97"/>
      <c r="D371" s="36"/>
      <c r="E371" s="6"/>
      <c r="F371" s="6"/>
      <c r="G371" s="6"/>
      <c r="H371" s="6"/>
      <c r="I371" s="6"/>
      <c r="J371" s="6"/>
      <c r="K371" s="6"/>
      <c r="L371" s="37"/>
      <c r="M371" s="120"/>
      <c r="N371" s="120"/>
      <c r="O371" s="120"/>
    </row>
    <row r="372" spans="2:16" s="107" customFormat="1" x14ac:dyDescent="0.25">
      <c r="B372" s="36"/>
      <c r="C372" s="97"/>
      <c r="D372" s="36"/>
      <c r="E372" s="6"/>
      <c r="F372" s="6"/>
      <c r="G372" s="6"/>
      <c r="H372" s="6"/>
      <c r="I372" s="6"/>
      <c r="J372" s="6"/>
      <c r="K372" s="6"/>
      <c r="L372" s="34"/>
      <c r="M372" s="120"/>
      <c r="N372" s="120"/>
      <c r="O372" s="120"/>
    </row>
    <row r="373" spans="2:16" s="107" customFormat="1" x14ac:dyDescent="0.25">
      <c r="B373" s="36"/>
      <c r="C373" s="97"/>
      <c r="D373" s="36"/>
      <c r="E373" s="6"/>
      <c r="F373" s="6"/>
      <c r="G373" s="6"/>
      <c r="H373" s="6"/>
      <c r="I373" s="6"/>
      <c r="J373" s="6"/>
      <c r="K373" s="6"/>
      <c r="L373" s="34"/>
      <c r="M373" s="120"/>
      <c r="N373" s="120"/>
      <c r="O373" s="120"/>
    </row>
    <row r="374" spans="2:16" s="107" customFormat="1" x14ac:dyDescent="0.25">
      <c r="B374" s="36"/>
      <c r="C374" s="97"/>
      <c r="D374" s="36"/>
      <c r="E374" s="6"/>
      <c r="F374" s="6"/>
      <c r="G374" s="6"/>
      <c r="H374" s="6"/>
      <c r="I374" s="6"/>
      <c r="J374" s="6"/>
      <c r="K374" s="6"/>
      <c r="L374" s="34"/>
      <c r="M374" s="120"/>
      <c r="N374" s="120"/>
      <c r="O374" s="120"/>
    </row>
    <row r="375" spans="2:16" s="107" customFormat="1" x14ac:dyDescent="0.25">
      <c r="B375" s="36"/>
      <c r="C375" s="97"/>
      <c r="D375" s="36"/>
      <c r="E375" s="6"/>
      <c r="F375" s="6"/>
      <c r="G375" s="6"/>
      <c r="H375" s="6"/>
      <c r="I375" s="6"/>
      <c r="J375" s="6"/>
      <c r="K375" s="6"/>
      <c r="L375" s="34"/>
      <c r="M375" s="120"/>
      <c r="N375" s="120"/>
      <c r="O375" s="120"/>
    </row>
    <row r="376" spans="2:16" s="107" customFormat="1" x14ac:dyDescent="0.25">
      <c r="B376" s="36"/>
      <c r="C376" s="97"/>
      <c r="D376" s="36"/>
      <c r="E376" s="6"/>
      <c r="F376" s="6"/>
      <c r="G376" s="6"/>
      <c r="H376" s="6"/>
      <c r="I376" s="6"/>
      <c r="J376" s="6"/>
      <c r="K376" s="6"/>
      <c r="L376" s="34"/>
      <c r="M376" s="120"/>
      <c r="N376" s="120"/>
      <c r="O376" s="120"/>
    </row>
    <row r="377" spans="2:16" x14ac:dyDescent="0.25">
      <c r="B377" s="104"/>
      <c r="C377" s="97"/>
      <c r="D377" s="104"/>
      <c r="E377" s="6"/>
      <c r="F377" s="6"/>
      <c r="G377" s="6"/>
      <c r="H377" s="87"/>
      <c r="I377" s="6"/>
      <c r="J377" s="6"/>
      <c r="K377" s="6"/>
    </row>
    <row r="378" spans="2:16" s="107" customFormat="1" x14ac:dyDescent="0.25">
      <c r="B378" s="36"/>
      <c r="C378" s="97"/>
      <c r="D378" s="36"/>
      <c r="E378" s="102"/>
      <c r="F378" s="102"/>
      <c r="G378" s="102"/>
      <c r="H378" s="102"/>
      <c r="I378" s="34"/>
      <c r="J378" s="34"/>
      <c r="K378" s="34"/>
      <c r="L378" s="34"/>
      <c r="M378" s="99"/>
      <c r="N378" s="99"/>
      <c r="O378" s="99"/>
    </row>
    <row r="379" spans="2:16" s="98" customFormat="1" x14ac:dyDescent="0.25">
      <c r="B379" s="25"/>
      <c r="C379" s="69"/>
      <c r="D379" s="25"/>
      <c r="E379" s="7"/>
      <c r="F379" s="7"/>
      <c r="G379" s="7"/>
      <c r="H379" s="7"/>
      <c r="I379" s="7"/>
      <c r="J379" s="7"/>
      <c r="K379" s="7"/>
      <c r="M379" s="99"/>
      <c r="N379" s="99"/>
      <c r="O379" s="99"/>
      <c r="P379" s="100"/>
    </row>
    <row r="380" spans="2:16" s="124" customFormat="1" x14ac:dyDescent="0.25">
      <c r="B380" s="102"/>
      <c r="C380" s="97"/>
      <c r="D380" s="102"/>
      <c r="E380" s="102"/>
      <c r="F380" s="102"/>
      <c r="G380" s="102"/>
      <c r="H380" s="102"/>
      <c r="I380" s="34"/>
      <c r="J380" s="34"/>
      <c r="K380" s="34"/>
      <c r="L380" s="34"/>
      <c r="M380" s="99"/>
      <c r="N380" s="99"/>
      <c r="O380" s="99"/>
    </row>
    <row r="381" spans="2:16" x14ac:dyDescent="0.25">
      <c r="B381" s="96"/>
      <c r="C381" s="97"/>
      <c r="D381" s="96"/>
      <c r="E381" s="6"/>
      <c r="F381" s="6"/>
      <c r="G381" s="6"/>
      <c r="I381" s="6"/>
      <c r="J381" s="6"/>
      <c r="K381" s="6"/>
      <c r="M381" s="99"/>
      <c r="N381" s="99"/>
      <c r="O381" s="99"/>
    </row>
    <row r="382" spans="2:16" s="124" customFormat="1" x14ac:dyDescent="0.25">
      <c r="B382" s="36"/>
      <c r="C382" s="97"/>
      <c r="D382" s="36"/>
      <c r="E382" s="92"/>
      <c r="F382" s="92"/>
      <c r="G382" s="92"/>
      <c r="H382" s="92"/>
      <c r="I382" s="6"/>
      <c r="J382" s="6"/>
      <c r="K382" s="6"/>
      <c r="L382" s="34"/>
      <c r="M382" s="120"/>
      <c r="N382" s="120"/>
      <c r="O382" s="120"/>
    </row>
    <row r="383" spans="2:16" s="124" customFormat="1" x14ac:dyDescent="0.25">
      <c r="B383" s="36"/>
      <c r="C383" s="97"/>
      <c r="D383" s="36"/>
      <c r="E383" s="92"/>
      <c r="F383" s="92"/>
      <c r="G383" s="92"/>
      <c r="H383" s="92"/>
      <c r="I383" s="6"/>
      <c r="J383" s="6"/>
      <c r="K383" s="6"/>
      <c r="L383" s="34"/>
      <c r="M383" s="120"/>
      <c r="N383" s="120"/>
      <c r="O383" s="120"/>
    </row>
    <row r="384" spans="2:16" s="102" customFormat="1" ht="40.5" customHeight="1" x14ac:dyDescent="0.25">
      <c r="B384" s="36"/>
      <c r="C384" s="97"/>
      <c r="D384" s="36"/>
      <c r="E384" s="92"/>
      <c r="F384" s="92"/>
      <c r="G384" s="92"/>
      <c r="H384" s="92"/>
      <c r="I384" s="6"/>
      <c r="J384" s="6"/>
      <c r="K384" s="6"/>
      <c r="L384" s="34"/>
      <c r="M384" s="120"/>
      <c r="N384" s="120"/>
      <c r="O384" s="120"/>
    </row>
    <row r="385" spans="2:15" s="102" customFormat="1" ht="40.5" customHeight="1" x14ac:dyDescent="0.25">
      <c r="B385" s="36"/>
      <c r="C385" s="97"/>
      <c r="D385" s="36"/>
      <c r="E385" s="92"/>
      <c r="F385" s="92"/>
      <c r="G385" s="92"/>
      <c r="H385" s="92"/>
      <c r="I385" s="6"/>
      <c r="J385" s="6"/>
      <c r="K385" s="6"/>
      <c r="L385" s="34"/>
      <c r="M385" s="120"/>
      <c r="N385" s="120"/>
      <c r="O385" s="120"/>
    </row>
    <row r="386" spans="2:15" s="124" customFormat="1" ht="40.5" customHeight="1" x14ac:dyDescent="0.25">
      <c r="B386" s="36"/>
      <c r="C386" s="97"/>
      <c r="D386" s="36"/>
      <c r="E386" s="92"/>
      <c r="F386" s="92"/>
      <c r="G386" s="92"/>
      <c r="H386" s="92"/>
      <c r="I386" s="6"/>
      <c r="J386" s="6"/>
      <c r="K386" s="6"/>
      <c r="L386" s="34"/>
      <c r="M386" s="120"/>
      <c r="N386" s="120"/>
      <c r="O386" s="120"/>
    </row>
    <row r="387" spans="2:15" s="124" customFormat="1" x14ac:dyDescent="0.25">
      <c r="B387" s="36"/>
      <c r="C387" s="97"/>
      <c r="D387" s="36"/>
      <c r="E387" s="92"/>
      <c r="F387" s="92"/>
      <c r="G387" s="92"/>
      <c r="H387" s="92"/>
      <c r="I387" s="6"/>
      <c r="J387" s="6"/>
      <c r="K387" s="6"/>
      <c r="L387" s="34"/>
      <c r="M387" s="120"/>
      <c r="N387" s="120"/>
      <c r="O387" s="120"/>
    </row>
    <row r="388" spans="2:15" s="102" customFormat="1" x14ac:dyDescent="0.25">
      <c r="B388" s="36"/>
      <c r="C388" s="97"/>
      <c r="D388" s="36"/>
      <c r="E388" s="92"/>
      <c r="F388" s="92"/>
      <c r="G388" s="92"/>
      <c r="H388" s="92"/>
      <c r="I388" s="6"/>
      <c r="J388" s="6"/>
      <c r="K388" s="6"/>
      <c r="L388" s="34"/>
      <c r="M388" s="120"/>
      <c r="N388" s="120"/>
      <c r="O388" s="120"/>
    </row>
    <row r="389" spans="2:15" s="102" customFormat="1" x14ac:dyDescent="0.25">
      <c r="B389" s="36"/>
      <c r="C389" s="97"/>
      <c r="D389" s="36"/>
      <c r="E389" s="92"/>
      <c r="F389" s="92"/>
      <c r="G389" s="92"/>
      <c r="H389" s="92"/>
      <c r="I389" s="6"/>
      <c r="J389" s="6"/>
      <c r="K389" s="6"/>
      <c r="L389" s="34"/>
      <c r="M389" s="120"/>
      <c r="N389" s="120"/>
      <c r="O389" s="120"/>
    </row>
    <row r="390" spans="2:15" s="124" customFormat="1" x14ac:dyDescent="0.25">
      <c r="B390" s="36"/>
      <c r="C390" s="97"/>
      <c r="D390" s="36"/>
      <c r="E390" s="92"/>
      <c r="F390" s="92"/>
      <c r="G390" s="92"/>
      <c r="H390" s="92"/>
      <c r="I390" s="6"/>
      <c r="J390" s="6"/>
      <c r="K390" s="6"/>
      <c r="L390" s="34"/>
      <c r="M390" s="120"/>
      <c r="N390" s="120"/>
      <c r="O390" s="120"/>
    </row>
    <row r="391" spans="2:15" s="124" customFormat="1" x14ac:dyDescent="0.25">
      <c r="B391" s="36"/>
      <c r="C391" s="97"/>
      <c r="D391" s="36"/>
      <c r="E391" s="92"/>
      <c r="F391" s="92"/>
      <c r="G391" s="92"/>
      <c r="H391" s="92"/>
      <c r="I391" s="6"/>
      <c r="J391" s="6"/>
      <c r="K391" s="6"/>
      <c r="L391" s="34"/>
      <c r="M391" s="120"/>
      <c r="N391" s="120"/>
      <c r="O391" s="120"/>
    </row>
    <row r="392" spans="2:15" s="124" customFormat="1" x14ac:dyDescent="0.25">
      <c r="B392" s="36"/>
      <c r="C392" s="97"/>
      <c r="D392" s="36"/>
      <c r="E392" s="92"/>
      <c r="F392" s="92"/>
      <c r="G392" s="92"/>
      <c r="H392" s="92"/>
      <c r="I392" s="6"/>
      <c r="J392" s="6"/>
      <c r="K392" s="6"/>
      <c r="L392" s="34"/>
      <c r="M392" s="120"/>
      <c r="N392" s="120"/>
      <c r="O392" s="120"/>
    </row>
    <row r="393" spans="2:15" s="121" customFormat="1" x14ac:dyDescent="0.25">
      <c r="B393" s="36"/>
      <c r="C393" s="97"/>
      <c r="D393" s="36"/>
      <c r="E393" s="92"/>
      <c r="F393" s="92"/>
      <c r="G393" s="92"/>
      <c r="H393" s="92"/>
      <c r="I393" s="6"/>
      <c r="J393" s="6"/>
      <c r="K393" s="6"/>
      <c r="L393" s="117"/>
      <c r="M393" s="120"/>
      <c r="N393" s="120"/>
      <c r="O393" s="120"/>
    </row>
    <row r="394" spans="2:15" s="102" customFormat="1" x14ac:dyDescent="0.25">
      <c r="B394" s="36"/>
      <c r="C394" s="97"/>
      <c r="D394" s="36"/>
      <c r="E394" s="92"/>
      <c r="F394" s="92"/>
      <c r="G394" s="92"/>
      <c r="H394" s="92"/>
      <c r="I394" s="6"/>
      <c r="J394" s="6"/>
      <c r="K394" s="6"/>
      <c r="L394" s="34"/>
      <c r="M394" s="120"/>
      <c r="N394" s="120"/>
      <c r="O394" s="120"/>
    </row>
    <row r="395" spans="2:15" s="102" customFormat="1" x14ac:dyDescent="0.25">
      <c r="B395" s="36"/>
      <c r="C395" s="97"/>
      <c r="D395" s="36"/>
      <c r="E395" s="92"/>
      <c r="F395" s="92"/>
      <c r="G395" s="92"/>
      <c r="H395" s="92"/>
      <c r="I395" s="6"/>
      <c r="J395" s="6"/>
      <c r="K395" s="6"/>
      <c r="L395" s="34"/>
      <c r="M395" s="120"/>
      <c r="N395" s="120"/>
      <c r="O395" s="120"/>
    </row>
    <row r="396" spans="2:15" s="102" customFormat="1" x14ac:dyDescent="0.25">
      <c r="B396" s="36"/>
      <c r="C396" s="97"/>
      <c r="D396" s="36"/>
      <c r="E396" s="92"/>
      <c r="F396" s="92"/>
      <c r="G396" s="92"/>
      <c r="H396" s="92"/>
      <c r="I396" s="6"/>
      <c r="J396" s="6"/>
      <c r="K396" s="6"/>
      <c r="L396" s="34"/>
      <c r="M396" s="120"/>
      <c r="N396" s="120"/>
      <c r="O396" s="120"/>
    </row>
    <row r="397" spans="2:15" s="102" customFormat="1" x14ac:dyDescent="0.25">
      <c r="B397" s="36"/>
      <c r="C397" s="97"/>
      <c r="D397" s="36"/>
      <c r="E397" s="92"/>
      <c r="F397" s="92"/>
      <c r="G397" s="92"/>
      <c r="H397" s="92"/>
      <c r="I397" s="6"/>
      <c r="J397" s="6"/>
      <c r="K397" s="6"/>
      <c r="L397" s="34"/>
      <c r="M397" s="120"/>
      <c r="N397" s="120"/>
      <c r="O397" s="120"/>
    </row>
    <row r="398" spans="2:15" s="102" customFormat="1" x14ac:dyDescent="0.25">
      <c r="B398" s="36"/>
      <c r="C398" s="97"/>
      <c r="D398" s="36"/>
      <c r="E398" s="92"/>
      <c r="F398" s="92"/>
      <c r="G398" s="92"/>
      <c r="H398" s="92"/>
      <c r="I398" s="6"/>
      <c r="J398" s="6"/>
      <c r="K398" s="6"/>
      <c r="L398" s="34"/>
      <c r="M398" s="120"/>
      <c r="N398" s="120"/>
      <c r="O398" s="120"/>
    </row>
    <row r="399" spans="2:15" s="102" customFormat="1" x14ac:dyDescent="0.25">
      <c r="B399" s="36"/>
      <c r="C399" s="97"/>
      <c r="D399" s="36"/>
      <c r="E399" s="92"/>
      <c r="F399" s="92"/>
      <c r="G399" s="92"/>
      <c r="H399" s="92"/>
      <c r="I399" s="6"/>
      <c r="J399" s="6"/>
      <c r="K399" s="6"/>
      <c r="L399" s="34"/>
      <c r="M399" s="120"/>
      <c r="N399" s="120"/>
      <c r="O399" s="120"/>
    </row>
    <row r="400" spans="2:15" s="102" customFormat="1" x14ac:dyDescent="0.25">
      <c r="B400" s="36"/>
      <c r="C400" s="97"/>
      <c r="D400" s="36"/>
      <c r="E400" s="92"/>
      <c r="F400" s="92"/>
      <c r="G400" s="92"/>
      <c r="H400" s="92"/>
      <c r="I400" s="6"/>
      <c r="J400" s="6"/>
      <c r="K400" s="6"/>
      <c r="L400" s="34"/>
      <c r="M400" s="120"/>
      <c r="N400" s="120"/>
      <c r="O400" s="120"/>
    </row>
    <row r="401" spans="2:15" s="102" customFormat="1" x14ac:dyDescent="0.25">
      <c r="B401" s="36"/>
      <c r="C401" s="97"/>
      <c r="D401" s="36"/>
      <c r="E401" s="92"/>
      <c r="F401" s="92"/>
      <c r="G401" s="92"/>
      <c r="H401" s="92"/>
      <c r="I401" s="6"/>
      <c r="J401" s="6"/>
      <c r="K401" s="6"/>
      <c r="L401" s="34"/>
      <c r="M401" s="120"/>
      <c r="N401" s="120"/>
      <c r="O401" s="120"/>
    </row>
    <row r="402" spans="2:15" s="102" customFormat="1" x14ac:dyDescent="0.25">
      <c r="B402" s="36"/>
      <c r="C402" s="97"/>
      <c r="D402" s="36"/>
      <c r="E402" s="92"/>
      <c r="F402" s="92"/>
      <c r="G402" s="92"/>
      <c r="H402" s="92"/>
      <c r="I402" s="6"/>
      <c r="J402" s="6"/>
      <c r="K402" s="6"/>
      <c r="L402" s="34"/>
      <c r="M402" s="120"/>
      <c r="N402" s="120"/>
      <c r="O402" s="120"/>
    </row>
    <row r="403" spans="2:15" s="102" customFormat="1" x14ac:dyDescent="0.25">
      <c r="B403" s="36"/>
      <c r="C403" s="97"/>
      <c r="D403" s="36"/>
      <c r="E403" s="92"/>
      <c r="F403" s="92"/>
      <c r="G403" s="92"/>
      <c r="H403" s="92"/>
      <c r="I403" s="6"/>
      <c r="J403" s="6"/>
      <c r="K403" s="6"/>
      <c r="L403" s="34"/>
      <c r="M403" s="120"/>
      <c r="N403" s="120"/>
      <c r="O403" s="120"/>
    </row>
    <row r="404" spans="2:15" s="102" customFormat="1" x14ac:dyDescent="0.25">
      <c r="B404" s="36"/>
      <c r="C404" s="97"/>
      <c r="D404" s="36"/>
      <c r="E404" s="92"/>
      <c r="F404" s="92"/>
      <c r="G404" s="92"/>
      <c r="H404" s="92"/>
      <c r="I404" s="6"/>
      <c r="J404" s="6"/>
      <c r="K404" s="6"/>
      <c r="L404" s="34"/>
      <c r="M404" s="120"/>
      <c r="N404" s="120"/>
      <c r="O404" s="120"/>
    </row>
    <row r="405" spans="2:15" s="102" customFormat="1" x14ac:dyDescent="0.25">
      <c r="B405" s="36"/>
      <c r="C405" s="97"/>
      <c r="D405" s="36"/>
      <c r="E405" s="92"/>
      <c r="F405" s="92"/>
      <c r="G405" s="92"/>
      <c r="H405" s="92"/>
      <c r="I405" s="6"/>
      <c r="J405" s="6"/>
      <c r="K405" s="6"/>
      <c r="L405" s="34"/>
      <c r="M405" s="120"/>
      <c r="N405" s="120"/>
      <c r="O405" s="120"/>
    </row>
    <row r="406" spans="2:15" s="102" customFormat="1" x14ac:dyDescent="0.25">
      <c r="B406" s="36"/>
      <c r="C406" s="97"/>
      <c r="D406" s="36"/>
      <c r="E406" s="92"/>
      <c r="F406" s="92"/>
      <c r="G406" s="92"/>
      <c r="H406" s="92"/>
      <c r="I406" s="6"/>
      <c r="J406" s="6"/>
      <c r="K406" s="6"/>
      <c r="L406" s="34"/>
      <c r="M406" s="120"/>
      <c r="N406" s="120"/>
      <c r="O406" s="120"/>
    </row>
    <row r="407" spans="2:15" s="102" customFormat="1" x14ac:dyDescent="0.25">
      <c r="B407" s="36"/>
      <c r="C407" s="97"/>
      <c r="D407" s="36"/>
      <c r="E407" s="92"/>
      <c r="F407" s="92"/>
      <c r="G407" s="92"/>
      <c r="H407" s="92"/>
      <c r="I407" s="6"/>
      <c r="J407" s="6"/>
      <c r="K407" s="6"/>
      <c r="L407" s="34"/>
      <c r="M407" s="120"/>
      <c r="N407" s="120"/>
      <c r="O407" s="120"/>
    </row>
    <row r="408" spans="2:15" s="102" customFormat="1" x14ac:dyDescent="0.25">
      <c r="B408" s="36"/>
      <c r="C408" s="97"/>
      <c r="D408" s="36"/>
      <c r="E408" s="92"/>
      <c r="F408" s="92"/>
      <c r="G408" s="92"/>
      <c r="H408" s="92"/>
      <c r="I408" s="6"/>
      <c r="J408" s="6"/>
      <c r="K408" s="6"/>
      <c r="L408" s="34"/>
      <c r="M408" s="120"/>
      <c r="N408" s="120"/>
      <c r="O408" s="120"/>
    </row>
    <row r="409" spans="2:15" s="102" customFormat="1" x14ac:dyDescent="0.25">
      <c r="B409" s="36"/>
      <c r="C409" s="97"/>
      <c r="D409" s="36"/>
      <c r="E409" s="92"/>
      <c r="F409" s="92"/>
      <c r="G409" s="92"/>
      <c r="H409" s="92"/>
      <c r="I409" s="6"/>
      <c r="J409" s="6"/>
      <c r="K409" s="6"/>
      <c r="L409" s="34"/>
      <c r="M409" s="120"/>
      <c r="N409" s="120"/>
      <c r="O409" s="120"/>
    </row>
    <row r="410" spans="2:15" s="102" customFormat="1" x14ac:dyDescent="0.25">
      <c r="B410" s="36"/>
      <c r="C410" s="97"/>
      <c r="D410" s="36"/>
      <c r="E410" s="92"/>
      <c r="F410" s="92"/>
      <c r="G410" s="92"/>
      <c r="H410" s="92"/>
      <c r="I410" s="6"/>
      <c r="J410" s="6"/>
      <c r="K410" s="6"/>
      <c r="L410" s="34"/>
      <c r="M410" s="120"/>
      <c r="N410" s="120"/>
      <c r="O410" s="120"/>
    </row>
    <row r="411" spans="2:15" s="102" customFormat="1" x14ac:dyDescent="0.25">
      <c r="B411" s="36"/>
      <c r="C411" s="97"/>
      <c r="D411" s="36"/>
      <c r="E411" s="92"/>
      <c r="F411" s="92"/>
      <c r="G411" s="92"/>
      <c r="H411" s="92"/>
      <c r="I411" s="6"/>
      <c r="J411" s="6"/>
      <c r="K411" s="6"/>
      <c r="L411" s="34"/>
      <c r="M411" s="120"/>
      <c r="N411" s="120"/>
      <c r="O411" s="120"/>
    </row>
    <row r="412" spans="2:15" s="102" customFormat="1" x14ac:dyDescent="0.25">
      <c r="B412" s="36"/>
      <c r="C412" s="97"/>
      <c r="D412" s="36"/>
      <c r="E412" s="92"/>
      <c r="F412" s="92"/>
      <c r="G412" s="92"/>
      <c r="H412" s="92"/>
      <c r="I412" s="6"/>
      <c r="J412" s="6"/>
      <c r="K412" s="6"/>
      <c r="L412" s="34"/>
      <c r="M412" s="120"/>
      <c r="N412" s="120"/>
      <c r="O412" s="120"/>
    </row>
    <row r="413" spans="2:15" s="102" customFormat="1" x14ac:dyDescent="0.25">
      <c r="B413" s="36"/>
      <c r="C413" s="97"/>
      <c r="D413" s="36"/>
      <c r="E413" s="92"/>
      <c r="F413" s="92"/>
      <c r="G413" s="92"/>
      <c r="H413" s="92"/>
      <c r="I413" s="6"/>
      <c r="J413" s="6"/>
      <c r="K413" s="6"/>
      <c r="L413" s="34"/>
      <c r="M413" s="120"/>
      <c r="N413" s="120"/>
      <c r="O413" s="120"/>
    </row>
    <row r="414" spans="2:15" s="102" customFormat="1" x14ac:dyDescent="0.25">
      <c r="B414" s="36"/>
      <c r="C414" s="97"/>
      <c r="D414" s="36"/>
      <c r="E414" s="92"/>
      <c r="F414" s="92"/>
      <c r="G414" s="92"/>
      <c r="H414" s="92"/>
      <c r="I414" s="6"/>
      <c r="J414" s="6"/>
      <c r="K414" s="6"/>
      <c r="L414" s="34"/>
      <c r="M414" s="120"/>
      <c r="N414" s="120"/>
      <c r="O414" s="120"/>
    </row>
    <row r="415" spans="2:15" s="102" customFormat="1" x14ac:dyDescent="0.25">
      <c r="B415" s="36"/>
      <c r="C415" s="97"/>
      <c r="D415" s="36"/>
      <c r="E415" s="92"/>
      <c r="F415" s="92"/>
      <c r="G415" s="92"/>
      <c r="H415" s="92"/>
      <c r="I415" s="6"/>
      <c r="J415" s="6"/>
      <c r="K415" s="6"/>
      <c r="L415" s="34"/>
      <c r="M415" s="120"/>
      <c r="N415" s="120"/>
      <c r="O415" s="120"/>
    </row>
    <row r="416" spans="2:15" s="102" customFormat="1" x14ac:dyDescent="0.25">
      <c r="B416" s="36"/>
      <c r="C416" s="97"/>
      <c r="D416" s="36"/>
      <c r="E416" s="92"/>
      <c r="F416" s="92"/>
      <c r="G416" s="92"/>
      <c r="H416" s="92"/>
      <c r="I416" s="6"/>
      <c r="J416" s="6"/>
      <c r="K416" s="6"/>
      <c r="L416" s="34"/>
      <c r="M416" s="120"/>
      <c r="N416" s="120"/>
      <c r="O416" s="120"/>
    </row>
    <row r="417" spans="2:16" s="102" customFormat="1" x14ac:dyDescent="0.25">
      <c r="B417" s="36"/>
      <c r="C417" s="97"/>
      <c r="D417" s="36"/>
      <c r="E417" s="92"/>
      <c r="F417" s="92"/>
      <c r="G417" s="92"/>
      <c r="H417" s="92"/>
      <c r="I417" s="6"/>
      <c r="J417" s="6"/>
      <c r="K417" s="6"/>
      <c r="L417" s="34"/>
      <c r="M417" s="120"/>
      <c r="N417" s="120"/>
      <c r="O417" s="120"/>
    </row>
    <row r="418" spans="2:16" s="102" customFormat="1" x14ac:dyDescent="0.25">
      <c r="B418" s="36"/>
      <c r="C418" s="97"/>
      <c r="D418" s="36"/>
      <c r="E418" s="92"/>
      <c r="F418" s="92"/>
      <c r="G418" s="92"/>
      <c r="H418" s="92"/>
      <c r="I418" s="6"/>
      <c r="J418" s="6"/>
      <c r="K418" s="6"/>
      <c r="L418" s="34"/>
      <c r="M418" s="120"/>
      <c r="N418" s="120"/>
      <c r="O418" s="120"/>
    </row>
    <row r="419" spans="2:16" s="102" customFormat="1" x14ac:dyDescent="0.25">
      <c r="B419" s="36"/>
      <c r="C419" s="97"/>
      <c r="D419" s="36"/>
      <c r="E419" s="92"/>
      <c r="F419" s="92"/>
      <c r="G419" s="92"/>
      <c r="H419" s="92"/>
      <c r="I419" s="6"/>
      <c r="J419" s="6"/>
      <c r="K419" s="6"/>
      <c r="L419" s="34"/>
      <c r="M419" s="120"/>
      <c r="N419" s="120"/>
      <c r="O419" s="120"/>
    </row>
    <row r="420" spans="2:16" x14ac:dyDescent="0.25">
      <c r="B420" s="104"/>
      <c r="C420" s="97"/>
      <c r="D420" s="104"/>
      <c r="E420" s="6"/>
      <c r="F420" s="6"/>
      <c r="G420" s="6"/>
      <c r="H420" s="87"/>
      <c r="I420" s="6"/>
      <c r="J420" s="6"/>
      <c r="K420" s="6"/>
    </row>
    <row r="421" spans="2:16" s="102" customFormat="1" x14ac:dyDescent="0.25">
      <c r="B421" s="125"/>
      <c r="C421" s="126"/>
      <c r="D421" s="125"/>
      <c r="I421" s="34"/>
      <c r="J421" s="34"/>
      <c r="K421" s="34"/>
      <c r="L421" s="34"/>
      <c r="M421" s="99"/>
      <c r="N421" s="99"/>
      <c r="O421" s="99"/>
    </row>
    <row r="422" spans="2:16" s="98" customFormat="1" x14ac:dyDescent="0.25">
      <c r="B422" s="25"/>
      <c r="C422" s="69"/>
      <c r="D422" s="25"/>
      <c r="E422" s="7"/>
      <c r="F422" s="7"/>
      <c r="G422" s="7"/>
      <c r="H422" s="7"/>
      <c r="I422" s="7"/>
      <c r="J422" s="7"/>
      <c r="K422" s="7"/>
      <c r="M422" s="99"/>
      <c r="N422" s="99"/>
      <c r="O422" s="99"/>
      <c r="P422" s="100"/>
    </row>
    <row r="423" spans="2:16" s="124" customFormat="1" x14ac:dyDescent="0.25">
      <c r="B423" s="102"/>
      <c r="C423" s="97"/>
      <c r="D423" s="102"/>
      <c r="E423" s="102"/>
      <c r="F423" s="102"/>
      <c r="G423" s="102"/>
      <c r="H423" s="102"/>
      <c r="I423" s="34"/>
      <c r="J423" s="34"/>
      <c r="K423" s="34"/>
      <c r="L423" s="34"/>
      <c r="M423" s="99"/>
      <c r="N423" s="99"/>
      <c r="O423" s="99"/>
    </row>
    <row r="424" spans="2:16" x14ac:dyDescent="0.25">
      <c r="B424" s="96"/>
      <c r="C424" s="97"/>
      <c r="D424" s="96"/>
      <c r="E424" s="6"/>
      <c r="F424" s="6"/>
      <c r="G424" s="6"/>
      <c r="I424" s="6"/>
      <c r="J424" s="6"/>
      <c r="K424" s="6"/>
      <c r="M424" s="99"/>
      <c r="N424" s="99"/>
      <c r="O424" s="99"/>
    </row>
    <row r="425" spans="2:16" s="124" customFormat="1" x14ac:dyDescent="0.25">
      <c r="B425" s="36"/>
      <c r="C425" s="97"/>
      <c r="D425" s="36"/>
      <c r="E425" s="94"/>
      <c r="F425" s="94"/>
      <c r="G425" s="94"/>
      <c r="H425" s="94"/>
      <c r="I425" s="6"/>
      <c r="J425" s="6"/>
      <c r="K425" s="6"/>
      <c r="L425" s="34"/>
      <c r="M425" s="120"/>
      <c r="N425" s="120"/>
      <c r="O425" s="120"/>
    </row>
    <row r="426" spans="2:16" s="124" customFormat="1" x14ac:dyDescent="0.25">
      <c r="B426" s="36"/>
      <c r="C426" s="97"/>
      <c r="D426" s="36"/>
      <c r="E426" s="94"/>
      <c r="F426" s="94"/>
      <c r="G426" s="94"/>
      <c r="H426" s="94"/>
      <c r="I426" s="6"/>
      <c r="J426" s="6"/>
      <c r="K426" s="6"/>
      <c r="L426" s="34"/>
      <c r="M426" s="120"/>
      <c r="N426" s="120"/>
      <c r="O426" s="120"/>
    </row>
    <row r="427" spans="2:16" x14ac:dyDescent="0.25">
      <c r="B427" s="104"/>
      <c r="C427" s="97"/>
      <c r="D427" s="104"/>
      <c r="E427" s="6"/>
      <c r="F427" s="6"/>
      <c r="G427" s="6"/>
      <c r="H427" s="87"/>
      <c r="I427" s="6"/>
      <c r="J427" s="6"/>
      <c r="K427" s="6"/>
    </row>
    <row r="428" spans="2:16" x14ac:dyDescent="0.25">
      <c r="B428" s="104"/>
      <c r="C428" s="97"/>
      <c r="D428" s="104"/>
      <c r="E428" s="6"/>
      <c r="F428" s="6"/>
      <c r="G428" s="6"/>
      <c r="H428" s="87"/>
      <c r="I428" s="6"/>
      <c r="J428" s="6"/>
      <c r="K428" s="6"/>
      <c r="M428" s="99"/>
      <c r="N428" s="99"/>
      <c r="O428" s="99"/>
    </row>
    <row r="429" spans="2:16" s="98" customFormat="1" x14ac:dyDescent="0.25">
      <c r="B429" s="25"/>
      <c r="C429" s="69"/>
      <c r="D429" s="25"/>
      <c r="E429" s="7"/>
      <c r="F429" s="7"/>
      <c r="G429" s="7"/>
      <c r="H429" s="7"/>
      <c r="I429" s="7"/>
      <c r="J429" s="7"/>
      <c r="K429" s="7"/>
      <c r="M429" s="99"/>
      <c r="N429" s="99"/>
      <c r="O429" s="99"/>
      <c r="P429" s="100"/>
    </row>
    <row r="430" spans="2:16" s="124" customFormat="1" x14ac:dyDescent="0.25">
      <c r="B430" s="102"/>
      <c r="C430" s="97"/>
      <c r="D430" s="102"/>
      <c r="E430" s="102"/>
      <c r="F430" s="102"/>
      <c r="G430" s="102"/>
      <c r="H430" s="102"/>
      <c r="I430" s="34"/>
      <c r="J430" s="34"/>
      <c r="K430" s="34"/>
      <c r="L430" s="34"/>
      <c r="M430" s="99"/>
      <c r="N430" s="99"/>
      <c r="O430" s="99"/>
    </row>
    <row r="431" spans="2:16" x14ac:dyDescent="0.25">
      <c r="B431" s="96"/>
      <c r="C431" s="97"/>
      <c r="D431" s="96"/>
      <c r="E431" s="6"/>
      <c r="F431" s="6"/>
      <c r="G431" s="6"/>
      <c r="I431" s="6"/>
      <c r="J431" s="6"/>
      <c r="K431" s="6"/>
      <c r="M431" s="99"/>
      <c r="N431" s="99"/>
      <c r="O431" s="99"/>
    </row>
    <row r="432" spans="2:16" s="124" customFormat="1" x14ac:dyDescent="0.25">
      <c r="B432" s="36"/>
      <c r="C432" s="97"/>
      <c r="D432" s="36"/>
      <c r="E432" s="94"/>
      <c r="F432" s="94"/>
      <c r="G432" s="94"/>
      <c r="H432" s="94"/>
      <c r="I432" s="6"/>
      <c r="J432" s="6"/>
      <c r="K432" s="6"/>
      <c r="L432" s="34"/>
      <c r="M432" s="120"/>
      <c r="N432" s="120"/>
      <c r="O432" s="120"/>
    </row>
    <row r="433" spans="2:16" s="124" customFormat="1" x14ac:dyDescent="0.25">
      <c r="B433" s="36"/>
      <c r="C433" s="97"/>
      <c r="D433" s="125"/>
      <c r="E433" s="94"/>
      <c r="F433" s="94"/>
      <c r="G433" s="94"/>
      <c r="H433" s="94"/>
      <c r="I433" s="6"/>
      <c r="J433" s="6"/>
      <c r="K433" s="6"/>
      <c r="L433" s="34"/>
      <c r="M433" s="120"/>
      <c r="N433" s="120"/>
      <c r="O433" s="120"/>
    </row>
    <row r="434" spans="2:16" s="124" customFormat="1" x14ac:dyDescent="0.25">
      <c r="B434" s="36"/>
      <c r="C434" s="97"/>
      <c r="D434" s="125"/>
      <c r="E434" s="94"/>
      <c r="F434" s="94"/>
      <c r="G434" s="94"/>
      <c r="H434" s="94"/>
      <c r="I434" s="6"/>
      <c r="J434" s="6"/>
      <c r="K434" s="6"/>
      <c r="L434" s="34"/>
      <c r="M434" s="120"/>
      <c r="N434" s="120"/>
      <c r="O434" s="120"/>
    </row>
    <row r="435" spans="2:16" s="124" customFormat="1" x14ac:dyDescent="0.25">
      <c r="B435" s="36"/>
      <c r="C435" s="97"/>
      <c r="D435" s="125"/>
      <c r="E435" s="94"/>
      <c r="F435" s="94"/>
      <c r="G435" s="94"/>
      <c r="H435" s="94"/>
      <c r="I435" s="6"/>
      <c r="J435" s="6"/>
      <c r="K435" s="6"/>
      <c r="L435" s="34"/>
      <c r="M435" s="120"/>
      <c r="N435" s="120"/>
      <c r="O435" s="120"/>
    </row>
    <row r="436" spans="2:16" s="124" customFormat="1" x14ac:dyDescent="0.25">
      <c r="B436" s="36"/>
      <c r="C436" s="97"/>
      <c r="D436" s="125"/>
      <c r="E436" s="94"/>
      <c r="F436" s="94"/>
      <c r="G436" s="94"/>
      <c r="H436" s="94"/>
      <c r="I436" s="6"/>
      <c r="J436" s="6"/>
      <c r="K436" s="6"/>
      <c r="L436" s="34"/>
      <c r="M436" s="120"/>
      <c r="N436" s="120"/>
      <c r="O436" s="120"/>
    </row>
    <row r="437" spans="2:16" s="124" customFormat="1" x14ac:dyDescent="0.25">
      <c r="B437" s="36"/>
      <c r="C437" s="97"/>
      <c r="D437" s="125"/>
      <c r="E437" s="94"/>
      <c r="F437" s="94"/>
      <c r="G437" s="94"/>
      <c r="H437" s="94"/>
      <c r="I437" s="6"/>
      <c r="J437" s="6"/>
      <c r="K437" s="6"/>
      <c r="L437" s="34"/>
      <c r="M437" s="120"/>
      <c r="N437" s="120"/>
      <c r="O437" s="120"/>
    </row>
    <row r="438" spans="2:16" s="124" customFormat="1" x14ac:dyDescent="0.25">
      <c r="B438" s="36"/>
      <c r="C438" s="97"/>
      <c r="D438" s="36"/>
      <c r="E438" s="94"/>
      <c r="F438" s="94"/>
      <c r="G438" s="94"/>
      <c r="H438" s="94"/>
      <c r="I438" s="6"/>
      <c r="J438" s="6"/>
      <c r="K438" s="6"/>
      <c r="L438" s="34"/>
      <c r="M438" s="120"/>
      <c r="N438" s="120"/>
      <c r="O438" s="120"/>
    </row>
    <row r="439" spans="2:16" s="124" customFormat="1" x14ac:dyDescent="0.25">
      <c r="B439" s="36"/>
      <c r="C439" s="97"/>
      <c r="D439" s="36"/>
      <c r="E439" s="94"/>
      <c r="F439" s="94"/>
      <c r="G439" s="94"/>
      <c r="H439" s="94"/>
      <c r="I439" s="6"/>
      <c r="J439" s="6"/>
      <c r="K439" s="6"/>
      <c r="L439" s="34"/>
      <c r="M439" s="120"/>
      <c r="N439" s="120"/>
      <c r="O439" s="120"/>
    </row>
    <row r="440" spans="2:16" x14ac:dyDescent="0.25">
      <c r="B440" s="104"/>
      <c r="C440" s="97"/>
      <c r="D440" s="104"/>
      <c r="E440" s="6"/>
      <c r="F440" s="6"/>
      <c r="G440" s="6"/>
      <c r="H440" s="87"/>
      <c r="I440" s="6"/>
      <c r="J440" s="6"/>
      <c r="K440" s="6"/>
    </row>
    <row r="441" spans="2:16" s="124" customFormat="1" x14ac:dyDescent="0.25">
      <c r="B441" s="102"/>
      <c r="C441" s="97"/>
      <c r="D441" s="102"/>
      <c r="E441" s="102"/>
      <c r="F441" s="102"/>
      <c r="G441" s="102"/>
      <c r="H441" s="102"/>
      <c r="I441" s="34"/>
      <c r="J441" s="34"/>
      <c r="K441" s="34"/>
      <c r="L441" s="34"/>
      <c r="M441" s="99"/>
      <c r="N441" s="99"/>
      <c r="O441" s="99"/>
    </row>
    <row r="442" spans="2:16" s="98" customFormat="1" x14ac:dyDescent="0.25">
      <c r="B442" s="25"/>
      <c r="C442" s="69"/>
      <c r="D442" s="25"/>
      <c r="E442" s="7"/>
      <c r="F442" s="7"/>
      <c r="G442" s="7"/>
      <c r="H442" s="7"/>
      <c r="I442" s="7"/>
      <c r="J442" s="7"/>
      <c r="K442" s="7"/>
      <c r="M442" s="99"/>
      <c r="N442" s="99"/>
      <c r="O442" s="99"/>
      <c r="P442" s="100"/>
    </row>
    <row r="443" spans="2:16" s="124" customFormat="1" x14ac:dyDescent="0.25">
      <c r="B443" s="102"/>
      <c r="C443" s="97"/>
      <c r="D443" s="102"/>
      <c r="E443" s="102"/>
      <c r="F443" s="102"/>
      <c r="G443" s="102"/>
      <c r="H443" s="102"/>
      <c r="I443" s="34"/>
      <c r="J443" s="34"/>
      <c r="K443" s="34"/>
      <c r="L443" s="34"/>
      <c r="M443" s="99"/>
      <c r="N443" s="99"/>
      <c r="O443" s="99"/>
    </row>
    <row r="444" spans="2:16" x14ac:dyDescent="0.25">
      <c r="B444" s="96"/>
      <c r="C444" s="97"/>
      <c r="D444" s="96"/>
      <c r="E444" s="6"/>
      <c r="F444" s="6"/>
      <c r="G444" s="6"/>
      <c r="I444" s="6"/>
      <c r="J444" s="6"/>
      <c r="K444" s="6"/>
      <c r="M444" s="99"/>
      <c r="N444" s="99"/>
      <c r="O444" s="99"/>
    </row>
    <row r="445" spans="2:16" s="124" customFormat="1" x14ac:dyDescent="0.25">
      <c r="B445" s="36"/>
      <c r="C445" s="97"/>
      <c r="D445" s="125"/>
      <c r="E445" s="94"/>
      <c r="F445" s="94"/>
      <c r="G445" s="94"/>
      <c r="H445" s="94"/>
      <c r="I445" s="6"/>
      <c r="J445" s="6"/>
      <c r="K445" s="6"/>
      <c r="L445" s="34"/>
      <c r="M445" s="120"/>
      <c r="N445" s="120"/>
      <c r="O445" s="120"/>
    </row>
    <row r="446" spans="2:16" s="124" customFormat="1" x14ac:dyDescent="0.25">
      <c r="B446" s="36"/>
      <c r="C446" s="97"/>
      <c r="D446" s="125"/>
      <c r="E446" s="94"/>
      <c r="F446" s="94"/>
      <c r="G446" s="94"/>
      <c r="H446" s="94"/>
      <c r="I446" s="6"/>
      <c r="J446" s="6"/>
      <c r="K446" s="6"/>
      <c r="L446" s="34"/>
      <c r="M446" s="120"/>
      <c r="N446" s="120"/>
      <c r="O446" s="120"/>
    </row>
    <row r="447" spans="2:16" s="124" customFormat="1" ht="39" customHeight="1" x14ac:dyDescent="0.25">
      <c r="B447" s="36"/>
      <c r="C447" s="97"/>
      <c r="D447" s="125"/>
      <c r="E447" s="94"/>
      <c r="F447" s="94"/>
      <c r="G447" s="94"/>
      <c r="H447" s="94"/>
      <c r="I447" s="6"/>
      <c r="J447" s="6"/>
      <c r="K447" s="6"/>
      <c r="L447" s="34"/>
      <c r="M447" s="120"/>
      <c r="N447" s="120"/>
      <c r="O447" s="120"/>
    </row>
    <row r="448" spans="2:16" s="124" customFormat="1" ht="39.75" customHeight="1" x14ac:dyDescent="0.25">
      <c r="B448" s="36"/>
      <c r="C448" s="97"/>
      <c r="D448" s="125"/>
      <c r="E448" s="94"/>
      <c r="F448" s="94"/>
      <c r="G448" s="94"/>
      <c r="H448" s="94"/>
      <c r="I448" s="6"/>
      <c r="J448" s="6"/>
      <c r="K448" s="6"/>
      <c r="L448" s="34"/>
      <c r="M448" s="120"/>
      <c r="N448" s="120"/>
      <c r="O448" s="120"/>
    </row>
    <row r="449" spans="2:16" s="102" customFormat="1" x14ac:dyDescent="0.25">
      <c r="B449" s="36"/>
      <c r="C449" s="97"/>
      <c r="D449" s="125"/>
      <c r="E449" s="94"/>
      <c r="F449" s="94"/>
      <c r="G449" s="94"/>
      <c r="H449" s="94"/>
      <c r="I449" s="6"/>
      <c r="J449" s="6"/>
      <c r="K449" s="6"/>
      <c r="L449" s="34"/>
      <c r="M449" s="120"/>
      <c r="N449" s="120"/>
      <c r="O449" s="120"/>
    </row>
    <row r="450" spans="2:16" s="102" customFormat="1" x14ac:dyDescent="0.25">
      <c r="B450" s="36"/>
      <c r="C450" s="97"/>
      <c r="D450" s="125"/>
      <c r="E450" s="94"/>
      <c r="F450" s="94"/>
      <c r="G450" s="94"/>
      <c r="H450" s="94"/>
      <c r="I450" s="6"/>
      <c r="J450" s="6"/>
      <c r="K450" s="6"/>
      <c r="L450" s="34"/>
      <c r="M450" s="120"/>
      <c r="N450" s="120"/>
      <c r="O450" s="120"/>
    </row>
    <row r="451" spans="2:16" s="102" customFormat="1" x14ac:dyDescent="0.25">
      <c r="B451" s="36"/>
      <c r="C451" s="97"/>
      <c r="D451" s="125"/>
      <c r="E451" s="94"/>
      <c r="F451" s="94"/>
      <c r="G451" s="94"/>
      <c r="H451" s="94"/>
      <c r="I451" s="6"/>
      <c r="J451" s="6"/>
      <c r="K451" s="6"/>
      <c r="L451" s="34"/>
      <c r="M451" s="120"/>
      <c r="N451" s="120"/>
      <c r="O451" s="120"/>
    </row>
    <row r="452" spans="2:16" s="102" customFormat="1" x14ac:dyDescent="0.25">
      <c r="B452" s="36"/>
      <c r="C452" s="97"/>
      <c r="D452" s="125"/>
      <c r="E452" s="94"/>
      <c r="F452" s="94"/>
      <c r="G452" s="94"/>
      <c r="H452" s="94"/>
      <c r="I452" s="6"/>
      <c r="J452" s="6"/>
      <c r="K452" s="6"/>
      <c r="L452" s="34"/>
      <c r="M452" s="120"/>
      <c r="N452" s="120"/>
      <c r="O452" s="120"/>
    </row>
    <row r="453" spans="2:16" s="102" customFormat="1" x14ac:dyDescent="0.25">
      <c r="B453" s="36"/>
      <c r="C453" s="97"/>
      <c r="D453" s="125"/>
      <c r="E453" s="94"/>
      <c r="F453" s="94"/>
      <c r="G453" s="94"/>
      <c r="H453" s="94"/>
      <c r="I453" s="6"/>
      <c r="J453" s="6"/>
      <c r="K453" s="6"/>
      <c r="L453" s="34"/>
      <c r="M453" s="120"/>
      <c r="N453" s="120"/>
      <c r="O453" s="120"/>
    </row>
    <row r="454" spans="2:16" s="102" customFormat="1" x14ac:dyDescent="0.25">
      <c r="B454" s="36"/>
      <c r="C454" s="97"/>
      <c r="D454" s="125"/>
      <c r="E454" s="94"/>
      <c r="F454" s="94"/>
      <c r="G454" s="94"/>
      <c r="H454" s="94"/>
      <c r="I454" s="6"/>
      <c r="J454" s="6"/>
      <c r="K454" s="6"/>
      <c r="L454" s="34"/>
      <c r="M454" s="120"/>
      <c r="N454" s="120"/>
      <c r="O454" s="120"/>
    </row>
    <row r="455" spans="2:16" s="102" customFormat="1" x14ac:dyDescent="0.25">
      <c r="B455" s="36"/>
      <c r="C455" s="97"/>
      <c r="D455" s="125"/>
      <c r="E455" s="94"/>
      <c r="F455" s="94"/>
      <c r="G455" s="94"/>
      <c r="H455" s="94"/>
      <c r="I455" s="6"/>
      <c r="J455" s="6"/>
      <c r="K455" s="6"/>
      <c r="L455" s="34"/>
      <c r="M455" s="120"/>
      <c r="N455" s="120"/>
      <c r="O455" s="120"/>
    </row>
    <row r="456" spans="2:16" s="102" customFormat="1" x14ac:dyDescent="0.25">
      <c r="B456" s="36"/>
      <c r="C456" s="97"/>
      <c r="D456" s="125"/>
      <c r="E456" s="94"/>
      <c r="F456" s="94"/>
      <c r="G456" s="94"/>
      <c r="H456" s="94"/>
      <c r="I456" s="6"/>
      <c r="J456" s="6"/>
      <c r="K456" s="6"/>
      <c r="L456" s="34"/>
      <c r="M456" s="120"/>
      <c r="N456" s="120"/>
      <c r="O456" s="120"/>
    </row>
    <row r="457" spans="2:16" x14ac:dyDescent="0.25">
      <c r="B457" s="104"/>
      <c r="C457" s="97"/>
      <c r="D457" s="104"/>
      <c r="E457" s="6"/>
      <c r="F457" s="6"/>
      <c r="G457" s="6"/>
      <c r="H457" s="87"/>
      <c r="I457" s="6"/>
      <c r="J457" s="6"/>
      <c r="K457" s="6"/>
    </row>
    <row r="458" spans="2:16" s="102" customFormat="1" x14ac:dyDescent="0.25">
      <c r="B458" s="36"/>
      <c r="C458" s="97"/>
      <c r="D458" s="36"/>
      <c r="I458" s="34"/>
      <c r="J458" s="34"/>
      <c r="K458" s="34"/>
      <c r="L458" s="34"/>
      <c r="M458" s="99"/>
      <c r="N458" s="99"/>
      <c r="O458" s="99"/>
    </row>
    <row r="459" spans="2:16" s="98" customFormat="1" x14ac:dyDescent="0.25">
      <c r="B459" s="25"/>
      <c r="C459" s="69"/>
      <c r="D459" s="25"/>
      <c r="E459" s="7"/>
      <c r="F459" s="7"/>
      <c r="G459" s="7"/>
      <c r="H459" s="7"/>
      <c r="I459" s="7"/>
      <c r="J459" s="7"/>
      <c r="K459" s="7"/>
      <c r="M459" s="99"/>
      <c r="N459" s="99"/>
      <c r="O459" s="99"/>
      <c r="P459" s="100"/>
    </row>
    <row r="460" spans="2:16" s="124" customFormat="1" x14ac:dyDescent="0.25">
      <c r="B460" s="102"/>
      <c r="C460" s="97"/>
      <c r="D460" s="102"/>
      <c r="E460" s="102"/>
      <c r="F460" s="102"/>
      <c r="G460" s="102"/>
      <c r="H460" s="102"/>
      <c r="I460" s="34"/>
      <c r="J460" s="34"/>
      <c r="K460" s="34"/>
      <c r="L460" s="34"/>
      <c r="M460" s="99"/>
      <c r="N460" s="99"/>
      <c r="O460" s="99"/>
    </row>
    <row r="461" spans="2:16" x14ac:dyDescent="0.25">
      <c r="B461" s="96"/>
      <c r="C461" s="97"/>
      <c r="D461" s="96"/>
      <c r="E461" s="6"/>
      <c r="F461" s="6"/>
      <c r="G461" s="6"/>
      <c r="I461" s="6"/>
      <c r="J461" s="6"/>
      <c r="K461" s="6"/>
      <c r="M461" s="99"/>
      <c r="N461" s="99"/>
      <c r="O461" s="99"/>
    </row>
    <row r="462" spans="2:16" s="124" customFormat="1" x14ac:dyDescent="0.25">
      <c r="B462" s="36"/>
      <c r="C462" s="97"/>
      <c r="D462" s="125"/>
      <c r="E462" s="94"/>
      <c r="F462" s="94"/>
      <c r="G462" s="94"/>
      <c r="H462" s="94"/>
      <c r="I462" s="6"/>
      <c r="J462" s="6"/>
      <c r="K462" s="6"/>
      <c r="L462" s="34"/>
      <c r="M462" s="120"/>
      <c r="N462" s="120"/>
      <c r="O462" s="120"/>
    </row>
    <row r="463" spans="2:16" s="124" customFormat="1" x14ac:dyDescent="0.25">
      <c r="B463" s="36"/>
      <c r="C463" s="97"/>
      <c r="D463" s="125"/>
      <c r="E463" s="94"/>
      <c r="F463" s="94"/>
      <c r="G463" s="94"/>
      <c r="H463" s="94"/>
      <c r="I463" s="6"/>
      <c r="J463" s="6"/>
      <c r="K463" s="6"/>
      <c r="L463" s="34"/>
      <c r="M463" s="120"/>
      <c r="N463" s="120"/>
      <c r="O463" s="120"/>
    </row>
    <row r="464" spans="2:16" s="124" customFormat="1" x14ac:dyDescent="0.25">
      <c r="B464" s="36"/>
      <c r="C464" s="97"/>
      <c r="D464" s="125"/>
      <c r="E464" s="94"/>
      <c r="F464" s="94"/>
      <c r="G464" s="94"/>
      <c r="H464" s="94"/>
      <c r="I464" s="6"/>
      <c r="J464" s="6"/>
      <c r="K464" s="6"/>
      <c r="L464" s="34"/>
      <c r="M464" s="120"/>
      <c r="N464" s="120"/>
      <c r="O464" s="120"/>
    </row>
    <row r="465" spans="2:16" s="124" customFormat="1" x14ac:dyDescent="0.25">
      <c r="B465" s="36"/>
      <c r="C465" s="97"/>
      <c r="D465" s="125"/>
      <c r="E465" s="94"/>
      <c r="F465" s="94"/>
      <c r="G465" s="94"/>
      <c r="H465" s="94"/>
      <c r="I465" s="6"/>
      <c r="J465" s="6"/>
      <c r="K465" s="6"/>
      <c r="L465" s="34"/>
      <c r="M465" s="120"/>
      <c r="N465" s="120"/>
      <c r="O465" s="120"/>
    </row>
    <row r="466" spans="2:16" s="124" customFormat="1" x14ac:dyDescent="0.25">
      <c r="B466" s="36"/>
      <c r="C466" s="97"/>
      <c r="D466" s="125"/>
      <c r="E466" s="94"/>
      <c r="F466" s="94"/>
      <c r="G466" s="94"/>
      <c r="H466" s="94"/>
      <c r="I466" s="6"/>
      <c r="J466" s="6"/>
      <c r="K466" s="6"/>
      <c r="L466" s="34"/>
      <c r="M466" s="120"/>
      <c r="N466" s="120"/>
      <c r="O466" s="120"/>
    </row>
    <row r="467" spans="2:16" s="124" customFormat="1" x14ac:dyDescent="0.25">
      <c r="B467" s="36"/>
      <c r="C467" s="97"/>
      <c r="D467" s="125"/>
      <c r="E467" s="94"/>
      <c r="F467" s="94"/>
      <c r="G467" s="94"/>
      <c r="H467" s="94"/>
      <c r="I467" s="6"/>
      <c r="J467" s="6"/>
      <c r="K467" s="6"/>
      <c r="L467" s="34"/>
      <c r="M467" s="120"/>
      <c r="N467" s="120"/>
      <c r="O467" s="120"/>
    </row>
    <row r="468" spans="2:16" x14ac:dyDescent="0.25">
      <c r="B468" s="104"/>
      <c r="C468" s="97"/>
      <c r="D468" s="104"/>
      <c r="E468" s="6"/>
      <c r="F468" s="6"/>
      <c r="G468" s="6"/>
      <c r="H468" s="87"/>
      <c r="I468" s="6"/>
      <c r="J468" s="6"/>
      <c r="K468" s="6"/>
    </row>
    <row r="469" spans="2:16" x14ac:dyDescent="0.25">
      <c r="B469" s="104"/>
      <c r="C469" s="97"/>
      <c r="D469" s="104"/>
      <c r="E469" s="6"/>
      <c r="F469" s="6"/>
      <c r="G469" s="6"/>
      <c r="I469" s="6"/>
      <c r="J469" s="6"/>
      <c r="K469" s="6"/>
    </row>
    <row r="470" spans="2:16" x14ac:dyDescent="0.25">
      <c r="B470" s="104"/>
      <c r="C470" s="97"/>
      <c r="D470" s="104"/>
      <c r="E470" s="6"/>
      <c r="F470" s="6"/>
      <c r="G470" s="6"/>
      <c r="H470" s="87"/>
      <c r="I470" s="6"/>
      <c r="J470" s="6"/>
      <c r="K470" s="6"/>
    </row>
    <row r="471" spans="2:16" x14ac:dyDescent="0.25">
      <c r="B471" s="104"/>
      <c r="C471" s="97"/>
      <c r="D471" s="104"/>
      <c r="E471" s="6"/>
      <c r="F471" s="6"/>
      <c r="G471" s="6"/>
      <c r="I471" s="6"/>
      <c r="J471" s="6"/>
      <c r="K471" s="6"/>
    </row>
    <row r="472" spans="2:16" s="124" customFormat="1" x14ac:dyDescent="0.25">
      <c r="B472" s="102"/>
      <c r="C472" s="97"/>
      <c r="D472" s="102"/>
      <c r="E472" s="102"/>
      <c r="F472" s="102"/>
      <c r="G472" s="102"/>
      <c r="H472" s="102"/>
      <c r="I472" s="34"/>
      <c r="J472" s="34"/>
      <c r="K472" s="34"/>
      <c r="L472" s="34"/>
      <c r="M472" s="99"/>
      <c r="N472" s="99"/>
      <c r="O472" s="99"/>
    </row>
    <row r="473" spans="2:16" s="98" customFormat="1" x14ac:dyDescent="0.25">
      <c r="B473" s="25"/>
      <c r="C473" s="69"/>
      <c r="D473" s="25"/>
      <c r="E473" s="7"/>
      <c r="F473" s="7"/>
      <c r="G473" s="7"/>
      <c r="H473" s="7"/>
      <c r="I473" s="7"/>
      <c r="J473" s="7"/>
      <c r="K473" s="7"/>
      <c r="M473" s="99"/>
      <c r="N473" s="99"/>
      <c r="O473" s="99"/>
      <c r="P473" s="100"/>
    </row>
    <row r="474" spans="2:16" s="124" customFormat="1" x14ac:dyDescent="0.25">
      <c r="B474" s="107"/>
      <c r="C474" s="97"/>
      <c r="D474" s="107"/>
      <c r="E474" s="102"/>
      <c r="F474" s="102"/>
      <c r="G474" s="102"/>
      <c r="H474" s="102"/>
      <c r="I474" s="93"/>
      <c r="J474" s="93"/>
      <c r="K474" s="93"/>
      <c r="L474" s="93"/>
      <c r="M474" s="99"/>
      <c r="N474" s="99"/>
      <c r="O474" s="99"/>
    </row>
    <row r="475" spans="2:16" s="98" customFormat="1" x14ac:dyDescent="0.25">
      <c r="B475" s="25"/>
      <c r="C475" s="69"/>
      <c r="D475" s="25"/>
      <c r="E475" s="7"/>
      <c r="F475" s="7"/>
      <c r="G475" s="7"/>
      <c r="H475" s="7"/>
      <c r="I475" s="7"/>
      <c r="J475" s="7"/>
      <c r="K475" s="7"/>
      <c r="M475" s="99"/>
      <c r="N475" s="99"/>
      <c r="O475" s="99"/>
      <c r="P475" s="100"/>
    </row>
    <row r="476" spans="2:16" s="124" customFormat="1" x14ac:dyDescent="0.25">
      <c r="B476" s="102"/>
      <c r="C476" s="97"/>
      <c r="D476" s="102"/>
      <c r="E476" s="102"/>
      <c r="F476" s="102"/>
      <c r="G476" s="102"/>
      <c r="H476" s="102"/>
      <c r="I476" s="34"/>
      <c r="J476" s="34"/>
      <c r="K476" s="34"/>
      <c r="L476" s="34"/>
      <c r="M476" s="99"/>
      <c r="N476" s="99"/>
      <c r="O476" s="99"/>
    </row>
    <row r="477" spans="2:16" x14ac:dyDescent="0.25">
      <c r="B477" s="96"/>
      <c r="C477" s="97"/>
      <c r="D477" s="96"/>
      <c r="E477" s="6"/>
      <c r="F477" s="6"/>
      <c r="G477" s="6"/>
      <c r="I477" s="6"/>
      <c r="J477" s="6"/>
      <c r="K477" s="6"/>
      <c r="M477" s="99"/>
      <c r="N477" s="99"/>
      <c r="O477" s="99"/>
    </row>
    <row r="478" spans="2:16" s="124" customFormat="1" x14ac:dyDescent="0.25">
      <c r="B478" s="36"/>
      <c r="C478" s="97"/>
      <c r="D478" s="36"/>
      <c r="E478" s="94"/>
      <c r="F478" s="94"/>
      <c r="G478" s="94"/>
      <c r="H478" s="94"/>
      <c r="I478" s="6"/>
      <c r="J478" s="6"/>
      <c r="K478" s="6"/>
      <c r="L478" s="34"/>
      <c r="M478" s="120"/>
      <c r="N478" s="120"/>
      <c r="O478" s="120"/>
    </row>
    <row r="479" spans="2:16" s="124" customFormat="1" x14ac:dyDescent="0.25">
      <c r="B479" s="36"/>
      <c r="C479" s="97"/>
      <c r="D479" s="36"/>
      <c r="E479" s="94"/>
      <c r="F479" s="94"/>
      <c r="G479" s="94"/>
      <c r="H479" s="94"/>
      <c r="I479" s="6"/>
      <c r="J479" s="6"/>
      <c r="K479" s="6"/>
      <c r="L479" s="34"/>
      <c r="M479" s="120"/>
      <c r="N479" s="120"/>
      <c r="O479" s="120"/>
    </row>
    <row r="480" spans="2:16" s="124" customFormat="1" x14ac:dyDescent="0.25">
      <c r="B480" s="36"/>
      <c r="C480" s="97"/>
      <c r="D480" s="36"/>
      <c r="E480" s="94"/>
      <c r="F480" s="94"/>
      <c r="G480" s="94"/>
      <c r="H480" s="94"/>
      <c r="I480" s="6"/>
      <c r="J480" s="6"/>
      <c r="K480" s="6"/>
      <c r="L480" s="34"/>
      <c r="M480" s="120"/>
      <c r="N480" s="120"/>
      <c r="O480" s="120"/>
    </row>
    <row r="481" spans="2:16" s="124" customFormat="1" x14ac:dyDescent="0.25">
      <c r="B481" s="36"/>
      <c r="C481" s="97"/>
      <c r="D481" s="36"/>
      <c r="E481" s="94"/>
      <c r="F481" s="94"/>
      <c r="G481" s="94"/>
      <c r="H481" s="94"/>
      <c r="I481" s="6"/>
      <c r="J481" s="6"/>
      <c r="K481" s="6"/>
      <c r="L481" s="34"/>
      <c r="M481" s="120"/>
      <c r="N481" s="120"/>
      <c r="O481" s="120"/>
    </row>
    <row r="482" spans="2:16" s="124" customFormat="1" x14ac:dyDescent="0.25">
      <c r="B482" s="36"/>
      <c r="C482" s="97"/>
      <c r="D482" s="36"/>
      <c r="E482" s="94"/>
      <c r="F482" s="94"/>
      <c r="G482" s="94"/>
      <c r="H482" s="94"/>
      <c r="I482" s="6"/>
      <c r="J482" s="6"/>
      <c r="K482" s="6"/>
      <c r="L482" s="34"/>
      <c r="M482" s="120"/>
      <c r="N482" s="120"/>
      <c r="O482" s="120"/>
    </row>
    <row r="483" spans="2:16" s="124" customFormat="1" x14ac:dyDescent="0.25">
      <c r="B483" s="36"/>
      <c r="C483" s="97"/>
      <c r="D483" s="125"/>
      <c r="E483" s="94"/>
      <c r="F483" s="94"/>
      <c r="G483" s="94"/>
      <c r="H483" s="94"/>
      <c r="I483" s="6"/>
      <c r="J483" s="6"/>
      <c r="K483" s="6"/>
      <c r="L483" s="34"/>
      <c r="M483" s="120"/>
      <c r="N483" s="120"/>
      <c r="O483" s="120"/>
    </row>
    <row r="484" spans="2:16" s="124" customFormat="1" x14ac:dyDescent="0.25">
      <c r="B484" s="36"/>
      <c r="C484" s="97"/>
      <c r="D484" s="125"/>
      <c r="E484" s="94"/>
      <c r="F484" s="94"/>
      <c r="G484" s="94"/>
      <c r="H484" s="94"/>
      <c r="I484" s="6"/>
      <c r="J484" s="6"/>
      <c r="K484" s="6"/>
      <c r="L484" s="34"/>
      <c r="M484" s="120"/>
      <c r="N484" s="120"/>
      <c r="O484" s="120"/>
    </row>
    <row r="485" spans="2:16" x14ac:dyDescent="0.25">
      <c r="B485" s="104"/>
      <c r="C485" s="97"/>
      <c r="D485" s="104"/>
      <c r="E485" s="6"/>
      <c r="F485" s="6"/>
      <c r="G485" s="6"/>
      <c r="H485" s="87"/>
      <c r="I485" s="6"/>
      <c r="J485" s="6"/>
      <c r="K485" s="6"/>
    </row>
    <row r="486" spans="2:16" s="124" customFormat="1" x14ac:dyDescent="0.25">
      <c r="B486" s="125"/>
      <c r="C486" s="126"/>
      <c r="D486" s="125"/>
      <c r="E486" s="102"/>
      <c r="F486" s="102"/>
      <c r="G486" s="102"/>
      <c r="H486" s="102"/>
      <c r="I486" s="34"/>
      <c r="J486" s="34"/>
      <c r="K486" s="34"/>
      <c r="L486" s="34"/>
      <c r="M486" s="99"/>
      <c r="N486" s="99"/>
      <c r="O486" s="99"/>
    </row>
    <row r="487" spans="2:16" s="98" customFormat="1" x14ac:dyDescent="0.25">
      <c r="B487" s="25"/>
      <c r="C487" s="69"/>
      <c r="D487" s="25"/>
      <c r="E487" s="7"/>
      <c r="F487" s="7"/>
      <c r="G487" s="7"/>
      <c r="H487" s="7"/>
      <c r="I487" s="7"/>
      <c r="J487" s="7"/>
      <c r="K487" s="7"/>
      <c r="M487" s="99"/>
      <c r="N487" s="99"/>
      <c r="O487" s="99"/>
      <c r="P487" s="100"/>
    </row>
    <row r="488" spans="2:16" s="124" customFormat="1" x14ac:dyDescent="0.25">
      <c r="B488" s="102"/>
      <c r="C488" s="97"/>
      <c r="D488" s="102"/>
      <c r="E488" s="102"/>
      <c r="F488" s="102"/>
      <c r="G488" s="102"/>
      <c r="H488" s="102"/>
      <c r="I488" s="34"/>
      <c r="J488" s="34"/>
      <c r="K488" s="34"/>
      <c r="L488" s="34"/>
      <c r="M488" s="99"/>
      <c r="N488" s="99"/>
      <c r="O488" s="99"/>
    </row>
    <row r="489" spans="2:16" x14ac:dyDescent="0.25">
      <c r="B489" s="96"/>
      <c r="C489" s="97"/>
      <c r="D489" s="96"/>
      <c r="E489" s="6"/>
      <c r="F489" s="6"/>
      <c r="G489" s="6"/>
      <c r="I489" s="6"/>
      <c r="J489" s="6"/>
      <c r="K489" s="6"/>
      <c r="M489" s="99"/>
      <c r="N489" s="99"/>
      <c r="O489" s="99"/>
    </row>
    <row r="490" spans="2:16" s="124" customFormat="1" x14ac:dyDescent="0.25">
      <c r="B490" s="36"/>
      <c r="C490" s="97"/>
      <c r="D490" s="36"/>
      <c r="E490" s="94"/>
      <c r="F490" s="94"/>
      <c r="G490" s="94"/>
      <c r="H490" s="94"/>
      <c r="I490" s="6"/>
      <c r="J490" s="6"/>
      <c r="K490" s="6"/>
      <c r="L490" s="34"/>
      <c r="M490" s="120"/>
      <c r="N490" s="120"/>
      <c r="O490" s="120"/>
    </row>
    <row r="491" spans="2:16" s="124" customFormat="1" x14ac:dyDescent="0.25">
      <c r="B491" s="36"/>
      <c r="C491" s="97"/>
      <c r="D491" s="36"/>
      <c r="E491" s="94"/>
      <c r="F491" s="94"/>
      <c r="G491" s="94"/>
      <c r="H491" s="94"/>
      <c r="I491" s="6"/>
      <c r="J491" s="6"/>
      <c r="K491" s="6"/>
      <c r="L491" s="34"/>
      <c r="M491" s="120"/>
      <c r="N491" s="120"/>
      <c r="O491" s="120"/>
    </row>
    <row r="492" spans="2:16" s="124" customFormat="1" x14ac:dyDescent="0.25">
      <c r="B492" s="36"/>
      <c r="C492" s="97"/>
      <c r="D492" s="36"/>
      <c r="E492" s="94"/>
      <c r="F492" s="94"/>
      <c r="G492" s="94"/>
      <c r="H492" s="94"/>
      <c r="I492" s="6"/>
      <c r="J492" s="6"/>
      <c r="K492" s="6"/>
      <c r="L492" s="34"/>
      <c r="M492" s="120"/>
      <c r="N492" s="120"/>
      <c r="O492" s="120"/>
    </row>
    <row r="493" spans="2:16" s="124" customFormat="1" x14ac:dyDescent="0.25">
      <c r="B493" s="36"/>
      <c r="C493" s="97"/>
      <c r="D493" s="36"/>
      <c r="E493" s="94"/>
      <c r="F493" s="94"/>
      <c r="G493" s="94"/>
      <c r="H493" s="94"/>
      <c r="I493" s="6"/>
      <c r="J493" s="6"/>
      <c r="K493" s="6"/>
      <c r="L493" s="34"/>
      <c r="M493" s="120"/>
      <c r="N493" s="120"/>
      <c r="O493" s="120"/>
    </row>
    <row r="494" spans="2:16" s="124" customFormat="1" x14ac:dyDescent="0.25">
      <c r="B494" s="36"/>
      <c r="C494" s="97"/>
      <c r="D494" s="36"/>
      <c r="E494" s="94"/>
      <c r="F494" s="94"/>
      <c r="G494" s="94"/>
      <c r="H494" s="94"/>
      <c r="I494" s="6"/>
      <c r="J494" s="6"/>
      <c r="K494" s="6"/>
      <c r="L494" s="34"/>
      <c r="M494" s="120"/>
      <c r="N494" s="120"/>
      <c r="O494" s="120"/>
    </row>
    <row r="495" spans="2:16" s="124" customFormat="1" x14ac:dyDescent="0.25">
      <c r="B495" s="36"/>
      <c r="C495" s="97"/>
      <c r="D495" s="36"/>
      <c r="E495" s="94"/>
      <c r="F495" s="94"/>
      <c r="G495" s="94"/>
      <c r="H495" s="94"/>
      <c r="I495" s="6"/>
      <c r="J495" s="6"/>
      <c r="K495" s="6"/>
      <c r="L495" s="34"/>
      <c r="M495" s="120"/>
      <c r="N495" s="120"/>
      <c r="O495" s="120"/>
    </row>
    <row r="496" spans="2:16" s="124" customFormat="1" x14ac:dyDescent="0.25">
      <c r="B496" s="36"/>
      <c r="C496" s="97"/>
      <c r="D496" s="36"/>
      <c r="E496" s="94"/>
      <c r="F496" s="94"/>
      <c r="G496" s="94"/>
      <c r="H496" s="94"/>
      <c r="I496" s="6"/>
      <c r="J496" s="6"/>
      <c r="K496" s="6"/>
      <c r="L496" s="34"/>
      <c r="M496" s="120"/>
      <c r="N496" s="120"/>
      <c r="O496" s="120"/>
    </row>
    <row r="497" spans="2:16" s="124" customFormat="1" x14ac:dyDescent="0.25">
      <c r="B497" s="36"/>
      <c r="C497" s="97"/>
      <c r="D497" s="36"/>
      <c r="E497" s="94"/>
      <c r="F497" s="94"/>
      <c r="G497" s="94"/>
      <c r="H497" s="94"/>
      <c r="I497" s="6"/>
      <c r="J497" s="6"/>
      <c r="K497" s="6"/>
      <c r="L497" s="34"/>
      <c r="M497" s="120"/>
      <c r="N497" s="120"/>
      <c r="O497" s="120"/>
    </row>
    <row r="498" spans="2:16" s="124" customFormat="1" x14ac:dyDescent="0.25">
      <c r="B498" s="36"/>
      <c r="C498" s="97"/>
      <c r="D498" s="36"/>
      <c r="E498" s="94"/>
      <c r="F498" s="94"/>
      <c r="G498" s="94"/>
      <c r="H498" s="94"/>
      <c r="I498" s="6"/>
      <c r="J498" s="6"/>
      <c r="K498" s="6"/>
      <c r="L498" s="34"/>
      <c r="M498" s="120"/>
      <c r="N498" s="120"/>
      <c r="O498" s="120"/>
    </row>
    <row r="499" spans="2:16" x14ac:dyDescent="0.25">
      <c r="B499" s="104"/>
      <c r="C499" s="97"/>
      <c r="D499" s="104"/>
      <c r="E499" s="6"/>
      <c r="F499" s="6"/>
      <c r="G499" s="6"/>
      <c r="H499" s="87"/>
      <c r="I499" s="6"/>
      <c r="J499" s="6"/>
      <c r="K499" s="6"/>
    </row>
    <row r="500" spans="2:16" s="124" customFormat="1" x14ac:dyDescent="0.25">
      <c r="B500" s="102"/>
      <c r="C500" s="97"/>
      <c r="D500" s="102"/>
      <c r="E500" s="102"/>
      <c r="F500" s="102"/>
      <c r="G500" s="102"/>
      <c r="H500" s="102"/>
      <c r="I500" s="34"/>
      <c r="J500" s="34"/>
      <c r="K500" s="34"/>
      <c r="L500" s="34"/>
      <c r="M500" s="99"/>
      <c r="N500" s="99"/>
      <c r="O500" s="99"/>
    </row>
    <row r="501" spans="2:16" s="98" customFormat="1" x14ac:dyDescent="0.25">
      <c r="B501" s="25"/>
      <c r="C501" s="69"/>
      <c r="D501" s="25"/>
      <c r="E501" s="7"/>
      <c r="F501" s="7"/>
      <c r="G501" s="7"/>
      <c r="H501" s="7"/>
      <c r="I501" s="7"/>
      <c r="J501" s="7"/>
      <c r="K501" s="7"/>
      <c r="M501" s="99"/>
      <c r="N501" s="99"/>
      <c r="O501" s="99"/>
      <c r="P501" s="100"/>
    </row>
    <row r="502" spans="2:16" s="124" customFormat="1" x14ac:dyDescent="0.25">
      <c r="B502" s="102"/>
      <c r="C502" s="97"/>
      <c r="D502" s="102"/>
      <c r="E502" s="102"/>
      <c r="F502" s="102"/>
      <c r="G502" s="102"/>
      <c r="H502" s="102"/>
      <c r="I502" s="34"/>
      <c r="J502" s="34"/>
      <c r="K502" s="34"/>
      <c r="L502" s="34"/>
      <c r="M502" s="99"/>
      <c r="N502" s="99"/>
      <c r="O502" s="99"/>
    </row>
    <row r="503" spans="2:16" x14ac:dyDescent="0.25">
      <c r="B503" s="96"/>
      <c r="C503" s="97"/>
      <c r="D503" s="96"/>
      <c r="E503" s="6"/>
      <c r="F503" s="6"/>
      <c r="G503" s="6"/>
      <c r="I503" s="6"/>
      <c r="J503" s="6"/>
      <c r="K503" s="6"/>
      <c r="M503" s="99"/>
      <c r="N503" s="99"/>
      <c r="O503" s="99"/>
    </row>
    <row r="504" spans="2:16" x14ac:dyDescent="0.25">
      <c r="B504" s="36"/>
      <c r="C504" s="97"/>
      <c r="D504" s="36"/>
      <c r="E504" s="6"/>
      <c r="F504" s="6"/>
      <c r="G504" s="6"/>
      <c r="I504" s="6"/>
      <c r="J504" s="6"/>
      <c r="K504" s="6"/>
    </row>
    <row r="505" spans="2:16" x14ac:dyDescent="0.25">
      <c r="B505" s="36"/>
      <c r="C505" s="97"/>
      <c r="D505" s="36"/>
      <c r="E505" s="6"/>
      <c r="F505" s="6"/>
      <c r="G505" s="6"/>
      <c r="I505" s="6"/>
      <c r="J505" s="6"/>
      <c r="K505" s="6"/>
    </row>
    <row r="506" spans="2:16" x14ac:dyDescent="0.25">
      <c r="B506" s="36"/>
      <c r="C506" s="97"/>
      <c r="D506" s="36"/>
      <c r="E506" s="6"/>
      <c r="F506" s="6"/>
      <c r="G506" s="6"/>
      <c r="I506" s="6"/>
      <c r="J506" s="6"/>
      <c r="K506" s="6"/>
    </row>
    <row r="507" spans="2:16" x14ac:dyDescent="0.25">
      <c r="B507" s="36"/>
      <c r="C507" s="97"/>
      <c r="D507" s="36"/>
      <c r="E507" s="6"/>
      <c r="F507" s="6"/>
      <c r="G507" s="6"/>
      <c r="I507" s="6"/>
      <c r="J507" s="6"/>
      <c r="K507" s="6"/>
    </row>
    <row r="508" spans="2:16" x14ac:dyDescent="0.25">
      <c r="B508" s="36"/>
      <c r="C508" s="97"/>
      <c r="D508" s="36"/>
      <c r="E508" s="6"/>
      <c r="F508" s="6"/>
      <c r="G508" s="6"/>
      <c r="I508" s="6"/>
      <c r="J508" s="6"/>
      <c r="K508" s="6"/>
    </row>
    <row r="509" spans="2:16" x14ac:dyDescent="0.25">
      <c r="B509" s="36"/>
      <c r="C509" s="97"/>
      <c r="D509" s="36"/>
      <c r="E509" s="6"/>
      <c r="F509" s="6"/>
      <c r="G509" s="6"/>
      <c r="I509" s="6"/>
      <c r="J509" s="6"/>
      <c r="K509" s="6"/>
    </row>
    <row r="510" spans="2:16" x14ac:dyDescent="0.25">
      <c r="B510" s="36"/>
      <c r="C510" s="97"/>
      <c r="D510" s="36"/>
      <c r="E510" s="6"/>
      <c r="F510" s="6"/>
      <c r="G510" s="6"/>
      <c r="I510" s="6"/>
      <c r="J510" s="6"/>
      <c r="K510" s="6"/>
    </row>
    <row r="511" spans="2:16" x14ac:dyDescent="0.25">
      <c r="B511" s="36"/>
      <c r="C511" s="97"/>
      <c r="D511" s="36"/>
      <c r="E511" s="6"/>
      <c r="F511" s="6"/>
      <c r="G511" s="6"/>
      <c r="I511" s="6"/>
      <c r="J511" s="6"/>
      <c r="K511" s="6"/>
    </row>
    <row r="512" spans="2:16" x14ac:dyDescent="0.25">
      <c r="B512" s="36"/>
      <c r="C512" s="97"/>
      <c r="D512" s="36"/>
      <c r="E512" s="6"/>
      <c r="F512" s="6"/>
      <c r="G512" s="6"/>
      <c r="I512" s="6"/>
      <c r="J512" s="6"/>
      <c r="K512" s="6"/>
    </row>
    <row r="513" spans="2:15" s="121" customFormat="1" x14ac:dyDescent="0.25">
      <c r="B513" s="36"/>
      <c r="C513" s="97"/>
      <c r="D513" s="36"/>
      <c r="E513" s="6"/>
      <c r="F513" s="6"/>
      <c r="G513" s="6"/>
      <c r="H513" s="6"/>
      <c r="I513" s="6"/>
      <c r="J513" s="6"/>
      <c r="K513" s="6"/>
      <c r="L513" s="117"/>
      <c r="M513" s="120"/>
      <c r="N513" s="120"/>
      <c r="O513" s="120"/>
    </row>
    <row r="514" spans="2:15" s="124" customFormat="1" x14ac:dyDescent="0.25">
      <c r="B514" s="36"/>
      <c r="C514" s="97"/>
      <c r="D514" s="36"/>
      <c r="E514" s="94"/>
      <c r="F514" s="94"/>
      <c r="G514" s="94"/>
      <c r="H514" s="94"/>
      <c r="I514" s="6"/>
      <c r="J514" s="6"/>
      <c r="K514" s="6"/>
      <c r="L514" s="34"/>
      <c r="M514" s="120"/>
      <c r="N514" s="120"/>
      <c r="O514" s="120"/>
    </row>
    <row r="515" spans="2:15" s="102" customFormat="1" x14ac:dyDescent="0.25">
      <c r="B515" s="36"/>
      <c r="C515" s="97"/>
      <c r="D515" s="36"/>
      <c r="E515" s="94"/>
      <c r="F515" s="94"/>
      <c r="G515" s="94"/>
      <c r="H515" s="94"/>
      <c r="I515" s="6"/>
      <c r="J515" s="6"/>
      <c r="K515" s="6"/>
      <c r="L515" s="34"/>
      <c r="M515" s="120"/>
      <c r="N515" s="120"/>
      <c r="O515" s="120"/>
    </row>
    <row r="516" spans="2:15" s="102" customFormat="1" x14ac:dyDescent="0.25">
      <c r="B516" s="36"/>
      <c r="C516" s="97"/>
      <c r="D516" s="36"/>
      <c r="E516" s="94"/>
      <c r="F516" s="94"/>
      <c r="G516" s="94"/>
      <c r="H516" s="94"/>
      <c r="I516" s="6"/>
      <c r="J516" s="6"/>
      <c r="K516" s="6"/>
      <c r="L516" s="34"/>
      <c r="M516" s="120"/>
      <c r="N516" s="120"/>
      <c r="O516" s="120"/>
    </row>
    <row r="517" spans="2:15" s="102" customFormat="1" x14ac:dyDescent="0.25">
      <c r="B517" s="36"/>
      <c r="C517" s="97"/>
      <c r="D517" s="36"/>
      <c r="E517" s="94"/>
      <c r="F517" s="94"/>
      <c r="G517" s="94"/>
      <c r="H517" s="94"/>
      <c r="I517" s="6"/>
      <c r="J517" s="6"/>
      <c r="K517" s="6"/>
      <c r="L517" s="34"/>
      <c r="M517" s="120"/>
      <c r="N517" s="120"/>
      <c r="O517" s="120"/>
    </row>
    <row r="518" spans="2:15" s="102" customFormat="1" x14ac:dyDescent="0.25">
      <c r="B518" s="36"/>
      <c r="C518" s="97"/>
      <c r="D518" s="36"/>
      <c r="E518" s="94"/>
      <c r="F518" s="94"/>
      <c r="G518" s="94"/>
      <c r="H518" s="94"/>
      <c r="I518" s="6"/>
      <c r="J518" s="6"/>
      <c r="K518" s="6"/>
      <c r="L518" s="34"/>
      <c r="M518" s="120"/>
      <c r="N518" s="120"/>
      <c r="O518" s="120"/>
    </row>
    <row r="519" spans="2:15" s="102" customFormat="1" x14ac:dyDescent="0.25">
      <c r="B519" s="36"/>
      <c r="C519" s="97"/>
      <c r="D519" s="36"/>
      <c r="E519" s="94"/>
      <c r="F519" s="94"/>
      <c r="G519" s="94"/>
      <c r="H519" s="94"/>
      <c r="I519" s="6"/>
      <c r="J519" s="6"/>
      <c r="K519" s="6"/>
      <c r="L519" s="34"/>
      <c r="M519" s="120"/>
      <c r="N519" s="120"/>
      <c r="O519" s="120"/>
    </row>
    <row r="520" spans="2:15" s="102" customFormat="1" x14ac:dyDescent="0.25">
      <c r="B520" s="36"/>
      <c r="C520" s="97"/>
      <c r="D520" s="36"/>
      <c r="E520" s="94"/>
      <c r="F520" s="94"/>
      <c r="G520" s="94"/>
      <c r="H520" s="94"/>
      <c r="I520" s="6"/>
      <c r="J520" s="6"/>
      <c r="K520" s="6"/>
      <c r="L520" s="34"/>
      <c r="M520" s="120"/>
      <c r="N520" s="120"/>
      <c r="O520" s="120"/>
    </row>
    <row r="521" spans="2:15" s="102" customFormat="1" x14ac:dyDescent="0.25">
      <c r="B521" s="36"/>
      <c r="C521" s="97"/>
      <c r="D521" s="36"/>
      <c r="E521" s="94"/>
      <c r="F521" s="94"/>
      <c r="G521" s="94"/>
      <c r="H521" s="94"/>
      <c r="I521" s="6"/>
      <c r="J521" s="6"/>
      <c r="K521" s="6"/>
      <c r="L521" s="34"/>
      <c r="M521" s="120"/>
      <c r="N521" s="120"/>
      <c r="O521" s="120"/>
    </row>
    <row r="522" spans="2:15" s="124" customFormat="1" x14ac:dyDescent="0.25">
      <c r="B522" s="36"/>
      <c r="C522" s="97"/>
      <c r="D522" s="36"/>
      <c r="E522" s="94"/>
      <c r="F522" s="94"/>
      <c r="G522" s="94"/>
      <c r="H522" s="94"/>
      <c r="I522" s="6"/>
      <c r="J522" s="6"/>
      <c r="K522" s="6"/>
      <c r="L522" s="34"/>
      <c r="M522" s="120"/>
      <c r="N522" s="120"/>
      <c r="O522" s="120"/>
    </row>
    <row r="523" spans="2:15" s="124" customFormat="1" x14ac:dyDescent="0.25">
      <c r="B523" s="36"/>
      <c r="C523" s="97"/>
      <c r="D523" s="36"/>
      <c r="E523" s="94"/>
      <c r="F523" s="94"/>
      <c r="G523" s="94"/>
      <c r="H523" s="94"/>
      <c r="I523" s="6"/>
      <c r="J523" s="6"/>
      <c r="K523" s="6"/>
      <c r="L523" s="34"/>
      <c r="M523" s="120"/>
      <c r="N523" s="120"/>
      <c r="O523" s="120"/>
    </row>
    <row r="524" spans="2:15" s="124" customFormat="1" x14ac:dyDescent="0.25">
      <c r="B524" s="36"/>
      <c r="C524" s="97"/>
      <c r="D524" s="36"/>
      <c r="E524" s="94"/>
      <c r="F524" s="94"/>
      <c r="G524" s="94"/>
      <c r="H524" s="94"/>
      <c r="I524" s="6"/>
      <c r="J524" s="6"/>
      <c r="K524" s="6"/>
      <c r="L524" s="34"/>
      <c r="M524" s="120"/>
      <c r="N524" s="120"/>
      <c r="O524" s="120"/>
    </row>
    <row r="525" spans="2:15" s="124" customFormat="1" x14ac:dyDescent="0.25">
      <c r="B525" s="36"/>
      <c r="C525" s="97"/>
      <c r="D525" s="36"/>
      <c r="E525" s="94"/>
      <c r="F525" s="94"/>
      <c r="G525" s="94"/>
      <c r="H525" s="94"/>
      <c r="I525" s="6"/>
      <c r="J525" s="6"/>
      <c r="K525" s="6"/>
      <c r="L525" s="34"/>
      <c r="M525" s="120"/>
      <c r="N525" s="120"/>
      <c r="O525" s="120"/>
    </row>
    <row r="526" spans="2:15" s="102" customFormat="1" x14ac:dyDescent="0.25">
      <c r="B526" s="36"/>
      <c r="C526" s="97"/>
      <c r="D526" s="36"/>
      <c r="E526" s="94"/>
      <c r="F526" s="94"/>
      <c r="G526" s="94"/>
      <c r="H526" s="94"/>
      <c r="I526" s="6"/>
      <c r="J526" s="6"/>
      <c r="K526" s="6"/>
      <c r="L526" s="34"/>
      <c r="M526" s="120"/>
      <c r="N526" s="120"/>
      <c r="O526" s="120"/>
    </row>
    <row r="527" spans="2:15" s="102" customFormat="1" x14ac:dyDescent="0.25">
      <c r="B527" s="36"/>
      <c r="C527" s="97"/>
      <c r="D527" s="36"/>
      <c r="E527" s="94"/>
      <c r="F527" s="94"/>
      <c r="G527" s="94"/>
      <c r="H527" s="94"/>
      <c r="I527" s="6"/>
      <c r="J527" s="6"/>
      <c r="K527" s="6"/>
      <c r="L527" s="34"/>
      <c r="M527" s="120"/>
      <c r="N527" s="120"/>
      <c r="O527" s="120"/>
    </row>
    <row r="528" spans="2:15" s="124" customFormat="1" x14ac:dyDescent="0.25">
      <c r="B528" s="36"/>
      <c r="C528" s="97"/>
      <c r="D528" s="36"/>
      <c r="E528" s="94"/>
      <c r="F528" s="94"/>
      <c r="G528" s="94"/>
      <c r="H528" s="94"/>
      <c r="I528" s="6"/>
      <c r="J528" s="6"/>
      <c r="K528" s="6"/>
      <c r="L528" s="34"/>
      <c r="M528" s="120"/>
      <c r="N528" s="120"/>
      <c r="O528" s="120"/>
    </row>
    <row r="529" spans="2:16" s="124" customFormat="1" x14ac:dyDescent="0.25">
      <c r="B529" s="36"/>
      <c r="C529" s="97"/>
      <c r="D529" s="36"/>
      <c r="E529" s="94"/>
      <c r="F529" s="94"/>
      <c r="G529" s="94"/>
      <c r="H529" s="94"/>
      <c r="I529" s="6"/>
      <c r="J529" s="6"/>
      <c r="K529" s="6"/>
      <c r="L529" s="34"/>
      <c r="M529" s="120"/>
      <c r="N529" s="120"/>
      <c r="O529" s="120"/>
    </row>
    <row r="530" spans="2:16" x14ac:dyDescent="0.25">
      <c r="B530" s="104"/>
      <c r="C530" s="97"/>
      <c r="D530" s="104"/>
      <c r="E530" s="6"/>
      <c r="F530" s="6"/>
      <c r="G530" s="6"/>
      <c r="H530" s="87"/>
      <c r="I530" s="6"/>
      <c r="J530" s="6"/>
      <c r="K530" s="6"/>
    </row>
    <row r="531" spans="2:16" s="124" customFormat="1" x14ac:dyDescent="0.25">
      <c r="B531" s="102"/>
      <c r="C531" s="97"/>
      <c r="D531" s="102"/>
      <c r="E531" s="102"/>
      <c r="F531" s="102"/>
      <c r="G531" s="102"/>
      <c r="H531" s="102"/>
      <c r="I531" s="34"/>
      <c r="J531" s="34"/>
      <c r="K531" s="34"/>
      <c r="L531" s="34"/>
      <c r="M531" s="99"/>
      <c r="N531" s="99"/>
      <c r="O531" s="99"/>
    </row>
    <row r="532" spans="2:16" s="98" customFormat="1" x14ac:dyDescent="0.25">
      <c r="B532" s="25"/>
      <c r="C532" s="69"/>
      <c r="D532" s="25"/>
      <c r="E532" s="7"/>
      <c r="F532" s="7"/>
      <c r="G532" s="7"/>
      <c r="H532" s="7"/>
      <c r="I532" s="7"/>
      <c r="J532" s="7"/>
      <c r="K532" s="7"/>
      <c r="M532" s="99"/>
      <c r="N532" s="99"/>
      <c r="O532" s="99"/>
      <c r="P532" s="100"/>
    </row>
    <row r="533" spans="2:16" s="124" customFormat="1" x14ac:dyDescent="0.25">
      <c r="B533" s="102"/>
      <c r="C533" s="97"/>
      <c r="D533" s="102"/>
      <c r="E533" s="102"/>
      <c r="F533" s="102"/>
      <c r="G533" s="102"/>
      <c r="H533" s="102"/>
      <c r="I533" s="34"/>
      <c r="J533" s="34"/>
      <c r="K533" s="34"/>
      <c r="L533" s="34"/>
      <c r="M533" s="99"/>
      <c r="N533" s="99"/>
      <c r="O533" s="99"/>
    </row>
    <row r="534" spans="2:16" x14ac:dyDescent="0.25">
      <c r="B534" s="96"/>
      <c r="C534" s="97"/>
      <c r="D534" s="96"/>
      <c r="E534" s="6"/>
      <c r="F534" s="6"/>
      <c r="G534" s="6"/>
      <c r="I534" s="6"/>
      <c r="J534" s="6"/>
      <c r="K534" s="6"/>
      <c r="M534" s="99"/>
      <c r="N534" s="99"/>
      <c r="O534" s="99"/>
    </row>
    <row r="535" spans="2:16" s="102" customFormat="1" x14ac:dyDescent="0.25">
      <c r="B535" s="36"/>
      <c r="C535" s="97"/>
      <c r="D535" s="36"/>
      <c r="E535" s="94"/>
      <c r="F535" s="94"/>
      <c r="G535" s="94"/>
      <c r="H535" s="94"/>
      <c r="I535" s="6"/>
      <c r="J535" s="6"/>
      <c r="K535" s="6"/>
      <c r="L535" s="34"/>
      <c r="M535" s="120"/>
      <c r="N535" s="120"/>
      <c r="O535" s="120"/>
    </row>
    <row r="536" spans="2:16" s="102" customFormat="1" x14ac:dyDescent="0.25">
      <c r="B536" s="36"/>
      <c r="C536" s="97"/>
      <c r="D536" s="36"/>
      <c r="E536" s="94"/>
      <c r="F536" s="94"/>
      <c r="G536" s="94"/>
      <c r="H536" s="94"/>
      <c r="I536" s="6"/>
      <c r="J536" s="6"/>
      <c r="K536" s="6"/>
      <c r="L536" s="34"/>
      <c r="M536" s="120"/>
      <c r="N536" s="120"/>
      <c r="O536" s="120"/>
    </row>
    <row r="537" spans="2:16" s="102" customFormat="1" x14ac:dyDescent="0.25">
      <c r="B537" s="36"/>
      <c r="C537" s="97"/>
      <c r="D537" s="36"/>
      <c r="E537" s="94"/>
      <c r="F537" s="94"/>
      <c r="G537" s="94"/>
      <c r="H537" s="94"/>
      <c r="I537" s="6"/>
      <c r="J537" s="6"/>
      <c r="K537" s="6"/>
      <c r="L537" s="34"/>
      <c r="M537" s="120"/>
      <c r="N537" s="120"/>
      <c r="O537" s="120"/>
    </row>
    <row r="538" spans="2:16" s="102" customFormat="1" x14ac:dyDescent="0.25">
      <c r="B538" s="36"/>
      <c r="C538" s="97"/>
      <c r="D538" s="36"/>
      <c r="E538" s="94"/>
      <c r="F538" s="94"/>
      <c r="G538" s="94"/>
      <c r="H538" s="94"/>
      <c r="I538" s="6"/>
      <c r="J538" s="6"/>
      <c r="K538" s="6"/>
      <c r="L538" s="34"/>
      <c r="M538" s="120"/>
      <c r="N538" s="120"/>
      <c r="O538" s="120"/>
    </row>
    <row r="539" spans="2:16" s="102" customFormat="1" x14ac:dyDescent="0.25">
      <c r="B539" s="36"/>
      <c r="C539" s="97"/>
      <c r="D539" s="36"/>
      <c r="E539" s="94"/>
      <c r="F539" s="94"/>
      <c r="G539" s="94"/>
      <c r="H539" s="94"/>
      <c r="I539" s="6"/>
      <c r="J539" s="6"/>
      <c r="K539" s="6"/>
      <c r="L539" s="34"/>
      <c r="M539" s="120"/>
      <c r="N539" s="120"/>
      <c r="O539" s="120"/>
    </row>
    <row r="540" spans="2:16" s="124" customFormat="1" x14ac:dyDescent="0.25">
      <c r="B540" s="36"/>
      <c r="C540" s="97"/>
      <c r="D540" s="36"/>
      <c r="E540" s="94"/>
      <c r="F540" s="94"/>
      <c r="G540" s="94"/>
      <c r="H540" s="94"/>
      <c r="I540" s="6"/>
      <c r="J540" s="6"/>
      <c r="K540" s="6"/>
      <c r="L540" s="34"/>
      <c r="M540" s="120"/>
      <c r="N540" s="120"/>
      <c r="O540" s="120"/>
    </row>
    <row r="541" spans="2:16" s="102" customFormat="1" x14ac:dyDescent="0.25">
      <c r="B541" s="36"/>
      <c r="C541" s="97"/>
      <c r="D541" s="36"/>
      <c r="E541" s="94"/>
      <c r="F541" s="94"/>
      <c r="G541" s="94"/>
      <c r="H541" s="94"/>
      <c r="I541" s="6"/>
      <c r="J541" s="6"/>
      <c r="K541" s="6"/>
      <c r="L541" s="34"/>
      <c r="M541" s="120"/>
      <c r="N541" s="120"/>
      <c r="O541" s="120"/>
    </row>
    <row r="542" spans="2:16" s="102" customFormat="1" x14ac:dyDescent="0.25">
      <c r="B542" s="36"/>
      <c r="C542" s="97"/>
      <c r="D542" s="36"/>
      <c r="E542" s="94"/>
      <c r="F542" s="94"/>
      <c r="G542" s="94"/>
      <c r="H542" s="94"/>
      <c r="I542" s="6"/>
      <c r="J542" s="6"/>
      <c r="K542" s="6"/>
      <c r="L542" s="34"/>
      <c r="M542" s="120"/>
      <c r="N542" s="120"/>
      <c r="O542" s="120"/>
    </row>
    <row r="543" spans="2:16" s="124" customFormat="1" x14ac:dyDescent="0.25">
      <c r="B543" s="36"/>
      <c r="C543" s="97"/>
      <c r="D543" s="36"/>
      <c r="E543" s="94"/>
      <c r="F543" s="94"/>
      <c r="G543" s="94"/>
      <c r="H543" s="94"/>
      <c r="I543" s="6"/>
      <c r="J543" s="6"/>
      <c r="K543" s="6"/>
      <c r="L543" s="34"/>
      <c r="M543" s="120"/>
      <c r="N543" s="120"/>
      <c r="O543" s="120"/>
    </row>
    <row r="544" spans="2:16" s="124" customFormat="1" x14ac:dyDescent="0.25">
      <c r="B544" s="36"/>
      <c r="C544" s="97"/>
      <c r="D544" s="36"/>
      <c r="E544" s="94"/>
      <c r="F544" s="94"/>
      <c r="G544" s="94"/>
      <c r="H544" s="94"/>
      <c r="I544" s="6"/>
      <c r="J544" s="6"/>
      <c r="K544" s="6"/>
      <c r="L544" s="34"/>
      <c r="M544" s="120"/>
      <c r="N544" s="120"/>
      <c r="O544" s="120"/>
    </row>
    <row r="545" spans="2:15" s="124" customFormat="1" x14ac:dyDescent="0.25">
      <c r="B545" s="36"/>
      <c r="C545" s="97"/>
      <c r="D545" s="36"/>
      <c r="E545" s="94"/>
      <c r="F545" s="94"/>
      <c r="G545" s="94"/>
      <c r="H545" s="94"/>
      <c r="I545" s="6"/>
      <c r="J545" s="6"/>
      <c r="K545" s="6"/>
      <c r="L545" s="34"/>
      <c r="M545" s="120"/>
      <c r="N545" s="120"/>
      <c r="O545" s="120"/>
    </row>
    <row r="546" spans="2:15" s="124" customFormat="1" x14ac:dyDescent="0.25">
      <c r="B546" s="36"/>
      <c r="C546" s="97"/>
      <c r="D546" s="36"/>
      <c r="E546" s="94"/>
      <c r="F546" s="94"/>
      <c r="G546" s="94"/>
      <c r="H546" s="94"/>
      <c r="I546" s="6"/>
      <c r="J546" s="6"/>
      <c r="K546" s="6"/>
      <c r="L546" s="34"/>
      <c r="M546" s="120"/>
      <c r="N546" s="120"/>
      <c r="O546" s="120"/>
    </row>
    <row r="547" spans="2:15" s="124" customFormat="1" x14ac:dyDescent="0.25">
      <c r="B547" s="36"/>
      <c r="C547" s="97"/>
      <c r="D547" s="36"/>
      <c r="E547" s="94"/>
      <c r="F547" s="94"/>
      <c r="G547" s="94"/>
      <c r="H547" s="94"/>
      <c r="I547" s="6"/>
      <c r="J547" s="6"/>
      <c r="K547" s="6"/>
      <c r="L547" s="34"/>
      <c r="M547" s="120"/>
      <c r="N547" s="120"/>
      <c r="O547" s="120"/>
    </row>
    <row r="548" spans="2:15" s="124" customFormat="1" x14ac:dyDescent="0.25">
      <c r="B548" s="36"/>
      <c r="C548" s="97"/>
      <c r="D548" s="36"/>
      <c r="E548" s="94"/>
      <c r="F548" s="94"/>
      <c r="G548" s="94"/>
      <c r="H548" s="94"/>
      <c r="I548" s="6"/>
      <c r="J548" s="6"/>
      <c r="K548" s="6"/>
      <c r="L548" s="34"/>
      <c r="M548" s="120"/>
      <c r="N548" s="120"/>
      <c r="O548" s="120"/>
    </row>
    <row r="549" spans="2:15" s="124" customFormat="1" x14ac:dyDescent="0.25">
      <c r="B549" s="36"/>
      <c r="C549" s="97"/>
      <c r="D549" s="36"/>
      <c r="E549" s="94"/>
      <c r="F549" s="94"/>
      <c r="G549" s="94"/>
      <c r="H549" s="94"/>
      <c r="I549" s="6"/>
      <c r="J549" s="6"/>
      <c r="K549" s="6"/>
      <c r="L549" s="34"/>
      <c r="M549" s="120"/>
      <c r="N549" s="120"/>
      <c r="O549" s="120"/>
    </row>
    <row r="550" spans="2:15" s="124" customFormat="1" x14ac:dyDescent="0.25">
      <c r="B550" s="36"/>
      <c r="C550" s="97"/>
      <c r="D550" s="36"/>
      <c r="E550" s="94"/>
      <c r="F550" s="94"/>
      <c r="G550" s="94"/>
      <c r="H550" s="94"/>
      <c r="I550" s="6"/>
      <c r="J550" s="6"/>
      <c r="K550" s="6"/>
      <c r="L550" s="34"/>
      <c r="M550" s="120"/>
      <c r="N550" s="120"/>
      <c r="O550" s="120"/>
    </row>
    <row r="551" spans="2:15" s="124" customFormat="1" x14ac:dyDescent="0.25">
      <c r="B551" s="36"/>
      <c r="C551" s="97"/>
      <c r="D551" s="36"/>
      <c r="E551" s="94"/>
      <c r="F551" s="94"/>
      <c r="G551" s="94"/>
      <c r="H551" s="94"/>
      <c r="I551" s="6"/>
      <c r="J551" s="6"/>
      <c r="K551" s="6"/>
      <c r="L551" s="34"/>
      <c r="M551" s="120"/>
      <c r="N551" s="120"/>
      <c r="O551" s="120"/>
    </row>
    <row r="552" spans="2:15" s="124" customFormat="1" x14ac:dyDescent="0.25">
      <c r="B552" s="36"/>
      <c r="C552" s="97"/>
      <c r="D552" s="36"/>
      <c r="E552" s="94"/>
      <c r="F552" s="94"/>
      <c r="G552" s="94"/>
      <c r="H552" s="94"/>
      <c r="I552" s="6"/>
      <c r="J552" s="6"/>
      <c r="K552" s="6"/>
      <c r="L552" s="34"/>
      <c r="M552" s="120"/>
      <c r="N552" s="120"/>
      <c r="O552" s="120"/>
    </row>
    <row r="553" spans="2:15" s="124" customFormat="1" x14ac:dyDescent="0.25">
      <c r="B553" s="36"/>
      <c r="C553" s="97"/>
      <c r="D553" s="36"/>
      <c r="E553" s="94"/>
      <c r="F553" s="94"/>
      <c r="G553" s="94"/>
      <c r="H553" s="94"/>
      <c r="I553" s="6"/>
      <c r="J553" s="6"/>
      <c r="K553" s="6"/>
      <c r="L553" s="34"/>
      <c r="M553" s="120"/>
      <c r="N553" s="120"/>
      <c r="O553" s="120"/>
    </row>
    <row r="554" spans="2:15" s="124" customFormat="1" x14ac:dyDescent="0.25">
      <c r="B554" s="36"/>
      <c r="C554" s="97"/>
      <c r="D554" s="36"/>
      <c r="E554" s="94"/>
      <c r="F554" s="94"/>
      <c r="G554" s="94"/>
      <c r="H554" s="94"/>
      <c r="I554" s="6"/>
      <c r="J554" s="6"/>
      <c r="K554" s="6"/>
      <c r="L554" s="34"/>
      <c r="M554" s="120"/>
      <c r="N554" s="120"/>
      <c r="O554" s="120"/>
    </row>
    <row r="555" spans="2:15" s="124" customFormat="1" x14ac:dyDescent="0.25">
      <c r="B555" s="36"/>
      <c r="C555" s="97"/>
      <c r="D555" s="36"/>
      <c r="E555" s="94"/>
      <c r="F555" s="94"/>
      <c r="G555" s="94"/>
      <c r="H555" s="94"/>
      <c r="I555" s="6"/>
      <c r="J555" s="6"/>
      <c r="K555" s="6"/>
      <c r="L555" s="34"/>
      <c r="M555" s="120"/>
      <c r="N555" s="120"/>
      <c r="O555" s="120"/>
    </row>
    <row r="556" spans="2:15" s="124" customFormat="1" x14ac:dyDescent="0.25">
      <c r="B556" s="36"/>
      <c r="C556" s="97"/>
      <c r="D556" s="36"/>
      <c r="E556" s="94"/>
      <c r="F556" s="94"/>
      <c r="G556" s="94"/>
      <c r="H556" s="94"/>
      <c r="I556" s="6"/>
      <c r="J556" s="6"/>
      <c r="K556" s="6"/>
      <c r="L556" s="34"/>
      <c r="M556" s="120"/>
      <c r="N556" s="120"/>
      <c r="O556" s="120"/>
    </row>
    <row r="557" spans="2:15" s="124" customFormat="1" x14ac:dyDescent="0.25">
      <c r="B557" s="36"/>
      <c r="C557" s="97"/>
      <c r="D557" s="36"/>
      <c r="E557" s="94"/>
      <c r="F557" s="94"/>
      <c r="G557" s="94"/>
      <c r="H557" s="94"/>
      <c r="I557" s="6"/>
      <c r="J557" s="6"/>
      <c r="K557" s="6"/>
      <c r="L557" s="34"/>
      <c r="M557" s="120"/>
      <c r="N557" s="120"/>
      <c r="O557" s="120"/>
    </row>
    <row r="558" spans="2:15" s="124" customFormat="1" x14ac:dyDescent="0.25">
      <c r="B558" s="36"/>
      <c r="C558" s="97"/>
      <c r="D558" s="36"/>
      <c r="E558" s="94"/>
      <c r="F558" s="94"/>
      <c r="G558" s="94"/>
      <c r="H558" s="94"/>
      <c r="I558" s="6"/>
      <c r="J558" s="6"/>
      <c r="K558" s="6"/>
      <c r="L558" s="34"/>
      <c r="M558" s="120"/>
      <c r="N558" s="120"/>
      <c r="O558" s="120"/>
    </row>
    <row r="559" spans="2:15" s="124" customFormat="1" x14ac:dyDescent="0.25">
      <c r="B559" s="36"/>
      <c r="C559" s="97"/>
      <c r="D559" s="36"/>
      <c r="E559" s="94"/>
      <c r="F559" s="94"/>
      <c r="G559" s="94"/>
      <c r="H559" s="94"/>
      <c r="I559" s="6"/>
      <c r="J559" s="6"/>
      <c r="K559" s="6"/>
      <c r="L559" s="34"/>
      <c r="M559" s="120"/>
      <c r="N559" s="120"/>
      <c r="O559" s="120"/>
    </row>
    <row r="560" spans="2:15" s="124" customFormat="1" x14ac:dyDescent="0.25">
      <c r="B560" s="36"/>
      <c r="C560" s="97"/>
      <c r="D560" s="36"/>
      <c r="E560" s="94"/>
      <c r="F560" s="94"/>
      <c r="G560" s="94"/>
      <c r="H560" s="94"/>
      <c r="I560" s="6"/>
      <c r="J560" s="6"/>
      <c r="K560" s="6"/>
      <c r="L560" s="34"/>
      <c r="M560" s="120"/>
      <c r="N560" s="120"/>
      <c r="O560" s="120"/>
    </row>
    <row r="561" spans="2:15" s="124" customFormat="1" x14ac:dyDescent="0.25">
      <c r="B561" s="36"/>
      <c r="C561" s="97"/>
      <c r="D561" s="36"/>
      <c r="E561" s="94"/>
      <c r="F561" s="94"/>
      <c r="G561" s="94"/>
      <c r="H561" s="94"/>
      <c r="I561" s="6"/>
      <c r="J561" s="6"/>
      <c r="K561" s="6"/>
      <c r="L561" s="34"/>
      <c r="M561" s="120"/>
      <c r="N561" s="120"/>
      <c r="O561" s="120"/>
    </row>
    <row r="562" spans="2:15" s="124" customFormat="1" x14ac:dyDescent="0.25">
      <c r="B562" s="36"/>
      <c r="C562" s="97"/>
      <c r="D562" s="36"/>
      <c r="E562" s="94"/>
      <c r="F562" s="94"/>
      <c r="G562" s="94"/>
      <c r="H562" s="94"/>
      <c r="I562" s="6"/>
      <c r="J562" s="6"/>
      <c r="K562" s="6"/>
      <c r="L562" s="34"/>
      <c r="M562" s="120"/>
      <c r="N562" s="120"/>
      <c r="O562" s="120"/>
    </row>
    <row r="563" spans="2:15" s="124" customFormat="1" x14ac:dyDescent="0.25">
      <c r="B563" s="36"/>
      <c r="C563" s="97"/>
      <c r="D563" s="36"/>
      <c r="E563" s="94"/>
      <c r="F563" s="94"/>
      <c r="G563" s="94"/>
      <c r="H563" s="94"/>
      <c r="I563" s="6"/>
      <c r="J563" s="6"/>
      <c r="K563" s="6"/>
      <c r="L563" s="34"/>
      <c r="M563" s="120"/>
      <c r="N563" s="120"/>
      <c r="O563" s="120"/>
    </row>
    <row r="564" spans="2:15" s="124" customFormat="1" x14ac:dyDescent="0.25">
      <c r="B564" s="36"/>
      <c r="C564" s="97"/>
      <c r="D564" s="36"/>
      <c r="E564" s="94"/>
      <c r="F564" s="94"/>
      <c r="G564" s="94"/>
      <c r="H564" s="94"/>
      <c r="I564" s="6"/>
      <c r="J564" s="6"/>
      <c r="K564" s="6"/>
      <c r="L564" s="34"/>
      <c r="M564" s="120"/>
      <c r="N564" s="120"/>
      <c r="O564" s="120"/>
    </row>
    <row r="565" spans="2:15" s="124" customFormat="1" x14ac:dyDescent="0.25">
      <c r="B565" s="36"/>
      <c r="C565" s="97"/>
      <c r="D565" s="36"/>
      <c r="E565" s="94"/>
      <c r="F565" s="94"/>
      <c r="G565" s="94"/>
      <c r="H565" s="94"/>
      <c r="I565" s="6"/>
      <c r="J565" s="6"/>
      <c r="K565" s="6"/>
      <c r="L565" s="34"/>
      <c r="M565" s="120"/>
      <c r="N565" s="120"/>
      <c r="O565" s="120"/>
    </row>
    <row r="566" spans="2:15" s="124" customFormat="1" x14ac:dyDescent="0.25">
      <c r="B566" s="36"/>
      <c r="C566" s="97"/>
      <c r="D566" s="36"/>
      <c r="E566" s="94"/>
      <c r="F566" s="94"/>
      <c r="G566" s="94"/>
      <c r="H566" s="94"/>
      <c r="I566" s="6"/>
      <c r="J566" s="6"/>
      <c r="K566" s="6"/>
      <c r="L566" s="34"/>
      <c r="M566" s="120"/>
      <c r="N566" s="120"/>
      <c r="O566" s="120"/>
    </row>
    <row r="567" spans="2:15" s="124" customFormat="1" x14ac:dyDescent="0.25">
      <c r="B567" s="36"/>
      <c r="C567" s="97"/>
      <c r="D567" s="36"/>
      <c r="E567" s="94"/>
      <c r="F567" s="94"/>
      <c r="G567" s="94"/>
      <c r="H567" s="94"/>
      <c r="I567" s="6"/>
      <c r="J567" s="6"/>
      <c r="K567" s="6"/>
      <c r="L567" s="34"/>
      <c r="M567" s="120"/>
      <c r="N567" s="120"/>
      <c r="O567" s="120"/>
    </row>
    <row r="568" spans="2:15" s="124" customFormat="1" x14ac:dyDescent="0.25">
      <c r="B568" s="36"/>
      <c r="C568" s="97"/>
      <c r="D568" s="36"/>
      <c r="E568" s="94"/>
      <c r="F568" s="94"/>
      <c r="G568" s="94"/>
      <c r="H568" s="94"/>
      <c r="I568" s="6"/>
      <c r="J568" s="6"/>
      <c r="K568" s="6"/>
      <c r="L568" s="34"/>
      <c r="M568" s="120"/>
      <c r="N568" s="120"/>
      <c r="O568" s="120"/>
    </row>
    <row r="569" spans="2:15" s="124" customFormat="1" x14ac:dyDescent="0.25">
      <c r="B569" s="36"/>
      <c r="C569" s="97"/>
      <c r="D569" s="36"/>
      <c r="E569" s="94"/>
      <c r="F569" s="94"/>
      <c r="G569" s="94"/>
      <c r="H569" s="94"/>
      <c r="I569" s="6"/>
      <c r="J569" s="6"/>
      <c r="K569" s="6"/>
      <c r="L569" s="34"/>
      <c r="M569" s="120"/>
      <c r="N569" s="120"/>
      <c r="O569" s="120"/>
    </row>
    <row r="570" spans="2:15" s="124" customFormat="1" x14ac:dyDescent="0.25">
      <c r="B570" s="36"/>
      <c r="C570" s="97"/>
      <c r="D570" s="36"/>
      <c r="E570" s="94"/>
      <c r="F570" s="94"/>
      <c r="G570" s="94"/>
      <c r="H570" s="94"/>
      <c r="I570" s="6"/>
      <c r="J570" s="6"/>
      <c r="K570" s="6"/>
      <c r="L570" s="34"/>
      <c r="M570" s="120"/>
      <c r="N570" s="120"/>
      <c r="O570" s="120"/>
    </row>
    <row r="571" spans="2:15" s="124" customFormat="1" x14ac:dyDescent="0.25">
      <c r="B571" s="36"/>
      <c r="C571" s="97"/>
      <c r="D571" s="36"/>
      <c r="E571" s="94"/>
      <c r="F571" s="94"/>
      <c r="G571" s="94"/>
      <c r="H571" s="94"/>
      <c r="I571" s="6"/>
      <c r="J571" s="6"/>
      <c r="K571" s="6"/>
      <c r="L571" s="34"/>
      <c r="M571" s="120"/>
      <c r="N571" s="120"/>
      <c r="O571" s="120"/>
    </row>
    <row r="572" spans="2:15" s="124" customFormat="1" x14ac:dyDescent="0.25">
      <c r="B572" s="36"/>
      <c r="C572" s="97"/>
      <c r="D572" s="36"/>
      <c r="E572" s="94"/>
      <c r="F572" s="94"/>
      <c r="G572" s="94"/>
      <c r="H572" s="94"/>
      <c r="I572" s="6"/>
      <c r="J572" s="6"/>
      <c r="K572" s="6"/>
      <c r="L572" s="34"/>
      <c r="M572" s="120"/>
      <c r="N572" s="120"/>
      <c r="O572" s="120"/>
    </row>
    <row r="573" spans="2:15" s="124" customFormat="1" x14ac:dyDescent="0.25">
      <c r="B573" s="36"/>
      <c r="C573" s="97"/>
      <c r="D573" s="36"/>
      <c r="E573" s="94"/>
      <c r="F573" s="94"/>
      <c r="G573" s="94"/>
      <c r="H573" s="94"/>
      <c r="I573" s="6"/>
      <c r="J573" s="6"/>
      <c r="K573" s="6"/>
      <c r="L573" s="34"/>
      <c r="M573" s="120"/>
      <c r="N573" s="120"/>
      <c r="O573" s="120"/>
    </row>
    <row r="574" spans="2:15" s="124" customFormat="1" x14ac:dyDescent="0.25">
      <c r="B574" s="36"/>
      <c r="C574" s="97"/>
      <c r="D574" s="36"/>
      <c r="E574" s="94"/>
      <c r="F574" s="94"/>
      <c r="G574" s="94"/>
      <c r="H574" s="94"/>
      <c r="I574" s="6"/>
      <c r="J574" s="6"/>
      <c r="K574" s="6"/>
      <c r="L574" s="34"/>
      <c r="M574" s="120"/>
      <c r="N574" s="120"/>
      <c r="O574" s="120"/>
    </row>
    <row r="575" spans="2:15" s="124" customFormat="1" x14ac:dyDescent="0.25">
      <c r="B575" s="36"/>
      <c r="C575" s="97"/>
      <c r="D575" s="36"/>
      <c r="E575" s="94"/>
      <c r="F575" s="94"/>
      <c r="G575" s="94"/>
      <c r="H575" s="94"/>
      <c r="I575" s="6"/>
      <c r="J575" s="6"/>
      <c r="K575" s="6"/>
      <c r="L575" s="34"/>
      <c r="M575" s="120"/>
      <c r="N575" s="120"/>
      <c r="O575" s="120"/>
    </row>
    <row r="576" spans="2:15" s="121" customFormat="1" x14ac:dyDescent="0.25">
      <c r="B576" s="104"/>
      <c r="C576" s="97"/>
      <c r="D576" s="104"/>
      <c r="E576" s="6"/>
      <c r="F576" s="6"/>
      <c r="G576" s="6"/>
      <c r="H576" s="87"/>
      <c r="I576" s="6"/>
      <c r="J576" s="6"/>
      <c r="K576" s="6"/>
      <c r="L576" s="117"/>
      <c r="M576" s="120"/>
      <c r="N576" s="120"/>
      <c r="O576" s="120"/>
    </row>
    <row r="577" spans="2:16" s="102" customFormat="1" x14ac:dyDescent="0.25">
      <c r="B577" s="36"/>
      <c r="C577" s="97"/>
      <c r="D577" s="36"/>
      <c r="I577" s="34"/>
      <c r="J577" s="34"/>
      <c r="K577" s="34"/>
      <c r="L577" s="34"/>
      <c r="M577" s="99"/>
      <c r="N577" s="99"/>
      <c r="O577" s="99"/>
    </row>
    <row r="578" spans="2:16" s="98" customFormat="1" x14ac:dyDescent="0.25">
      <c r="B578" s="25"/>
      <c r="C578" s="69"/>
      <c r="D578" s="25"/>
      <c r="E578" s="7"/>
      <c r="F578" s="7"/>
      <c r="G578" s="7"/>
      <c r="H578" s="7"/>
      <c r="I578" s="7"/>
      <c r="J578" s="7"/>
      <c r="K578" s="7"/>
      <c r="M578" s="99"/>
      <c r="N578" s="99"/>
      <c r="O578" s="99"/>
      <c r="P578" s="100"/>
    </row>
    <row r="579" spans="2:16" s="124" customFormat="1" x14ac:dyDescent="0.25">
      <c r="B579" s="102"/>
      <c r="C579" s="97"/>
      <c r="D579" s="102"/>
      <c r="E579" s="102"/>
      <c r="F579" s="102"/>
      <c r="G579" s="102"/>
      <c r="H579" s="102"/>
      <c r="I579" s="34"/>
      <c r="J579" s="34"/>
      <c r="K579" s="34"/>
      <c r="L579" s="34"/>
      <c r="M579" s="99"/>
      <c r="N579" s="99"/>
      <c r="O579" s="99"/>
    </row>
    <row r="580" spans="2:16" x14ac:dyDescent="0.25">
      <c r="B580" s="96"/>
      <c r="C580" s="97"/>
      <c r="D580" s="96"/>
      <c r="E580" s="6"/>
      <c r="F580" s="6"/>
      <c r="G580" s="6"/>
      <c r="I580" s="6"/>
      <c r="J580" s="6"/>
      <c r="K580" s="6"/>
      <c r="M580" s="99"/>
      <c r="N580" s="99"/>
      <c r="O580" s="99"/>
    </row>
    <row r="581" spans="2:16" x14ac:dyDescent="0.25">
      <c r="B581" s="36"/>
      <c r="C581" s="97"/>
      <c r="D581" s="36"/>
      <c r="E581" s="6"/>
      <c r="F581" s="6"/>
      <c r="G581" s="6"/>
      <c r="I581" s="6"/>
      <c r="J581" s="6"/>
      <c r="K581" s="6"/>
    </row>
    <row r="582" spans="2:16" x14ac:dyDescent="0.25">
      <c r="B582" s="36"/>
      <c r="C582" s="97"/>
      <c r="D582" s="36"/>
      <c r="E582" s="6"/>
      <c r="F582" s="6"/>
      <c r="G582" s="6"/>
      <c r="I582" s="6"/>
      <c r="J582" s="6"/>
      <c r="K582" s="6"/>
    </row>
    <row r="583" spans="2:16" x14ac:dyDescent="0.25">
      <c r="B583" s="36"/>
      <c r="C583" s="97"/>
      <c r="D583" s="36"/>
      <c r="E583" s="6"/>
      <c r="F583" s="6"/>
      <c r="G583" s="6"/>
      <c r="I583" s="6"/>
      <c r="J583" s="6"/>
      <c r="K583" s="6"/>
    </row>
    <row r="584" spans="2:16" x14ac:dyDescent="0.25">
      <c r="B584" s="36"/>
      <c r="C584" s="97"/>
      <c r="D584" s="36"/>
      <c r="E584" s="6"/>
      <c r="F584" s="6"/>
      <c r="G584" s="6"/>
      <c r="I584" s="6"/>
      <c r="J584" s="6"/>
      <c r="K584" s="6"/>
    </row>
    <row r="585" spans="2:16" x14ac:dyDescent="0.25">
      <c r="B585" s="36"/>
      <c r="C585" s="97"/>
      <c r="D585" s="36"/>
      <c r="E585" s="6"/>
      <c r="F585" s="6"/>
      <c r="G585" s="6"/>
      <c r="I585" s="6"/>
      <c r="J585" s="6"/>
      <c r="K585" s="6"/>
    </row>
    <row r="586" spans="2:16" x14ac:dyDescent="0.25">
      <c r="B586" s="36"/>
      <c r="C586" s="97"/>
      <c r="D586" s="36"/>
      <c r="E586" s="6"/>
      <c r="F586" s="6"/>
      <c r="G586" s="6"/>
      <c r="I586" s="6"/>
      <c r="J586" s="6"/>
      <c r="K586" s="6"/>
    </row>
    <row r="587" spans="2:16" x14ac:dyDescent="0.25">
      <c r="B587" s="36"/>
      <c r="C587" s="97"/>
      <c r="D587" s="36"/>
      <c r="E587" s="6"/>
      <c r="F587" s="6"/>
      <c r="G587" s="6"/>
      <c r="I587" s="6"/>
      <c r="J587" s="6"/>
      <c r="K587" s="6"/>
    </row>
    <row r="588" spans="2:16" x14ac:dyDescent="0.25">
      <c r="B588" s="36"/>
      <c r="C588" s="97"/>
      <c r="D588" s="36"/>
      <c r="E588" s="6"/>
      <c r="F588" s="6"/>
      <c r="G588" s="6"/>
      <c r="I588" s="6"/>
      <c r="J588" s="6"/>
      <c r="K588" s="6"/>
    </row>
    <row r="589" spans="2:16" x14ac:dyDescent="0.25">
      <c r="B589" s="36"/>
      <c r="C589" s="97"/>
      <c r="D589" s="36"/>
      <c r="E589" s="6"/>
      <c r="F589" s="6"/>
      <c r="G589" s="6"/>
      <c r="I589" s="6"/>
      <c r="J589" s="6"/>
      <c r="K589" s="6"/>
    </row>
    <row r="590" spans="2:16" x14ac:dyDescent="0.25">
      <c r="B590" s="36"/>
      <c r="C590" s="97"/>
      <c r="D590" s="36"/>
      <c r="E590" s="6"/>
      <c r="F590" s="6"/>
      <c r="G590" s="6"/>
      <c r="I590" s="6"/>
      <c r="J590" s="6"/>
      <c r="K590" s="6"/>
    </row>
    <row r="591" spans="2:16" x14ac:dyDescent="0.25">
      <c r="B591" s="36"/>
      <c r="C591" s="97"/>
      <c r="D591" s="36"/>
      <c r="E591" s="6"/>
      <c r="F591" s="6"/>
      <c r="G591" s="6"/>
      <c r="I591" s="6"/>
      <c r="J591" s="6"/>
      <c r="K591" s="6"/>
    </row>
    <row r="592" spans="2:16" x14ac:dyDescent="0.25">
      <c r="B592" s="36"/>
      <c r="C592" s="97"/>
      <c r="D592" s="36"/>
      <c r="E592" s="6"/>
      <c r="F592" s="6"/>
      <c r="G592" s="6"/>
      <c r="I592" s="6"/>
      <c r="J592" s="6"/>
      <c r="K592" s="6"/>
    </row>
    <row r="593" spans="2:16" x14ac:dyDescent="0.25">
      <c r="B593" s="36"/>
      <c r="C593" s="97"/>
      <c r="D593" s="36"/>
      <c r="E593" s="6"/>
      <c r="F593" s="6"/>
      <c r="G593" s="6"/>
      <c r="I593" s="6"/>
      <c r="J593" s="6"/>
      <c r="K593" s="6"/>
    </row>
    <row r="594" spans="2:16" s="124" customFormat="1" x14ac:dyDescent="0.25">
      <c r="B594" s="36"/>
      <c r="C594" s="97"/>
      <c r="D594" s="36"/>
      <c r="E594" s="94"/>
      <c r="F594" s="94"/>
      <c r="G594" s="94"/>
      <c r="H594" s="94"/>
      <c r="I594" s="6"/>
      <c r="J594" s="6"/>
      <c r="K594" s="6"/>
      <c r="L594" s="34"/>
      <c r="M594" s="120"/>
      <c r="N594" s="120"/>
      <c r="O594" s="120"/>
    </row>
    <row r="595" spans="2:16" x14ac:dyDescent="0.25">
      <c r="B595" s="104"/>
      <c r="C595" s="97"/>
      <c r="D595" s="104"/>
      <c r="E595" s="6"/>
      <c r="F595" s="6"/>
      <c r="G595" s="6"/>
      <c r="H595" s="87"/>
      <c r="I595" s="6"/>
      <c r="J595" s="6"/>
      <c r="K595" s="6"/>
    </row>
    <row r="596" spans="2:16" s="102" customFormat="1" x14ac:dyDescent="0.25">
      <c r="B596" s="36"/>
      <c r="C596" s="97"/>
      <c r="D596" s="36"/>
      <c r="I596" s="34"/>
      <c r="J596" s="34"/>
      <c r="K596" s="34"/>
      <c r="L596" s="34"/>
      <c r="M596" s="99"/>
      <c r="N596" s="99"/>
      <c r="O596" s="99"/>
    </row>
    <row r="597" spans="2:16" s="98" customFormat="1" x14ac:dyDescent="0.25">
      <c r="B597" s="25"/>
      <c r="C597" s="69"/>
      <c r="D597" s="25"/>
      <c r="E597" s="7"/>
      <c r="F597" s="7"/>
      <c r="G597" s="7"/>
      <c r="H597" s="7"/>
      <c r="I597" s="7"/>
      <c r="J597" s="7"/>
      <c r="K597" s="7"/>
      <c r="M597" s="99"/>
      <c r="N597" s="99"/>
      <c r="O597" s="99"/>
      <c r="P597" s="100"/>
    </row>
    <row r="598" spans="2:16" s="124" customFormat="1" x14ac:dyDescent="0.25">
      <c r="B598" s="102"/>
      <c r="C598" s="97"/>
      <c r="D598" s="102"/>
      <c r="E598" s="102"/>
      <c r="F598" s="102"/>
      <c r="G598" s="102"/>
      <c r="H598" s="102"/>
      <c r="I598" s="34"/>
      <c r="J598" s="34"/>
      <c r="K598" s="34"/>
      <c r="L598" s="34"/>
      <c r="M598" s="99"/>
      <c r="N598" s="99"/>
      <c r="O598" s="99"/>
    </row>
    <row r="599" spans="2:16" x14ac:dyDescent="0.25">
      <c r="B599" s="96"/>
      <c r="C599" s="97"/>
      <c r="D599" s="96"/>
      <c r="E599" s="6"/>
      <c r="F599" s="6"/>
      <c r="G599" s="6"/>
      <c r="I599" s="6"/>
      <c r="J599" s="6"/>
      <c r="K599" s="6"/>
      <c r="M599" s="99"/>
      <c r="N599" s="99"/>
      <c r="O599" s="99"/>
    </row>
    <row r="600" spans="2:16" x14ac:dyDescent="0.25">
      <c r="B600" s="36"/>
      <c r="C600" s="97"/>
      <c r="D600" s="36"/>
      <c r="E600" s="6"/>
      <c r="F600" s="6"/>
      <c r="G600" s="6"/>
      <c r="I600" s="6"/>
      <c r="J600" s="6"/>
      <c r="K600" s="6"/>
    </row>
    <row r="601" spans="2:16" x14ac:dyDescent="0.25">
      <c r="B601" s="36"/>
      <c r="C601" s="97"/>
      <c r="D601" s="36"/>
      <c r="E601" s="6"/>
      <c r="F601" s="6"/>
      <c r="G601" s="6"/>
      <c r="I601" s="6"/>
      <c r="J601" s="6"/>
      <c r="K601" s="6"/>
    </row>
    <row r="602" spans="2:16" x14ac:dyDescent="0.25">
      <c r="B602" s="36"/>
      <c r="C602" s="97"/>
      <c r="D602" s="36"/>
      <c r="E602" s="6"/>
      <c r="F602" s="6"/>
      <c r="G602" s="6"/>
      <c r="I602" s="6"/>
      <c r="J602" s="6"/>
      <c r="K602" s="6"/>
    </row>
    <row r="603" spans="2:16" x14ac:dyDescent="0.25">
      <c r="B603" s="36"/>
      <c r="C603" s="97"/>
      <c r="D603" s="36"/>
      <c r="E603" s="6"/>
      <c r="F603" s="6"/>
      <c r="G603" s="6"/>
      <c r="I603" s="6"/>
      <c r="J603" s="6"/>
      <c r="K603" s="6"/>
    </row>
    <row r="604" spans="2:16" x14ac:dyDescent="0.25">
      <c r="B604" s="36"/>
      <c r="C604" s="97"/>
      <c r="D604" s="36"/>
      <c r="E604" s="6"/>
      <c r="F604" s="6"/>
      <c r="G604" s="6"/>
      <c r="I604" s="6"/>
      <c r="J604" s="6"/>
      <c r="K604" s="6"/>
    </row>
    <row r="605" spans="2:16" x14ac:dyDescent="0.25">
      <c r="B605" s="36"/>
      <c r="C605" s="97"/>
      <c r="D605" s="36"/>
      <c r="E605" s="6"/>
      <c r="F605" s="6"/>
      <c r="G605" s="6"/>
      <c r="I605" s="6"/>
      <c r="J605" s="6"/>
      <c r="K605" s="6"/>
    </row>
    <row r="606" spans="2:16" x14ac:dyDescent="0.25">
      <c r="B606" s="36"/>
      <c r="C606" s="97"/>
      <c r="D606" s="36"/>
      <c r="E606" s="6"/>
      <c r="F606" s="6"/>
      <c r="G606" s="6"/>
      <c r="I606" s="6"/>
      <c r="J606" s="6"/>
      <c r="K606" s="6"/>
    </row>
    <row r="607" spans="2:16" x14ac:dyDescent="0.25">
      <c r="B607" s="36"/>
      <c r="C607" s="97"/>
      <c r="D607" s="36"/>
      <c r="E607" s="6"/>
      <c r="F607" s="6"/>
      <c r="G607" s="6"/>
      <c r="I607" s="6"/>
      <c r="J607" s="6"/>
      <c r="K607" s="6"/>
    </row>
    <row r="608" spans="2:16" x14ac:dyDescent="0.25">
      <c r="B608" s="36"/>
      <c r="C608" s="97"/>
      <c r="D608" s="36"/>
      <c r="E608" s="6"/>
      <c r="F608" s="6"/>
      <c r="G608" s="6"/>
      <c r="I608" s="6"/>
      <c r="J608" s="6"/>
      <c r="K608" s="6"/>
    </row>
    <row r="609" spans="2:16" s="124" customFormat="1" x14ac:dyDescent="0.25">
      <c r="B609" s="36"/>
      <c r="C609" s="97"/>
      <c r="D609" s="36"/>
      <c r="E609" s="94"/>
      <c r="F609" s="94"/>
      <c r="G609" s="94"/>
      <c r="H609" s="94"/>
      <c r="I609" s="6"/>
      <c r="J609" s="6"/>
      <c r="K609" s="6"/>
      <c r="L609" s="34"/>
      <c r="M609" s="120"/>
      <c r="N609" s="120"/>
      <c r="O609" s="120"/>
    </row>
    <row r="610" spans="2:16" s="124" customFormat="1" x14ac:dyDescent="0.25">
      <c r="B610" s="36"/>
      <c r="C610" s="97"/>
      <c r="D610" s="36"/>
      <c r="E610" s="94"/>
      <c r="F610" s="94"/>
      <c r="G610" s="94"/>
      <c r="H610" s="94"/>
      <c r="I610" s="6"/>
      <c r="J610" s="6"/>
      <c r="K610" s="6"/>
      <c r="L610" s="34"/>
      <c r="M610" s="120"/>
      <c r="N610" s="120"/>
      <c r="O610" s="120"/>
    </row>
    <row r="611" spans="2:16" x14ac:dyDescent="0.25">
      <c r="B611" s="104"/>
      <c r="C611" s="97"/>
      <c r="D611" s="104"/>
      <c r="E611" s="6"/>
      <c r="F611" s="6"/>
      <c r="G611" s="6"/>
      <c r="H611" s="87"/>
      <c r="I611" s="6"/>
      <c r="J611" s="6"/>
      <c r="K611" s="6"/>
    </row>
    <row r="612" spans="2:16" x14ac:dyDescent="0.25">
      <c r="B612" s="104"/>
      <c r="C612" s="97"/>
      <c r="D612" s="104"/>
      <c r="E612" s="6"/>
      <c r="F612" s="6"/>
      <c r="G612" s="6"/>
      <c r="I612" s="6"/>
      <c r="J612" s="6"/>
      <c r="K612" s="6"/>
    </row>
    <row r="613" spans="2:16" x14ac:dyDescent="0.25">
      <c r="B613" s="104"/>
      <c r="C613" s="97"/>
      <c r="D613" s="104"/>
      <c r="E613" s="6"/>
      <c r="F613" s="6"/>
      <c r="G613" s="6"/>
      <c r="H613" s="87"/>
      <c r="I613" s="6"/>
      <c r="J613" s="6"/>
      <c r="K613" s="6"/>
    </row>
    <row r="614" spans="2:16" x14ac:dyDescent="0.25">
      <c r="B614" s="104"/>
      <c r="C614" s="97"/>
      <c r="D614" s="104"/>
      <c r="E614" s="6"/>
      <c r="F614" s="6"/>
      <c r="G614" s="6"/>
      <c r="I614" s="6"/>
      <c r="J614" s="6"/>
      <c r="K614" s="6"/>
    </row>
    <row r="615" spans="2:16" s="102" customFormat="1" x14ac:dyDescent="0.25">
      <c r="B615" s="36"/>
      <c r="C615" s="97"/>
      <c r="D615" s="36"/>
      <c r="I615" s="34"/>
      <c r="J615" s="34"/>
      <c r="K615" s="34"/>
      <c r="L615" s="34"/>
      <c r="M615" s="99"/>
      <c r="N615" s="99"/>
      <c r="O615" s="99"/>
    </row>
    <row r="616" spans="2:16" s="98" customFormat="1" x14ac:dyDescent="0.25">
      <c r="B616" s="25"/>
      <c r="C616" s="69"/>
      <c r="D616" s="25"/>
      <c r="E616" s="7"/>
      <c r="F616" s="7"/>
      <c r="G616" s="7"/>
      <c r="H616" s="7"/>
      <c r="I616" s="7"/>
      <c r="J616" s="7"/>
      <c r="K616" s="7"/>
      <c r="M616" s="99"/>
      <c r="N616" s="99"/>
      <c r="O616" s="99"/>
      <c r="P616" s="100"/>
    </row>
    <row r="617" spans="2:16" s="124" customFormat="1" x14ac:dyDescent="0.25">
      <c r="B617" s="107"/>
      <c r="C617" s="97"/>
      <c r="D617" s="107"/>
      <c r="E617" s="102"/>
      <c r="F617" s="102"/>
      <c r="G617" s="102"/>
      <c r="H617" s="102"/>
      <c r="I617" s="93"/>
      <c r="J617" s="93"/>
      <c r="K617" s="93"/>
      <c r="L617" s="93"/>
      <c r="M617" s="99"/>
      <c r="N617" s="99"/>
      <c r="O617" s="99"/>
    </row>
    <row r="618" spans="2:16" s="98" customFormat="1" x14ac:dyDescent="0.25">
      <c r="B618" s="25"/>
      <c r="C618" s="69"/>
      <c r="D618" s="25"/>
      <c r="E618" s="7"/>
      <c r="F618" s="7"/>
      <c r="G618" s="7"/>
      <c r="H618" s="7"/>
      <c r="I618" s="7"/>
      <c r="J618" s="7"/>
      <c r="K618" s="7"/>
      <c r="M618" s="99"/>
      <c r="N618" s="99"/>
      <c r="O618" s="99"/>
      <c r="P618" s="100"/>
    </row>
    <row r="619" spans="2:16" s="124" customFormat="1" x14ac:dyDescent="0.25">
      <c r="B619" s="107"/>
      <c r="C619" s="97"/>
      <c r="D619" s="107"/>
      <c r="E619" s="102"/>
      <c r="F619" s="102"/>
      <c r="G619" s="102"/>
      <c r="H619" s="102"/>
      <c r="I619" s="93"/>
      <c r="J619" s="93"/>
      <c r="K619" s="93"/>
      <c r="L619" s="93"/>
      <c r="M619" s="99"/>
      <c r="N619" s="99"/>
      <c r="O619" s="99"/>
    </row>
    <row r="620" spans="2:16" x14ac:dyDescent="0.25">
      <c r="B620" s="96"/>
      <c r="C620" s="97"/>
      <c r="D620" s="96"/>
      <c r="E620" s="6"/>
      <c r="F620" s="6"/>
      <c r="G620" s="6"/>
      <c r="I620" s="6"/>
      <c r="J620" s="6"/>
      <c r="K620" s="6"/>
      <c r="M620" s="99"/>
      <c r="N620" s="99"/>
      <c r="O620" s="99"/>
    </row>
    <row r="621" spans="2:16" x14ac:dyDescent="0.25">
      <c r="B621" s="36"/>
      <c r="C621" s="97"/>
      <c r="D621" s="36"/>
      <c r="E621" s="6"/>
      <c r="F621" s="6"/>
      <c r="G621" s="6"/>
      <c r="I621" s="6"/>
      <c r="J621" s="6"/>
      <c r="K621" s="6"/>
    </row>
    <row r="622" spans="2:16" x14ac:dyDescent="0.25">
      <c r="B622" s="36"/>
      <c r="C622" s="97"/>
      <c r="D622" s="36"/>
      <c r="E622" s="6"/>
      <c r="F622" s="6"/>
      <c r="G622" s="6"/>
      <c r="I622" s="6"/>
      <c r="J622" s="6"/>
      <c r="K622" s="6"/>
    </row>
    <row r="623" spans="2:16" x14ac:dyDescent="0.25">
      <c r="B623" s="36"/>
      <c r="C623" s="97"/>
      <c r="D623" s="36"/>
      <c r="E623" s="6"/>
      <c r="F623" s="6"/>
      <c r="G623" s="6"/>
      <c r="I623" s="6"/>
      <c r="J623" s="6"/>
      <c r="K623" s="6"/>
    </row>
    <row r="624" spans="2:16" x14ac:dyDescent="0.25">
      <c r="B624" s="36"/>
      <c r="C624" s="97"/>
      <c r="D624" s="36"/>
      <c r="E624" s="6"/>
      <c r="F624" s="6"/>
      <c r="G624" s="6"/>
      <c r="I624" s="6"/>
      <c r="J624" s="6"/>
      <c r="K624" s="6"/>
    </row>
    <row r="625" spans="2:15" s="121" customFormat="1" x14ac:dyDescent="0.25">
      <c r="B625" s="36"/>
      <c r="C625" s="97"/>
      <c r="D625" s="36"/>
      <c r="E625" s="6"/>
      <c r="F625" s="6"/>
      <c r="G625" s="6"/>
      <c r="H625" s="6"/>
      <c r="I625" s="6"/>
      <c r="J625" s="6"/>
      <c r="K625" s="6"/>
      <c r="L625" s="117"/>
      <c r="M625" s="120"/>
      <c r="N625" s="120"/>
      <c r="O625" s="120"/>
    </row>
    <row r="626" spans="2:15" s="121" customFormat="1" x14ac:dyDescent="0.25">
      <c r="B626" s="36"/>
      <c r="C626" s="97"/>
      <c r="D626" s="36"/>
      <c r="E626" s="6"/>
      <c r="F626" s="6"/>
      <c r="G626" s="6"/>
      <c r="H626" s="6"/>
      <c r="I626" s="6"/>
      <c r="J626" s="6"/>
      <c r="K626" s="6"/>
      <c r="L626" s="117"/>
      <c r="M626" s="120"/>
      <c r="N626" s="120"/>
      <c r="O626" s="120"/>
    </row>
    <row r="627" spans="2:15" s="121" customFormat="1" x14ac:dyDescent="0.25">
      <c r="B627" s="36"/>
      <c r="C627" s="97"/>
      <c r="D627" s="36"/>
      <c r="E627" s="6"/>
      <c r="F627" s="6"/>
      <c r="G627" s="6"/>
      <c r="H627" s="6"/>
      <c r="I627" s="6"/>
      <c r="J627" s="6"/>
      <c r="K627" s="6"/>
      <c r="L627" s="117"/>
      <c r="M627" s="120"/>
      <c r="N627" s="120"/>
      <c r="O627" s="120"/>
    </row>
    <row r="628" spans="2:15" s="121" customFormat="1" x14ac:dyDescent="0.25">
      <c r="B628" s="36"/>
      <c r="C628" s="97"/>
      <c r="D628" s="36"/>
      <c r="E628" s="6"/>
      <c r="F628" s="6"/>
      <c r="G628" s="6"/>
      <c r="H628" s="6"/>
      <c r="I628" s="6"/>
      <c r="J628" s="6"/>
      <c r="K628" s="6"/>
      <c r="L628" s="117"/>
      <c r="M628" s="120"/>
      <c r="N628" s="120"/>
      <c r="O628" s="120"/>
    </row>
    <row r="629" spans="2:15" s="121" customFormat="1" x14ac:dyDescent="0.25">
      <c r="B629" s="36"/>
      <c r="C629" s="97"/>
      <c r="D629" s="36"/>
      <c r="E629" s="6"/>
      <c r="F629" s="6"/>
      <c r="G629" s="6"/>
      <c r="H629" s="6"/>
      <c r="I629" s="6"/>
      <c r="J629" s="6"/>
      <c r="K629" s="6"/>
      <c r="L629" s="117"/>
      <c r="M629" s="120"/>
      <c r="N629" s="120"/>
      <c r="O629" s="120"/>
    </row>
    <row r="630" spans="2:15" s="121" customFormat="1" x14ac:dyDescent="0.25">
      <c r="B630" s="36"/>
      <c r="C630" s="97"/>
      <c r="D630" s="36"/>
      <c r="E630" s="6"/>
      <c r="F630" s="6"/>
      <c r="G630" s="6"/>
      <c r="H630" s="6"/>
      <c r="I630" s="6"/>
      <c r="J630" s="6"/>
      <c r="K630" s="6"/>
      <c r="L630" s="117"/>
      <c r="M630" s="120"/>
      <c r="N630" s="120"/>
      <c r="O630" s="120"/>
    </row>
    <row r="631" spans="2:15" s="121" customFormat="1" x14ac:dyDescent="0.25">
      <c r="B631" s="36"/>
      <c r="C631" s="97"/>
      <c r="D631" s="36"/>
      <c r="E631" s="6"/>
      <c r="F631" s="6"/>
      <c r="G631" s="6"/>
      <c r="H631" s="6"/>
      <c r="I631" s="6"/>
      <c r="J631" s="6"/>
      <c r="K631" s="6"/>
      <c r="L631" s="117"/>
      <c r="M631" s="120"/>
      <c r="N631" s="120"/>
      <c r="O631" s="120"/>
    </row>
    <row r="632" spans="2:15" s="121" customFormat="1" x14ac:dyDescent="0.25">
      <c r="B632" s="36"/>
      <c r="C632" s="97"/>
      <c r="D632" s="36"/>
      <c r="E632" s="6"/>
      <c r="F632" s="6"/>
      <c r="G632" s="6"/>
      <c r="H632" s="6"/>
      <c r="I632" s="6"/>
      <c r="J632" s="6"/>
      <c r="K632" s="6"/>
      <c r="L632" s="117"/>
      <c r="M632" s="120"/>
      <c r="N632" s="120"/>
      <c r="O632" s="120"/>
    </row>
    <row r="633" spans="2:15" s="121" customFormat="1" x14ac:dyDescent="0.25">
      <c r="B633" s="36"/>
      <c r="C633" s="97"/>
      <c r="D633" s="36"/>
      <c r="E633" s="6"/>
      <c r="F633" s="6"/>
      <c r="G633" s="6"/>
      <c r="H633" s="6"/>
      <c r="I633" s="6"/>
      <c r="J633" s="6"/>
      <c r="K633" s="6"/>
      <c r="L633" s="117"/>
      <c r="M633" s="120"/>
      <c r="N633" s="120"/>
      <c r="O633" s="120"/>
    </row>
    <row r="634" spans="2:15" s="121" customFormat="1" x14ac:dyDescent="0.25">
      <c r="B634" s="36"/>
      <c r="C634" s="97"/>
      <c r="D634" s="36"/>
      <c r="E634" s="6"/>
      <c r="F634" s="6"/>
      <c r="G634" s="6"/>
      <c r="H634" s="6"/>
      <c r="I634" s="6"/>
      <c r="J634" s="6"/>
      <c r="K634" s="6"/>
      <c r="L634" s="117"/>
      <c r="M634" s="120"/>
      <c r="N634" s="120"/>
      <c r="O634" s="120"/>
    </row>
    <row r="635" spans="2:15" s="121" customFormat="1" x14ac:dyDescent="0.25">
      <c r="B635" s="36"/>
      <c r="C635" s="97"/>
      <c r="D635" s="36"/>
      <c r="E635" s="6"/>
      <c r="F635" s="6"/>
      <c r="G635" s="6"/>
      <c r="H635" s="6"/>
      <c r="I635" s="6"/>
      <c r="J635" s="6"/>
      <c r="K635" s="6"/>
      <c r="L635" s="117"/>
      <c r="M635" s="120"/>
      <c r="N635" s="120"/>
      <c r="O635" s="120"/>
    </row>
    <row r="636" spans="2:15" s="121" customFormat="1" x14ac:dyDescent="0.25">
      <c r="B636" s="36"/>
      <c r="C636" s="97"/>
      <c r="D636" s="36"/>
      <c r="E636" s="6"/>
      <c r="F636" s="6"/>
      <c r="G636" s="6"/>
      <c r="H636" s="6"/>
      <c r="I636" s="6"/>
      <c r="J636" s="6"/>
      <c r="K636" s="6"/>
      <c r="L636" s="117"/>
      <c r="M636" s="120"/>
      <c r="N636" s="120"/>
      <c r="O636" s="120"/>
    </row>
    <row r="637" spans="2:15" s="121" customFormat="1" x14ac:dyDescent="0.25">
      <c r="B637" s="36"/>
      <c r="C637" s="97"/>
      <c r="D637" s="36"/>
      <c r="E637" s="6"/>
      <c r="F637" s="6"/>
      <c r="G637" s="6"/>
      <c r="H637" s="6"/>
      <c r="I637" s="6"/>
      <c r="J637" s="6"/>
      <c r="K637" s="6"/>
      <c r="L637" s="117"/>
      <c r="M637" s="120"/>
      <c r="N637" s="120"/>
      <c r="O637" s="120"/>
    </row>
    <row r="638" spans="2:15" s="121" customFormat="1" x14ac:dyDescent="0.25">
      <c r="B638" s="36"/>
      <c r="C638" s="97"/>
      <c r="D638" s="36"/>
      <c r="E638" s="6"/>
      <c r="F638" s="6"/>
      <c r="G638" s="6"/>
      <c r="H638" s="6"/>
      <c r="I638" s="6"/>
      <c r="J638" s="6"/>
      <c r="K638" s="6"/>
      <c r="L638" s="117"/>
      <c r="M638" s="120"/>
      <c r="N638" s="120"/>
      <c r="O638" s="120"/>
    </row>
    <row r="639" spans="2:15" s="124" customFormat="1" x14ac:dyDescent="0.25">
      <c r="B639" s="36"/>
      <c r="C639" s="97"/>
      <c r="D639" s="36"/>
      <c r="E639" s="94"/>
      <c r="F639" s="94"/>
      <c r="G639" s="94"/>
      <c r="H639" s="94"/>
      <c r="I639" s="6"/>
      <c r="J639" s="6"/>
      <c r="K639" s="6"/>
      <c r="L639" s="34"/>
      <c r="M639" s="120"/>
      <c r="N639" s="120"/>
      <c r="O639" s="120"/>
    </row>
    <row r="640" spans="2:15" s="124" customFormat="1" x14ac:dyDescent="0.25">
      <c r="B640" s="36"/>
      <c r="C640" s="97"/>
      <c r="D640" s="36"/>
      <c r="E640" s="94"/>
      <c r="F640" s="94"/>
      <c r="G640" s="94"/>
      <c r="H640" s="94"/>
      <c r="I640" s="6"/>
      <c r="J640" s="6"/>
      <c r="K640" s="6"/>
      <c r="L640" s="34"/>
      <c r="M640" s="120"/>
      <c r="N640" s="120"/>
      <c r="O640" s="120"/>
    </row>
    <row r="641" spans="2:16" x14ac:dyDescent="0.25">
      <c r="B641" s="104"/>
      <c r="C641" s="97"/>
      <c r="D641" s="104"/>
      <c r="E641" s="6"/>
      <c r="F641" s="6"/>
      <c r="G641" s="6"/>
      <c r="H641" s="87"/>
      <c r="I641" s="6"/>
      <c r="J641" s="6"/>
      <c r="K641" s="6"/>
    </row>
    <row r="642" spans="2:16" s="124" customFormat="1" x14ac:dyDescent="0.25">
      <c r="B642" s="36"/>
      <c r="C642" s="97"/>
      <c r="D642" s="36"/>
      <c r="E642" s="102"/>
      <c r="F642" s="102"/>
      <c r="G642" s="102"/>
      <c r="H642" s="102"/>
      <c r="I642" s="34"/>
      <c r="J642" s="34"/>
      <c r="K642" s="34"/>
      <c r="L642" s="34"/>
      <c r="M642" s="99"/>
      <c r="N642" s="99"/>
      <c r="O642" s="99"/>
    </row>
    <row r="643" spans="2:16" s="98" customFormat="1" x14ac:dyDescent="0.25">
      <c r="B643" s="25"/>
      <c r="C643" s="69"/>
      <c r="D643" s="25"/>
      <c r="E643" s="7"/>
      <c r="F643" s="7"/>
      <c r="G643" s="7"/>
      <c r="H643" s="7"/>
      <c r="I643" s="7"/>
      <c r="J643" s="7"/>
      <c r="K643" s="7"/>
      <c r="M643" s="99"/>
      <c r="N643" s="99"/>
      <c r="O643" s="99"/>
      <c r="P643" s="100"/>
    </row>
    <row r="644" spans="2:16" s="124" customFormat="1" x14ac:dyDescent="0.25">
      <c r="B644" s="107"/>
      <c r="C644" s="97"/>
      <c r="D644" s="107"/>
      <c r="E644" s="102"/>
      <c r="F644" s="102"/>
      <c r="G644" s="102"/>
      <c r="H644" s="102"/>
      <c r="I644" s="93"/>
      <c r="J644" s="93"/>
      <c r="K644" s="93"/>
      <c r="L644" s="93"/>
      <c r="M644" s="99"/>
      <c r="N644" s="99"/>
      <c r="O644" s="99"/>
    </row>
    <row r="645" spans="2:16" x14ac:dyDescent="0.25">
      <c r="B645" s="96"/>
      <c r="C645" s="97"/>
      <c r="D645" s="96"/>
      <c r="E645" s="6"/>
      <c r="F645" s="6"/>
      <c r="G645" s="6"/>
      <c r="I645" s="6"/>
      <c r="J645" s="6"/>
      <c r="K645" s="6"/>
      <c r="M645" s="99"/>
      <c r="N645" s="99"/>
      <c r="O645" s="99"/>
    </row>
    <row r="646" spans="2:16" x14ac:dyDescent="0.25">
      <c r="B646" s="36"/>
      <c r="C646" s="97"/>
      <c r="D646" s="36"/>
      <c r="E646" s="6"/>
      <c r="F646" s="6"/>
      <c r="G646" s="6"/>
      <c r="I646" s="6"/>
      <c r="J646" s="6"/>
      <c r="K646" s="6"/>
    </row>
    <row r="647" spans="2:16" x14ac:dyDescent="0.25">
      <c r="B647" s="36"/>
      <c r="C647" s="97"/>
      <c r="D647" s="36"/>
      <c r="E647" s="6"/>
      <c r="F647" s="6"/>
      <c r="G647" s="6"/>
      <c r="I647" s="6"/>
      <c r="J647" s="6"/>
      <c r="K647" s="6"/>
    </row>
    <row r="648" spans="2:16" x14ac:dyDescent="0.25">
      <c r="B648" s="36"/>
      <c r="C648" s="97"/>
      <c r="D648" s="36"/>
      <c r="E648" s="6"/>
      <c r="F648" s="6"/>
      <c r="G648" s="6"/>
      <c r="I648" s="6"/>
      <c r="J648" s="6"/>
      <c r="K648" s="6"/>
    </row>
    <row r="649" spans="2:16" x14ac:dyDescent="0.25">
      <c r="B649" s="36"/>
      <c r="C649" s="97"/>
      <c r="D649" s="36"/>
      <c r="E649" s="6"/>
      <c r="F649" s="6"/>
      <c r="G649" s="6"/>
      <c r="I649" s="6"/>
      <c r="J649" s="6"/>
      <c r="K649" s="6"/>
    </row>
    <row r="650" spans="2:16" s="124" customFormat="1" x14ac:dyDescent="0.25">
      <c r="B650" s="36"/>
      <c r="C650" s="97"/>
      <c r="D650" s="36"/>
      <c r="E650" s="94"/>
      <c r="F650" s="94"/>
      <c r="G650" s="94"/>
      <c r="H650" s="94"/>
      <c r="I650" s="6"/>
      <c r="J650" s="6"/>
      <c r="K650" s="6"/>
      <c r="L650" s="34"/>
      <c r="M650" s="120"/>
      <c r="N650" s="120"/>
      <c r="O650" s="120"/>
    </row>
    <row r="651" spans="2:16" s="124" customFormat="1" x14ac:dyDescent="0.25">
      <c r="B651" s="36"/>
      <c r="C651" s="97"/>
      <c r="D651" s="36"/>
      <c r="E651" s="94"/>
      <c r="F651" s="94"/>
      <c r="G651" s="94"/>
      <c r="H651" s="94"/>
      <c r="I651" s="6"/>
      <c r="J651" s="6"/>
      <c r="K651" s="6"/>
      <c r="L651" s="34"/>
      <c r="M651" s="120"/>
      <c r="N651" s="120"/>
      <c r="O651" s="120"/>
    </row>
    <row r="652" spans="2:16" x14ac:dyDescent="0.25">
      <c r="B652" s="104"/>
      <c r="C652" s="97"/>
      <c r="D652" s="104"/>
      <c r="E652" s="6"/>
      <c r="F652" s="6"/>
      <c r="G652" s="6"/>
      <c r="H652" s="87"/>
      <c r="I652" s="6"/>
      <c r="J652" s="6"/>
      <c r="K652" s="6"/>
    </row>
    <row r="653" spans="2:16" s="124" customFormat="1" x14ac:dyDescent="0.25">
      <c r="B653" s="36"/>
      <c r="C653" s="108"/>
      <c r="D653" s="36"/>
      <c r="E653" s="109"/>
      <c r="F653" s="109"/>
      <c r="G653" s="109"/>
      <c r="H653" s="109"/>
      <c r="I653" s="34"/>
      <c r="J653" s="34"/>
      <c r="K653" s="34"/>
      <c r="L653" s="34"/>
      <c r="M653" s="99"/>
      <c r="N653" s="99"/>
      <c r="O653" s="99"/>
    </row>
    <row r="654" spans="2:16" s="98" customFormat="1" x14ac:dyDescent="0.25">
      <c r="B654" s="25"/>
      <c r="C654" s="69"/>
      <c r="D654" s="25"/>
      <c r="E654" s="7"/>
      <c r="F654" s="7"/>
      <c r="G654" s="7"/>
      <c r="H654" s="7"/>
      <c r="I654" s="7"/>
      <c r="J654" s="7"/>
      <c r="K654" s="7"/>
      <c r="M654" s="99"/>
      <c r="N654" s="99"/>
      <c r="O654" s="99"/>
      <c r="P654" s="100"/>
    </row>
    <row r="655" spans="2:16" s="124" customFormat="1" x14ac:dyDescent="0.25">
      <c r="B655" s="107"/>
      <c r="C655" s="97"/>
      <c r="D655" s="107"/>
      <c r="E655" s="102"/>
      <c r="F655" s="102"/>
      <c r="G655" s="102"/>
      <c r="H655" s="102"/>
      <c r="I655" s="93"/>
      <c r="J655" s="93"/>
      <c r="K655" s="93"/>
      <c r="L655" s="93"/>
      <c r="M655" s="99"/>
      <c r="N655" s="99"/>
      <c r="O655" s="99"/>
    </row>
    <row r="656" spans="2:16" x14ac:dyDescent="0.25">
      <c r="B656" s="96"/>
      <c r="C656" s="97"/>
      <c r="D656" s="96"/>
      <c r="E656" s="6"/>
      <c r="F656" s="6"/>
      <c r="G656" s="6"/>
      <c r="I656" s="6"/>
      <c r="J656" s="6"/>
      <c r="K656" s="6"/>
      <c r="M656" s="99"/>
      <c r="N656" s="99"/>
      <c r="O656" s="99"/>
    </row>
    <row r="657" spans="2:16" x14ac:dyDescent="0.25">
      <c r="B657" s="36"/>
      <c r="C657" s="97"/>
      <c r="D657" s="36"/>
      <c r="E657" s="6"/>
      <c r="F657" s="6"/>
      <c r="G657" s="6"/>
      <c r="I657" s="6"/>
      <c r="J657" s="6"/>
      <c r="K657" s="6"/>
    </row>
    <row r="658" spans="2:16" x14ac:dyDescent="0.25">
      <c r="B658" s="36"/>
      <c r="C658" s="97"/>
      <c r="D658" s="36"/>
      <c r="E658" s="6"/>
      <c r="F658" s="6"/>
      <c r="G658" s="6"/>
      <c r="I658" s="6"/>
      <c r="J658" s="6"/>
      <c r="K658" s="6"/>
    </row>
    <row r="659" spans="2:16" x14ac:dyDescent="0.25">
      <c r="B659" s="36"/>
      <c r="C659" s="97"/>
      <c r="D659" s="36"/>
      <c r="E659" s="6"/>
      <c r="F659" s="6"/>
      <c r="G659" s="6"/>
      <c r="I659" s="6"/>
      <c r="J659" s="6"/>
      <c r="K659" s="6"/>
    </row>
    <row r="660" spans="2:16" x14ac:dyDescent="0.25">
      <c r="B660" s="36"/>
      <c r="C660" s="97"/>
      <c r="D660" s="36"/>
      <c r="E660" s="6"/>
      <c r="F660" s="6"/>
      <c r="G660" s="6"/>
      <c r="I660" s="6"/>
      <c r="J660" s="6"/>
      <c r="K660" s="6"/>
    </row>
    <row r="661" spans="2:16" x14ac:dyDescent="0.25">
      <c r="B661" s="36"/>
      <c r="C661" s="97"/>
      <c r="D661" s="36"/>
      <c r="E661" s="6"/>
      <c r="F661" s="6"/>
      <c r="G661" s="6"/>
      <c r="I661" s="6"/>
      <c r="J661" s="6"/>
      <c r="K661" s="6"/>
    </row>
    <row r="662" spans="2:16" s="124" customFormat="1" x14ac:dyDescent="0.25">
      <c r="B662" s="36"/>
      <c r="C662" s="97"/>
      <c r="D662" s="36"/>
      <c r="E662" s="94"/>
      <c r="F662" s="94"/>
      <c r="G662" s="94"/>
      <c r="H662" s="94"/>
      <c r="I662" s="6"/>
      <c r="J662" s="6"/>
      <c r="K662" s="6"/>
      <c r="L662" s="34"/>
      <c r="M662" s="120"/>
      <c r="N662" s="120"/>
      <c r="O662" s="120"/>
    </row>
    <row r="663" spans="2:16" s="124" customFormat="1" x14ac:dyDescent="0.25">
      <c r="B663" s="36"/>
      <c r="C663" s="97"/>
      <c r="D663" s="36"/>
      <c r="E663" s="94"/>
      <c r="F663" s="94"/>
      <c r="G663" s="94"/>
      <c r="H663" s="94"/>
      <c r="I663" s="6"/>
      <c r="J663" s="6"/>
      <c r="K663" s="6"/>
      <c r="L663" s="34"/>
      <c r="M663" s="120"/>
      <c r="N663" s="120"/>
      <c r="O663" s="120"/>
    </row>
    <row r="664" spans="2:16" x14ac:dyDescent="0.25">
      <c r="B664" s="104"/>
      <c r="C664" s="97"/>
      <c r="D664" s="104"/>
      <c r="E664" s="6"/>
      <c r="F664" s="6"/>
      <c r="G664" s="6"/>
      <c r="H664" s="87"/>
      <c r="I664" s="6"/>
      <c r="J664" s="6"/>
      <c r="K664" s="6"/>
    </row>
    <row r="665" spans="2:16" s="124" customFormat="1" x14ac:dyDescent="0.25">
      <c r="B665" s="36"/>
      <c r="C665" s="108"/>
      <c r="D665" s="36"/>
      <c r="E665" s="109"/>
      <c r="F665" s="109"/>
      <c r="G665" s="109"/>
      <c r="H665" s="109"/>
      <c r="I665" s="34"/>
      <c r="J665" s="34"/>
      <c r="K665" s="34"/>
      <c r="L665" s="34"/>
      <c r="M665" s="99"/>
      <c r="N665" s="99"/>
      <c r="O665" s="99"/>
    </row>
    <row r="666" spans="2:16" s="98" customFormat="1" x14ac:dyDescent="0.25">
      <c r="B666" s="25"/>
      <c r="C666" s="69"/>
      <c r="D666" s="25"/>
      <c r="E666" s="7"/>
      <c r="F666" s="7"/>
      <c r="G666" s="7"/>
      <c r="H666" s="7"/>
      <c r="I666" s="7"/>
      <c r="J666" s="7"/>
      <c r="K666" s="7"/>
      <c r="M666" s="99"/>
      <c r="N666" s="99"/>
      <c r="O666" s="99"/>
      <c r="P666" s="100"/>
    </row>
    <row r="667" spans="2:16" s="124" customFormat="1" x14ac:dyDescent="0.25">
      <c r="B667" s="36"/>
      <c r="C667" s="108"/>
      <c r="D667" s="36"/>
      <c r="E667" s="109"/>
      <c r="F667" s="109"/>
      <c r="G667" s="109"/>
      <c r="H667" s="109"/>
      <c r="I667" s="34"/>
      <c r="J667" s="34"/>
      <c r="K667" s="34"/>
      <c r="L667" s="34"/>
      <c r="M667" s="99"/>
      <c r="N667" s="99"/>
      <c r="O667" s="99"/>
    </row>
    <row r="668" spans="2:16" x14ac:dyDescent="0.25">
      <c r="B668" s="96"/>
      <c r="C668" s="97"/>
      <c r="D668" s="96"/>
      <c r="E668" s="6"/>
      <c r="F668" s="6"/>
      <c r="G668" s="6"/>
      <c r="I668" s="6"/>
      <c r="J668" s="6"/>
      <c r="K668" s="6"/>
      <c r="M668" s="99"/>
      <c r="N668" s="99"/>
      <c r="O668" s="99"/>
    </row>
    <row r="669" spans="2:16" x14ac:dyDescent="0.25">
      <c r="B669" s="36"/>
      <c r="C669" s="97"/>
      <c r="D669" s="36"/>
      <c r="E669" s="6"/>
      <c r="F669" s="6"/>
      <c r="G669" s="6"/>
      <c r="I669" s="6"/>
      <c r="J669" s="6"/>
      <c r="K669" s="6"/>
    </row>
    <row r="670" spans="2:16" x14ac:dyDescent="0.25">
      <c r="B670" s="36"/>
      <c r="C670" s="97"/>
      <c r="D670" s="36"/>
      <c r="E670" s="6"/>
      <c r="F670" s="6"/>
      <c r="G670" s="6"/>
      <c r="I670" s="6"/>
      <c r="J670" s="6"/>
      <c r="K670" s="6"/>
    </row>
    <row r="671" spans="2:16" x14ac:dyDescent="0.25">
      <c r="B671" s="36"/>
      <c r="C671" s="97"/>
      <c r="D671" s="36"/>
      <c r="E671" s="6"/>
      <c r="F671" s="6"/>
      <c r="G671" s="6"/>
      <c r="I671" s="6"/>
      <c r="J671" s="6"/>
      <c r="K671" s="6"/>
    </row>
    <row r="672" spans="2:16" x14ac:dyDescent="0.25">
      <c r="B672" s="36"/>
      <c r="C672" s="97"/>
      <c r="D672" s="36"/>
      <c r="E672" s="6"/>
      <c r="F672" s="6"/>
      <c r="G672" s="6"/>
      <c r="I672" s="6"/>
      <c r="J672" s="6"/>
      <c r="K672" s="6"/>
    </row>
    <row r="673" spans="2:16" s="124" customFormat="1" x14ac:dyDescent="0.25">
      <c r="B673" s="36"/>
      <c r="C673" s="97"/>
      <c r="D673" s="36"/>
      <c r="E673" s="94"/>
      <c r="F673" s="94"/>
      <c r="G673" s="94"/>
      <c r="H673" s="94"/>
      <c r="I673" s="6"/>
      <c r="J673" s="6"/>
      <c r="K673" s="6"/>
      <c r="L673" s="34"/>
      <c r="M673" s="120"/>
      <c r="N673" s="120"/>
      <c r="O673" s="120"/>
    </row>
    <row r="674" spans="2:16" s="124" customFormat="1" x14ac:dyDescent="0.25">
      <c r="B674" s="36"/>
      <c r="C674" s="97"/>
      <c r="D674" s="36"/>
      <c r="E674" s="94"/>
      <c r="F674" s="94"/>
      <c r="G674" s="94"/>
      <c r="H674" s="94"/>
      <c r="I674" s="6"/>
      <c r="J674" s="6"/>
      <c r="K674" s="6"/>
      <c r="L674" s="34"/>
      <c r="M674" s="120"/>
      <c r="N674" s="120"/>
      <c r="O674" s="120"/>
    </row>
    <row r="675" spans="2:16" x14ac:dyDescent="0.25">
      <c r="B675" s="104"/>
      <c r="C675" s="97"/>
      <c r="D675" s="104"/>
      <c r="E675" s="6"/>
      <c r="F675" s="6"/>
      <c r="G675" s="6"/>
      <c r="H675" s="87"/>
      <c r="I675" s="6"/>
      <c r="J675" s="6"/>
      <c r="K675" s="6"/>
    </row>
    <row r="676" spans="2:16" s="124" customFormat="1" x14ac:dyDescent="0.25">
      <c r="B676" s="36"/>
      <c r="C676" s="108"/>
      <c r="D676" s="36"/>
      <c r="E676" s="109"/>
      <c r="F676" s="109"/>
      <c r="G676" s="109"/>
      <c r="H676" s="109"/>
      <c r="I676" s="34"/>
      <c r="J676" s="34"/>
      <c r="K676" s="34"/>
      <c r="L676" s="34"/>
      <c r="M676" s="99"/>
      <c r="N676" s="99"/>
      <c r="O676" s="99"/>
    </row>
    <row r="677" spans="2:16" s="98" customFormat="1" x14ac:dyDescent="0.25">
      <c r="B677" s="25"/>
      <c r="C677" s="69"/>
      <c r="D677" s="25"/>
      <c r="E677" s="7"/>
      <c r="F677" s="7"/>
      <c r="G677" s="7"/>
      <c r="H677" s="7"/>
      <c r="I677" s="7"/>
      <c r="J677" s="7"/>
      <c r="K677" s="7"/>
      <c r="M677" s="99"/>
      <c r="N677" s="99"/>
      <c r="O677" s="99"/>
      <c r="P677" s="100"/>
    </row>
    <row r="678" spans="2:16" s="124" customFormat="1" x14ac:dyDescent="0.25">
      <c r="B678" s="36"/>
      <c r="C678" s="108"/>
      <c r="D678" s="36"/>
      <c r="E678" s="109"/>
      <c r="F678" s="109"/>
      <c r="G678" s="109"/>
      <c r="H678" s="109"/>
      <c r="I678" s="34"/>
      <c r="J678" s="34"/>
      <c r="K678" s="34"/>
      <c r="L678" s="34"/>
      <c r="M678" s="99"/>
      <c r="N678" s="99"/>
      <c r="O678" s="99"/>
    </row>
    <row r="679" spans="2:16" x14ac:dyDescent="0.25">
      <c r="B679" s="96"/>
      <c r="C679" s="97"/>
      <c r="D679" s="96"/>
      <c r="E679" s="6"/>
      <c r="F679" s="6"/>
      <c r="G679" s="6"/>
      <c r="I679" s="6"/>
      <c r="J679" s="6"/>
      <c r="K679" s="6"/>
      <c r="M679" s="99"/>
      <c r="N679" s="99"/>
      <c r="O679" s="99"/>
    </row>
    <row r="680" spans="2:16" s="124" customFormat="1" x14ac:dyDescent="0.25">
      <c r="B680" s="36"/>
      <c r="C680" s="97"/>
      <c r="D680" s="36"/>
      <c r="E680" s="94"/>
      <c r="F680" s="94"/>
      <c r="G680" s="94"/>
      <c r="H680" s="94"/>
      <c r="I680" s="6"/>
      <c r="J680" s="6"/>
      <c r="K680" s="6"/>
      <c r="L680" s="34"/>
      <c r="M680" s="120"/>
      <c r="N680" s="120"/>
      <c r="O680" s="120"/>
    </row>
    <row r="681" spans="2:16" s="124" customFormat="1" x14ac:dyDescent="0.25">
      <c r="B681" s="36"/>
      <c r="C681" s="97"/>
      <c r="D681" s="36"/>
      <c r="E681" s="94"/>
      <c r="F681" s="94"/>
      <c r="G681" s="94"/>
      <c r="H681" s="94"/>
      <c r="I681" s="6"/>
      <c r="J681" s="6"/>
      <c r="K681" s="6"/>
      <c r="L681" s="34"/>
      <c r="M681" s="120"/>
      <c r="N681" s="120"/>
      <c r="O681" s="120"/>
    </row>
    <row r="682" spans="2:16" x14ac:dyDescent="0.25">
      <c r="B682" s="104"/>
      <c r="C682" s="97"/>
      <c r="D682" s="104"/>
      <c r="E682" s="6"/>
      <c r="F682" s="6"/>
      <c r="G682" s="6"/>
      <c r="H682" s="87"/>
      <c r="I682" s="6"/>
      <c r="J682" s="6"/>
      <c r="K682" s="6"/>
    </row>
    <row r="683" spans="2:16" s="124" customFormat="1" x14ac:dyDescent="0.25">
      <c r="B683" s="36"/>
      <c r="C683" s="108"/>
      <c r="D683" s="36"/>
      <c r="E683" s="109"/>
      <c r="F683" s="109"/>
      <c r="G683" s="109"/>
      <c r="H683" s="109"/>
      <c r="I683" s="34"/>
      <c r="J683" s="34"/>
      <c r="K683" s="34"/>
      <c r="L683" s="34"/>
      <c r="M683" s="99"/>
      <c r="N683" s="99"/>
      <c r="O683" s="99"/>
    </row>
    <row r="684" spans="2:16" s="98" customFormat="1" x14ac:dyDescent="0.25">
      <c r="B684" s="25"/>
      <c r="C684" s="69"/>
      <c r="D684" s="25"/>
      <c r="E684" s="7"/>
      <c r="F684" s="7"/>
      <c r="G684" s="7"/>
      <c r="H684" s="7"/>
      <c r="I684" s="7"/>
      <c r="J684" s="7"/>
      <c r="K684" s="7"/>
      <c r="M684" s="99"/>
      <c r="N684" s="99"/>
      <c r="O684" s="99"/>
      <c r="P684" s="100"/>
    </row>
    <row r="685" spans="2:16" s="124" customFormat="1" x14ac:dyDescent="0.25">
      <c r="B685" s="36"/>
      <c r="C685" s="108"/>
      <c r="D685" s="36"/>
      <c r="E685" s="109"/>
      <c r="F685" s="109"/>
      <c r="G685" s="109"/>
      <c r="H685" s="109"/>
      <c r="I685" s="34"/>
      <c r="J685" s="34"/>
      <c r="K685" s="34"/>
      <c r="L685" s="34"/>
      <c r="M685" s="99"/>
      <c r="N685" s="99"/>
      <c r="O685" s="99"/>
    </row>
    <row r="686" spans="2:16" x14ac:dyDescent="0.25">
      <c r="B686" s="96"/>
      <c r="C686" s="97"/>
      <c r="D686" s="96"/>
      <c r="E686" s="6"/>
      <c r="F686" s="6"/>
      <c r="G686" s="6"/>
      <c r="I686" s="6"/>
      <c r="J686" s="6"/>
      <c r="K686" s="6"/>
      <c r="M686" s="99"/>
      <c r="N686" s="99"/>
      <c r="O686" s="99"/>
    </row>
    <row r="687" spans="2:16" s="124" customFormat="1" x14ac:dyDescent="0.25">
      <c r="B687" s="36"/>
      <c r="C687" s="97"/>
      <c r="D687" s="36"/>
      <c r="E687" s="94"/>
      <c r="F687" s="94"/>
      <c r="G687" s="94"/>
      <c r="H687" s="94"/>
      <c r="I687" s="6"/>
      <c r="J687" s="6"/>
      <c r="K687" s="6"/>
      <c r="L687" s="34"/>
      <c r="M687" s="120"/>
      <c r="N687" s="120"/>
      <c r="O687" s="120"/>
    </row>
    <row r="688" spans="2:16" s="124" customFormat="1" x14ac:dyDescent="0.25">
      <c r="B688" s="36"/>
      <c r="C688" s="97"/>
      <c r="D688" s="36"/>
      <c r="E688" s="94"/>
      <c r="F688" s="94"/>
      <c r="G688" s="94"/>
      <c r="H688" s="94"/>
      <c r="I688" s="6"/>
      <c r="J688" s="6"/>
      <c r="K688" s="6"/>
      <c r="L688" s="34"/>
      <c r="M688" s="120"/>
      <c r="N688" s="120"/>
      <c r="O688" s="120"/>
    </row>
    <row r="689" spans="2:16" x14ac:dyDescent="0.25">
      <c r="B689" s="104"/>
      <c r="C689" s="97"/>
      <c r="D689" s="104"/>
      <c r="E689" s="6"/>
      <c r="F689" s="6"/>
      <c r="G689" s="6"/>
      <c r="H689" s="87"/>
      <c r="I689" s="6"/>
      <c r="J689" s="6"/>
      <c r="K689" s="6"/>
    </row>
    <row r="690" spans="2:16" s="124" customFormat="1" x14ac:dyDescent="0.25">
      <c r="B690" s="36"/>
      <c r="C690" s="108"/>
      <c r="D690" s="36"/>
      <c r="E690" s="109"/>
      <c r="F690" s="109"/>
      <c r="G690" s="109"/>
      <c r="H690" s="109"/>
      <c r="I690" s="34"/>
      <c r="J690" s="34"/>
      <c r="K690" s="34"/>
      <c r="L690" s="34"/>
      <c r="M690" s="99"/>
      <c r="N690" s="99"/>
      <c r="O690" s="99"/>
    </row>
    <row r="691" spans="2:16" s="98" customFormat="1" x14ac:dyDescent="0.25">
      <c r="B691" s="25"/>
      <c r="C691" s="69"/>
      <c r="D691" s="25"/>
      <c r="E691" s="7"/>
      <c r="F691" s="7"/>
      <c r="G691" s="7"/>
      <c r="H691" s="7"/>
      <c r="I691" s="7"/>
      <c r="J691" s="7"/>
      <c r="K691" s="7"/>
      <c r="M691" s="99"/>
      <c r="N691" s="99"/>
      <c r="O691" s="99"/>
      <c r="P691" s="100"/>
    </row>
    <row r="692" spans="2:16" s="124" customFormat="1" x14ac:dyDescent="0.25">
      <c r="B692" s="36"/>
      <c r="C692" s="108"/>
      <c r="D692" s="36"/>
      <c r="E692" s="109"/>
      <c r="F692" s="109"/>
      <c r="G692" s="109"/>
      <c r="H692" s="109"/>
      <c r="I692" s="34"/>
      <c r="J692" s="34"/>
      <c r="K692" s="34"/>
      <c r="L692" s="34"/>
      <c r="M692" s="99"/>
      <c r="N692" s="99"/>
      <c r="O692" s="99"/>
    </row>
    <row r="693" spans="2:16" x14ac:dyDescent="0.25">
      <c r="B693" s="96"/>
      <c r="C693" s="97"/>
      <c r="D693" s="96"/>
      <c r="E693" s="6"/>
      <c r="F693" s="6"/>
      <c r="G693" s="6"/>
      <c r="I693" s="6"/>
      <c r="J693" s="6"/>
      <c r="K693" s="6"/>
      <c r="M693" s="99"/>
      <c r="N693" s="99"/>
      <c r="O693" s="99"/>
    </row>
    <row r="694" spans="2:16" s="124" customFormat="1" x14ac:dyDescent="0.25">
      <c r="B694" s="36"/>
      <c r="C694" s="97"/>
      <c r="D694" s="36"/>
      <c r="E694" s="94"/>
      <c r="F694" s="94"/>
      <c r="G694" s="94"/>
      <c r="H694" s="94"/>
      <c r="I694" s="6"/>
      <c r="J694" s="6"/>
      <c r="K694" s="6"/>
      <c r="L694" s="34"/>
      <c r="M694" s="120"/>
      <c r="N694" s="120"/>
      <c r="O694" s="120"/>
    </row>
    <row r="695" spans="2:16" s="124" customFormat="1" x14ac:dyDescent="0.25">
      <c r="B695" s="36"/>
      <c r="C695" s="97"/>
      <c r="D695" s="36"/>
      <c r="E695" s="94"/>
      <c r="F695" s="94"/>
      <c r="G695" s="94"/>
      <c r="H695" s="94"/>
      <c r="I695" s="6"/>
      <c r="J695" s="6"/>
      <c r="K695" s="6"/>
      <c r="L695" s="34"/>
      <c r="M695" s="120"/>
      <c r="N695" s="120"/>
      <c r="O695" s="120"/>
    </row>
    <row r="696" spans="2:16" x14ac:dyDescent="0.25">
      <c r="B696" s="104"/>
      <c r="C696" s="97"/>
      <c r="D696" s="104"/>
      <c r="E696" s="6"/>
      <c r="F696" s="6"/>
      <c r="G696" s="6"/>
      <c r="H696" s="87"/>
      <c r="I696" s="6"/>
      <c r="J696" s="6"/>
      <c r="K696" s="6"/>
    </row>
    <row r="697" spans="2:16" s="124" customFormat="1" x14ac:dyDescent="0.25">
      <c r="B697" s="36"/>
      <c r="C697" s="108"/>
      <c r="D697" s="36"/>
      <c r="E697" s="109"/>
      <c r="F697" s="109"/>
      <c r="G697" s="109"/>
      <c r="H697" s="109"/>
      <c r="I697" s="34"/>
      <c r="J697" s="34"/>
      <c r="K697" s="34"/>
      <c r="L697" s="34"/>
      <c r="M697" s="99"/>
      <c r="N697" s="99"/>
      <c r="O697" s="99"/>
    </row>
    <row r="698" spans="2:16" s="98" customFormat="1" x14ac:dyDescent="0.25">
      <c r="B698" s="25"/>
      <c r="C698" s="69"/>
      <c r="D698" s="25"/>
      <c r="E698" s="7"/>
      <c r="F698" s="7"/>
      <c r="G698" s="7"/>
      <c r="H698" s="7"/>
      <c r="I698" s="7"/>
      <c r="J698" s="7"/>
      <c r="K698" s="7"/>
      <c r="M698" s="99"/>
      <c r="N698" s="99"/>
      <c r="O698" s="99"/>
      <c r="P698" s="100"/>
    </row>
    <row r="699" spans="2:16" s="124" customFormat="1" x14ac:dyDescent="0.25">
      <c r="B699" s="36"/>
      <c r="C699" s="108"/>
      <c r="D699" s="36"/>
      <c r="E699" s="109"/>
      <c r="F699" s="109"/>
      <c r="G699" s="109"/>
      <c r="H699" s="109"/>
      <c r="I699" s="34"/>
      <c r="J699" s="34"/>
      <c r="K699" s="34"/>
      <c r="L699" s="34"/>
      <c r="M699" s="99"/>
      <c r="N699" s="99"/>
      <c r="O699" s="99"/>
    </row>
    <row r="700" spans="2:16" x14ac:dyDescent="0.25">
      <c r="B700" s="96"/>
      <c r="C700" s="97"/>
      <c r="D700" s="96"/>
      <c r="E700" s="6"/>
      <c r="F700" s="6"/>
      <c r="G700" s="6"/>
      <c r="I700" s="6"/>
      <c r="J700" s="6"/>
      <c r="K700" s="6"/>
      <c r="M700" s="99"/>
      <c r="N700" s="99"/>
      <c r="O700" s="99"/>
    </row>
    <row r="701" spans="2:16" s="124" customFormat="1" x14ac:dyDescent="0.25">
      <c r="B701" s="36"/>
      <c r="C701" s="97"/>
      <c r="D701" s="36"/>
      <c r="E701" s="94"/>
      <c r="F701" s="94"/>
      <c r="G701" s="94"/>
      <c r="H701" s="94"/>
      <c r="I701" s="6"/>
      <c r="J701" s="6"/>
      <c r="K701" s="6"/>
      <c r="L701" s="34"/>
      <c r="M701" s="120"/>
      <c r="N701" s="120"/>
      <c r="O701" s="120"/>
    </row>
    <row r="702" spans="2:16" s="124" customFormat="1" x14ac:dyDescent="0.25">
      <c r="B702" s="36"/>
      <c r="C702" s="97"/>
      <c r="D702" s="36"/>
      <c r="E702" s="94"/>
      <c r="F702" s="94"/>
      <c r="G702" s="94"/>
      <c r="H702" s="94"/>
      <c r="I702" s="6"/>
      <c r="J702" s="6"/>
      <c r="K702" s="6"/>
      <c r="L702" s="34"/>
      <c r="M702" s="120"/>
      <c r="N702" s="120"/>
      <c r="O702" s="120"/>
    </row>
    <row r="703" spans="2:16" x14ac:dyDescent="0.25">
      <c r="B703" s="104"/>
      <c r="C703" s="97"/>
      <c r="D703" s="104"/>
      <c r="E703" s="6"/>
      <c r="F703" s="6"/>
      <c r="G703" s="6"/>
      <c r="H703" s="87"/>
      <c r="I703" s="6"/>
      <c r="J703" s="6"/>
      <c r="K703" s="6"/>
    </row>
    <row r="704" spans="2:16" s="124" customFormat="1" x14ac:dyDescent="0.25">
      <c r="B704" s="36"/>
      <c r="C704" s="108"/>
      <c r="D704" s="36"/>
      <c r="E704" s="109"/>
      <c r="F704" s="109"/>
      <c r="G704" s="109"/>
      <c r="H704" s="109"/>
      <c r="I704" s="34"/>
      <c r="J704" s="34"/>
      <c r="K704" s="34"/>
      <c r="L704" s="34"/>
      <c r="M704" s="99"/>
      <c r="N704" s="99"/>
      <c r="O704" s="99"/>
    </row>
    <row r="705" spans="2:16" s="98" customFormat="1" x14ac:dyDescent="0.25">
      <c r="B705" s="25"/>
      <c r="C705" s="69"/>
      <c r="D705" s="25"/>
      <c r="E705" s="7"/>
      <c r="F705" s="7"/>
      <c r="G705" s="7"/>
      <c r="H705" s="7"/>
      <c r="I705" s="7"/>
      <c r="J705" s="7"/>
      <c r="K705" s="7"/>
      <c r="M705" s="99"/>
      <c r="N705" s="99"/>
      <c r="O705" s="99"/>
      <c r="P705" s="100"/>
    </row>
    <row r="706" spans="2:16" s="124" customFormat="1" x14ac:dyDescent="0.25">
      <c r="B706" s="36"/>
      <c r="C706" s="108"/>
      <c r="D706" s="36"/>
      <c r="E706" s="109"/>
      <c r="F706" s="109"/>
      <c r="G706" s="109"/>
      <c r="H706" s="109"/>
      <c r="I706" s="34"/>
      <c r="J706" s="34"/>
      <c r="K706" s="34"/>
      <c r="L706" s="34"/>
      <c r="M706" s="99"/>
      <c r="N706" s="99"/>
      <c r="O706" s="99"/>
    </row>
    <row r="707" spans="2:16" x14ac:dyDescent="0.25">
      <c r="B707" s="96"/>
      <c r="C707" s="97"/>
      <c r="D707" s="96"/>
      <c r="E707" s="6"/>
      <c r="F707" s="6"/>
      <c r="G707" s="6"/>
      <c r="I707" s="6"/>
      <c r="J707" s="6"/>
      <c r="K707" s="6"/>
      <c r="M707" s="99"/>
      <c r="N707" s="99"/>
      <c r="O707" s="99"/>
    </row>
    <row r="708" spans="2:16" s="124" customFormat="1" x14ac:dyDescent="0.25">
      <c r="B708" s="36"/>
      <c r="C708" s="97"/>
      <c r="D708" s="36"/>
      <c r="E708" s="94"/>
      <c r="F708" s="94"/>
      <c r="G708" s="94"/>
      <c r="H708" s="94"/>
      <c r="I708" s="6"/>
      <c r="J708" s="6"/>
      <c r="K708" s="6"/>
      <c r="L708" s="34"/>
      <c r="M708" s="120"/>
      <c r="N708" s="120"/>
      <c r="O708" s="120"/>
    </row>
    <row r="709" spans="2:16" s="124" customFormat="1" x14ac:dyDescent="0.25">
      <c r="B709" s="36"/>
      <c r="C709" s="97"/>
      <c r="D709" s="36"/>
      <c r="E709" s="94"/>
      <c r="F709" s="94"/>
      <c r="G709" s="94"/>
      <c r="H709" s="94"/>
      <c r="I709" s="6"/>
      <c r="J709" s="6"/>
      <c r="K709" s="6"/>
      <c r="L709" s="34"/>
      <c r="M709" s="120"/>
      <c r="N709" s="120"/>
      <c r="O709" s="120"/>
    </row>
    <row r="710" spans="2:16" x14ac:dyDescent="0.25">
      <c r="B710" s="104"/>
      <c r="C710" s="97"/>
      <c r="D710" s="104"/>
      <c r="E710" s="6"/>
      <c r="F710" s="6"/>
      <c r="G710" s="6"/>
      <c r="H710" s="87"/>
      <c r="I710" s="6"/>
      <c r="J710" s="6"/>
      <c r="K710" s="6"/>
    </row>
    <row r="711" spans="2:16" x14ac:dyDescent="0.25">
      <c r="B711" s="104"/>
      <c r="C711" s="97"/>
      <c r="D711" s="104"/>
      <c r="E711" s="6"/>
      <c r="F711" s="6"/>
      <c r="G711" s="6"/>
      <c r="I711" s="6"/>
      <c r="J711" s="6"/>
      <c r="K711" s="6"/>
    </row>
    <row r="712" spans="2:16" x14ac:dyDescent="0.25">
      <c r="B712" s="104"/>
      <c r="C712" s="97"/>
      <c r="D712" s="104"/>
      <c r="E712" s="6"/>
      <c r="F712" s="6"/>
      <c r="G712" s="6"/>
      <c r="H712" s="87"/>
      <c r="I712" s="6"/>
      <c r="J712" s="6"/>
      <c r="K712" s="6"/>
    </row>
    <row r="713" spans="2:16" x14ac:dyDescent="0.25">
      <c r="B713" s="104"/>
      <c r="C713" s="97"/>
      <c r="D713" s="104"/>
      <c r="E713" s="6"/>
      <c r="F713" s="6"/>
      <c r="G713" s="6"/>
      <c r="I713" s="6"/>
      <c r="J713" s="6"/>
      <c r="K713" s="6"/>
    </row>
    <row r="714" spans="2:16" s="102" customFormat="1" x14ac:dyDescent="0.25">
      <c r="B714" s="36"/>
      <c r="C714" s="97"/>
      <c r="D714" s="36"/>
      <c r="I714" s="34"/>
      <c r="J714" s="34"/>
      <c r="K714" s="34"/>
      <c r="L714" s="34"/>
      <c r="M714" s="99"/>
      <c r="N714" s="99"/>
      <c r="O714" s="99"/>
    </row>
    <row r="715" spans="2:16" s="98" customFormat="1" x14ac:dyDescent="0.25">
      <c r="B715" s="25"/>
      <c r="C715" s="69"/>
      <c r="D715" s="25"/>
      <c r="E715" s="7"/>
      <c r="F715" s="7"/>
      <c r="G715" s="7"/>
      <c r="H715" s="7"/>
      <c r="I715" s="7"/>
      <c r="J715" s="7"/>
      <c r="K715" s="7"/>
      <c r="M715" s="99"/>
      <c r="N715" s="99"/>
      <c r="O715" s="99"/>
      <c r="P715" s="100"/>
    </row>
    <row r="716" spans="2:16" s="124" customFormat="1" x14ac:dyDescent="0.25">
      <c r="B716" s="107"/>
      <c r="C716" s="97"/>
      <c r="D716" s="107"/>
      <c r="E716" s="102"/>
      <c r="F716" s="102"/>
      <c r="G716" s="102"/>
      <c r="H716" s="102"/>
      <c r="I716" s="93"/>
      <c r="J716" s="93"/>
      <c r="K716" s="93"/>
      <c r="L716" s="93"/>
      <c r="M716" s="99"/>
      <c r="N716" s="99"/>
      <c r="O716" s="99"/>
    </row>
    <row r="717" spans="2:16" s="98" customFormat="1" x14ac:dyDescent="0.25">
      <c r="B717" s="25"/>
      <c r="C717" s="69"/>
      <c r="D717" s="25"/>
      <c r="E717" s="7"/>
      <c r="F717" s="7"/>
      <c r="G717" s="7"/>
      <c r="H717" s="7"/>
      <c r="I717" s="7"/>
      <c r="J717" s="7"/>
      <c r="K717" s="7"/>
      <c r="M717" s="99"/>
      <c r="N717" s="99"/>
      <c r="O717" s="99"/>
      <c r="P717" s="100"/>
    </row>
    <row r="718" spans="2:16" s="124" customFormat="1" x14ac:dyDescent="0.25">
      <c r="B718" s="102"/>
      <c r="C718" s="97"/>
      <c r="D718" s="102"/>
      <c r="E718" s="102"/>
      <c r="F718" s="102"/>
      <c r="G718" s="102"/>
      <c r="H718" s="102"/>
      <c r="I718" s="34"/>
      <c r="J718" s="34"/>
      <c r="K718" s="34"/>
      <c r="L718" s="34"/>
      <c r="M718" s="99"/>
      <c r="N718" s="99"/>
      <c r="O718" s="99"/>
    </row>
    <row r="719" spans="2:16" x14ac:dyDescent="0.25">
      <c r="B719" s="96"/>
      <c r="C719" s="97"/>
      <c r="D719" s="96"/>
      <c r="E719" s="6"/>
      <c r="F719" s="6"/>
      <c r="G719" s="6"/>
      <c r="I719" s="6"/>
      <c r="J719" s="6"/>
      <c r="K719" s="6"/>
      <c r="M719" s="99"/>
      <c r="N719" s="99"/>
      <c r="O719" s="99"/>
    </row>
    <row r="720" spans="2:16" x14ac:dyDescent="0.25">
      <c r="B720" s="36"/>
      <c r="C720" s="97"/>
      <c r="D720" s="36"/>
      <c r="E720" s="6"/>
      <c r="F720" s="6"/>
      <c r="G720" s="6"/>
      <c r="I720" s="6"/>
      <c r="J720" s="6"/>
      <c r="K720" s="6"/>
    </row>
    <row r="721" spans="2:15" s="121" customFormat="1" x14ac:dyDescent="0.25">
      <c r="B721" s="36"/>
      <c r="C721" s="97"/>
      <c r="D721" s="36"/>
      <c r="E721" s="6"/>
      <c r="F721" s="6"/>
      <c r="G721" s="6"/>
      <c r="H721" s="6"/>
      <c r="I721" s="6"/>
      <c r="J721" s="6"/>
      <c r="K721" s="6"/>
      <c r="L721" s="117"/>
      <c r="M721" s="120"/>
      <c r="N721" s="120"/>
      <c r="O721" s="120"/>
    </row>
    <row r="722" spans="2:15" s="121" customFormat="1" x14ac:dyDescent="0.25">
      <c r="B722" s="36"/>
      <c r="C722" s="97"/>
      <c r="D722" s="36"/>
      <c r="E722" s="6"/>
      <c r="F722" s="6"/>
      <c r="G722" s="6"/>
      <c r="H722" s="6"/>
      <c r="I722" s="6"/>
      <c r="J722" s="6"/>
      <c r="K722" s="6"/>
      <c r="L722" s="117"/>
      <c r="M722" s="120"/>
      <c r="N722" s="120"/>
      <c r="O722" s="120"/>
    </row>
    <row r="723" spans="2:15" s="121" customFormat="1" x14ac:dyDescent="0.25">
      <c r="B723" s="36"/>
      <c r="C723" s="97"/>
      <c r="D723" s="36"/>
      <c r="E723" s="6"/>
      <c r="F723" s="6"/>
      <c r="G723" s="6"/>
      <c r="H723" s="6"/>
      <c r="I723" s="6"/>
      <c r="J723" s="6"/>
      <c r="K723" s="6"/>
      <c r="L723" s="117"/>
      <c r="M723" s="120"/>
      <c r="N723" s="120"/>
      <c r="O723" s="120"/>
    </row>
    <row r="724" spans="2:15" s="121" customFormat="1" x14ac:dyDescent="0.25">
      <c r="B724" s="36"/>
      <c r="C724" s="97"/>
      <c r="D724" s="36"/>
      <c r="E724" s="6"/>
      <c r="F724" s="6"/>
      <c r="G724" s="6"/>
      <c r="H724" s="6"/>
      <c r="I724" s="6"/>
      <c r="J724" s="6"/>
      <c r="K724" s="6"/>
      <c r="L724" s="117"/>
      <c r="M724" s="120"/>
      <c r="N724" s="120"/>
      <c r="O724" s="120"/>
    </row>
    <row r="725" spans="2:15" s="121" customFormat="1" x14ac:dyDescent="0.25">
      <c r="B725" s="36"/>
      <c r="C725" s="97"/>
      <c r="D725" s="36"/>
      <c r="E725" s="6"/>
      <c r="F725" s="6"/>
      <c r="G725" s="6"/>
      <c r="H725" s="6"/>
      <c r="I725" s="6"/>
      <c r="J725" s="6"/>
      <c r="K725" s="6"/>
      <c r="L725" s="117"/>
      <c r="M725" s="120"/>
      <c r="N725" s="120"/>
      <c r="O725" s="120"/>
    </row>
    <row r="726" spans="2:15" s="121" customFormat="1" x14ac:dyDescent="0.25">
      <c r="B726" s="36"/>
      <c r="C726" s="97"/>
      <c r="D726" s="36"/>
      <c r="E726" s="6"/>
      <c r="F726" s="6"/>
      <c r="G726" s="6"/>
      <c r="H726" s="6"/>
      <c r="I726" s="6"/>
      <c r="J726" s="6"/>
      <c r="K726" s="6"/>
      <c r="L726" s="117"/>
      <c r="M726" s="120"/>
      <c r="N726" s="120"/>
      <c r="O726" s="120"/>
    </row>
    <row r="727" spans="2:15" s="121" customFormat="1" x14ac:dyDescent="0.25">
      <c r="B727" s="36"/>
      <c r="C727" s="97"/>
      <c r="D727" s="36"/>
      <c r="E727" s="6"/>
      <c r="F727" s="6"/>
      <c r="G727" s="6"/>
      <c r="H727" s="6"/>
      <c r="I727" s="6"/>
      <c r="J727" s="6"/>
      <c r="K727" s="6"/>
      <c r="L727" s="117"/>
      <c r="M727" s="120"/>
      <c r="N727" s="120"/>
      <c r="O727" s="120"/>
    </row>
    <row r="728" spans="2:15" s="121" customFormat="1" x14ac:dyDescent="0.25">
      <c r="B728" s="36"/>
      <c r="C728" s="97"/>
      <c r="D728" s="36"/>
      <c r="E728" s="6"/>
      <c r="F728" s="6"/>
      <c r="G728" s="6"/>
      <c r="H728" s="6"/>
      <c r="I728" s="6"/>
      <c r="J728" s="6"/>
      <c r="K728" s="6"/>
      <c r="L728" s="117"/>
      <c r="M728" s="120"/>
      <c r="N728" s="120"/>
      <c r="O728" s="120"/>
    </row>
    <row r="729" spans="2:15" s="121" customFormat="1" x14ac:dyDescent="0.25">
      <c r="B729" s="36"/>
      <c r="C729" s="97"/>
      <c r="D729" s="36"/>
      <c r="E729" s="6"/>
      <c r="F729" s="6"/>
      <c r="G729" s="6"/>
      <c r="H729" s="6"/>
      <c r="I729" s="6"/>
      <c r="J729" s="6"/>
      <c r="K729" s="6"/>
      <c r="L729" s="117"/>
      <c r="M729" s="120"/>
      <c r="N729" s="120"/>
      <c r="O729" s="120"/>
    </row>
    <row r="730" spans="2:15" s="121" customFormat="1" x14ac:dyDescent="0.25">
      <c r="B730" s="36"/>
      <c r="C730" s="97"/>
      <c r="D730" s="36"/>
      <c r="E730" s="6"/>
      <c r="F730" s="6"/>
      <c r="G730" s="6"/>
      <c r="H730" s="6"/>
      <c r="I730" s="6"/>
      <c r="J730" s="6"/>
      <c r="K730" s="6"/>
      <c r="L730" s="117"/>
      <c r="M730" s="120"/>
      <c r="N730" s="120"/>
      <c r="O730" s="120"/>
    </row>
    <row r="731" spans="2:15" s="121" customFormat="1" x14ac:dyDescent="0.25">
      <c r="B731" s="36"/>
      <c r="C731" s="97"/>
      <c r="D731" s="36"/>
      <c r="E731" s="6"/>
      <c r="F731" s="6"/>
      <c r="G731" s="6"/>
      <c r="H731" s="6"/>
      <c r="I731" s="6"/>
      <c r="J731" s="6"/>
      <c r="K731" s="6"/>
      <c r="L731" s="117"/>
      <c r="M731" s="120"/>
      <c r="N731" s="120"/>
      <c r="O731" s="120"/>
    </row>
    <row r="732" spans="2:15" s="121" customFormat="1" x14ac:dyDescent="0.25">
      <c r="B732" s="36"/>
      <c r="C732" s="97"/>
      <c r="D732" s="36"/>
      <c r="E732" s="6"/>
      <c r="F732" s="6"/>
      <c r="G732" s="6"/>
      <c r="H732" s="6"/>
      <c r="I732" s="6"/>
      <c r="J732" s="6"/>
      <c r="K732" s="6"/>
      <c r="L732" s="117"/>
      <c r="M732" s="120"/>
      <c r="N732" s="120"/>
      <c r="O732" s="120"/>
    </row>
    <row r="733" spans="2:15" s="121" customFormat="1" x14ac:dyDescent="0.25">
      <c r="B733" s="36"/>
      <c r="C733" s="97"/>
      <c r="D733" s="36"/>
      <c r="E733" s="6"/>
      <c r="F733" s="6"/>
      <c r="G733" s="6"/>
      <c r="H733" s="6"/>
      <c r="I733" s="6"/>
      <c r="J733" s="6"/>
      <c r="K733" s="6"/>
      <c r="L733" s="117"/>
      <c r="M733" s="120"/>
      <c r="N733" s="120"/>
      <c r="O733" s="120"/>
    </row>
    <row r="734" spans="2:15" s="121" customFormat="1" x14ac:dyDescent="0.25">
      <c r="B734" s="36"/>
      <c r="C734" s="97"/>
      <c r="D734" s="36"/>
      <c r="E734" s="6"/>
      <c r="F734" s="6"/>
      <c r="G734" s="6"/>
      <c r="H734" s="6"/>
      <c r="I734" s="6"/>
      <c r="J734" s="6"/>
      <c r="K734" s="6"/>
      <c r="L734" s="117"/>
      <c r="M734" s="120"/>
      <c r="N734" s="120"/>
      <c r="O734" s="120"/>
    </row>
    <row r="735" spans="2:15" s="121" customFormat="1" x14ac:dyDescent="0.25">
      <c r="B735" s="36"/>
      <c r="C735" s="97"/>
      <c r="D735" s="36"/>
      <c r="E735" s="6"/>
      <c r="F735" s="6"/>
      <c r="G735" s="6"/>
      <c r="H735" s="6"/>
      <c r="I735" s="6"/>
      <c r="J735" s="6"/>
      <c r="K735" s="6"/>
      <c r="L735" s="117"/>
      <c r="M735" s="120"/>
      <c r="N735" s="120"/>
      <c r="O735" s="120"/>
    </row>
    <row r="736" spans="2:15" s="121" customFormat="1" x14ac:dyDescent="0.25">
      <c r="B736" s="36"/>
      <c r="C736" s="97"/>
      <c r="D736" s="36"/>
      <c r="E736" s="6"/>
      <c r="F736" s="6"/>
      <c r="G736" s="6"/>
      <c r="H736" s="6"/>
      <c r="I736" s="6"/>
      <c r="J736" s="6"/>
      <c r="K736" s="6"/>
      <c r="L736" s="117"/>
      <c r="M736" s="120"/>
      <c r="N736" s="120"/>
      <c r="O736" s="120"/>
    </row>
    <row r="737" spans="2:15" s="121" customFormat="1" x14ac:dyDescent="0.25">
      <c r="B737" s="36"/>
      <c r="C737" s="97"/>
      <c r="D737" s="36"/>
      <c r="E737" s="6"/>
      <c r="F737" s="6"/>
      <c r="G737" s="6"/>
      <c r="H737" s="6"/>
      <c r="I737" s="6"/>
      <c r="J737" s="6"/>
      <c r="K737" s="6"/>
      <c r="L737" s="117"/>
      <c r="M737" s="120"/>
      <c r="N737" s="120"/>
      <c r="O737" s="120"/>
    </row>
    <row r="738" spans="2:15" s="121" customFormat="1" x14ac:dyDescent="0.25">
      <c r="B738" s="36"/>
      <c r="C738" s="97"/>
      <c r="D738" s="36"/>
      <c r="E738" s="6"/>
      <c r="F738" s="6"/>
      <c r="G738" s="6"/>
      <c r="H738" s="6"/>
      <c r="I738" s="6"/>
      <c r="J738" s="6"/>
      <c r="K738" s="6"/>
      <c r="L738" s="117"/>
      <c r="M738" s="120"/>
      <c r="N738" s="120"/>
      <c r="O738" s="120"/>
    </row>
    <row r="739" spans="2:15" s="121" customFormat="1" x14ac:dyDescent="0.25">
      <c r="B739" s="36"/>
      <c r="C739" s="97"/>
      <c r="D739" s="36"/>
      <c r="E739" s="6"/>
      <c r="F739" s="6"/>
      <c r="G739" s="6"/>
      <c r="H739" s="6"/>
      <c r="I739" s="6"/>
      <c r="J739" s="6"/>
      <c r="K739" s="6"/>
      <c r="L739" s="117"/>
      <c r="M739" s="120"/>
      <c r="N739" s="120"/>
      <c r="O739" s="120"/>
    </row>
    <row r="740" spans="2:15" s="121" customFormat="1" x14ac:dyDescent="0.25">
      <c r="B740" s="36"/>
      <c r="C740" s="97"/>
      <c r="D740" s="36"/>
      <c r="E740" s="6"/>
      <c r="F740" s="6"/>
      <c r="G740" s="6"/>
      <c r="H740" s="6"/>
      <c r="I740" s="6"/>
      <c r="J740" s="6"/>
      <c r="K740" s="6"/>
      <c r="L740" s="117"/>
      <c r="M740" s="120"/>
      <c r="N740" s="120"/>
      <c r="O740" s="120"/>
    </row>
    <row r="741" spans="2:15" s="121" customFormat="1" x14ac:dyDescent="0.25">
      <c r="B741" s="36"/>
      <c r="C741" s="97"/>
      <c r="D741" s="36"/>
      <c r="E741" s="6"/>
      <c r="F741" s="6"/>
      <c r="G741" s="6"/>
      <c r="H741" s="6"/>
      <c r="I741" s="6"/>
      <c r="J741" s="6"/>
      <c r="K741" s="6"/>
      <c r="L741" s="117"/>
      <c r="M741" s="120"/>
      <c r="N741" s="120"/>
      <c r="O741" s="120"/>
    </row>
    <row r="742" spans="2:15" s="121" customFormat="1" x14ac:dyDescent="0.25">
      <c r="B742" s="36"/>
      <c r="C742" s="97"/>
      <c r="D742" s="36"/>
      <c r="E742" s="6"/>
      <c r="F742" s="6"/>
      <c r="G742" s="6"/>
      <c r="H742" s="6"/>
      <c r="I742" s="6"/>
      <c r="J742" s="6"/>
      <c r="K742" s="6"/>
      <c r="L742" s="117"/>
      <c r="M742" s="120"/>
      <c r="N742" s="120"/>
      <c r="O742" s="120"/>
    </row>
    <row r="743" spans="2:15" s="121" customFormat="1" x14ac:dyDescent="0.25">
      <c r="B743" s="36"/>
      <c r="C743" s="97"/>
      <c r="D743" s="36"/>
      <c r="E743" s="6"/>
      <c r="F743" s="6"/>
      <c r="G743" s="6"/>
      <c r="H743" s="6"/>
      <c r="I743" s="6"/>
      <c r="J743" s="6"/>
      <c r="K743" s="6"/>
      <c r="L743" s="117"/>
      <c r="M743" s="120"/>
      <c r="N743" s="120"/>
      <c r="O743" s="120"/>
    </row>
    <row r="744" spans="2:15" s="121" customFormat="1" x14ac:dyDescent="0.25">
      <c r="B744" s="36"/>
      <c r="C744" s="97"/>
      <c r="D744" s="36"/>
      <c r="E744" s="6"/>
      <c r="F744" s="6"/>
      <c r="G744" s="6"/>
      <c r="H744" s="6"/>
      <c r="I744" s="6"/>
      <c r="J744" s="6"/>
      <c r="K744" s="6"/>
      <c r="L744" s="117"/>
      <c r="M744" s="120"/>
      <c r="N744" s="120"/>
      <c r="O744" s="120"/>
    </row>
    <row r="745" spans="2:15" s="121" customFormat="1" x14ac:dyDescent="0.25">
      <c r="B745" s="36"/>
      <c r="C745" s="97"/>
      <c r="D745" s="36"/>
      <c r="E745" s="6"/>
      <c r="F745" s="6"/>
      <c r="G745" s="6"/>
      <c r="H745" s="6"/>
      <c r="I745" s="6"/>
      <c r="J745" s="6"/>
      <c r="K745" s="6"/>
      <c r="L745" s="117"/>
      <c r="M745" s="120"/>
      <c r="N745" s="120"/>
      <c r="O745" s="120"/>
    </row>
    <row r="746" spans="2:15" s="121" customFormat="1" x14ac:dyDescent="0.25">
      <c r="B746" s="36"/>
      <c r="C746" s="97"/>
      <c r="D746" s="36"/>
      <c r="E746" s="6"/>
      <c r="F746" s="6"/>
      <c r="G746" s="6"/>
      <c r="H746" s="6"/>
      <c r="I746" s="6"/>
      <c r="J746" s="6"/>
      <c r="K746" s="6"/>
      <c r="L746" s="117"/>
      <c r="M746" s="120"/>
      <c r="N746" s="120"/>
      <c r="O746" s="120"/>
    </row>
    <row r="747" spans="2:15" s="121" customFormat="1" x14ac:dyDescent="0.25">
      <c r="B747" s="36"/>
      <c r="C747" s="97"/>
      <c r="D747" s="36"/>
      <c r="E747" s="6"/>
      <c r="F747" s="6"/>
      <c r="G747" s="6"/>
      <c r="H747" s="6"/>
      <c r="I747" s="6"/>
      <c r="J747" s="6"/>
      <c r="K747" s="6"/>
      <c r="L747" s="117"/>
      <c r="M747" s="120"/>
      <c r="N747" s="120"/>
      <c r="O747" s="120"/>
    </row>
    <row r="748" spans="2:15" s="121" customFormat="1" x14ac:dyDescent="0.25">
      <c r="B748" s="36"/>
      <c r="C748" s="97"/>
      <c r="D748" s="36"/>
      <c r="E748" s="6"/>
      <c r="F748" s="6"/>
      <c r="G748" s="6"/>
      <c r="H748" s="6"/>
      <c r="I748" s="6"/>
      <c r="J748" s="6"/>
      <c r="K748" s="6"/>
      <c r="L748" s="117"/>
      <c r="M748" s="120"/>
      <c r="N748" s="120"/>
      <c r="O748" s="120"/>
    </row>
    <row r="749" spans="2:15" s="121" customFormat="1" x14ac:dyDescent="0.25">
      <c r="B749" s="36"/>
      <c r="C749" s="97"/>
      <c r="D749" s="36"/>
      <c r="E749" s="6"/>
      <c r="F749" s="6"/>
      <c r="G749" s="6"/>
      <c r="H749" s="6"/>
      <c r="I749" s="6"/>
      <c r="J749" s="6"/>
      <c r="K749" s="6"/>
      <c r="L749" s="117"/>
      <c r="M749" s="120"/>
      <c r="N749" s="120"/>
      <c r="O749" s="120"/>
    </row>
    <row r="750" spans="2:15" s="121" customFormat="1" x14ac:dyDescent="0.25">
      <c r="B750" s="36"/>
      <c r="C750" s="97"/>
      <c r="D750" s="36"/>
      <c r="E750" s="6"/>
      <c r="F750" s="6"/>
      <c r="G750" s="6"/>
      <c r="H750" s="6"/>
      <c r="I750" s="6"/>
      <c r="J750" s="6"/>
      <c r="K750" s="6"/>
      <c r="L750" s="117"/>
      <c r="M750" s="120"/>
      <c r="N750" s="120"/>
      <c r="O750" s="120"/>
    </row>
    <row r="751" spans="2:15" s="121" customFormat="1" x14ac:dyDescent="0.25">
      <c r="B751" s="36"/>
      <c r="C751" s="97"/>
      <c r="D751" s="36"/>
      <c r="E751" s="6"/>
      <c r="F751" s="6"/>
      <c r="G751" s="6"/>
      <c r="H751" s="6"/>
      <c r="I751" s="6"/>
      <c r="J751" s="6"/>
      <c r="K751" s="6"/>
      <c r="L751" s="117"/>
      <c r="M751" s="120"/>
      <c r="N751" s="120"/>
      <c r="O751" s="120"/>
    </row>
    <row r="752" spans="2:15" s="121" customFormat="1" x14ac:dyDescent="0.25">
      <c r="B752" s="36"/>
      <c r="C752" s="97"/>
      <c r="D752" s="36"/>
      <c r="E752" s="6"/>
      <c r="F752" s="6"/>
      <c r="G752" s="6"/>
      <c r="H752" s="6"/>
      <c r="I752" s="6"/>
      <c r="J752" s="6"/>
      <c r="K752" s="6"/>
      <c r="L752" s="117"/>
      <c r="M752" s="120"/>
      <c r="N752" s="120"/>
      <c r="O752" s="120"/>
    </row>
    <row r="753" spans="2:16" x14ac:dyDescent="0.25">
      <c r="B753" s="36"/>
      <c r="C753" s="97"/>
      <c r="D753" s="36"/>
      <c r="E753" s="6"/>
      <c r="F753" s="6"/>
      <c r="G753" s="6"/>
      <c r="I753" s="6"/>
      <c r="J753" s="6"/>
      <c r="K753" s="6"/>
    </row>
    <row r="754" spans="2:16" x14ac:dyDescent="0.25">
      <c r="B754" s="36"/>
      <c r="C754" s="97"/>
      <c r="D754" s="36"/>
      <c r="E754" s="6"/>
      <c r="F754" s="6"/>
      <c r="G754" s="6"/>
      <c r="I754" s="6"/>
      <c r="J754" s="6"/>
      <c r="K754" s="6"/>
    </row>
    <row r="755" spans="2:16" x14ac:dyDescent="0.25">
      <c r="B755" s="36"/>
      <c r="C755" s="97"/>
      <c r="D755" s="36"/>
      <c r="E755" s="6"/>
      <c r="F755" s="6"/>
      <c r="G755" s="6"/>
      <c r="I755" s="6"/>
      <c r="J755" s="6"/>
      <c r="K755" s="6"/>
    </row>
    <row r="756" spans="2:16" x14ac:dyDescent="0.25">
      <c r="B756" s="36"/>
      <c r="C756" s="97"/>
      <c r="D756" s="36"/>
      <c r="E756" s="6"/>
      <c r="F756" s="6"/>
      <c r="G756" s="6"/>
      <c r="I756" s="6"/>
      <c r="J756" s="6"/>
      <c r="K756" s="6"/>
    </row>
    <row r="757" spans="2:16" x14ac:dyDescent="0.25">
      <c r="B757" s="36"/>
      <c r="C757" s="97"/>
      <c r="D757" s="36"/>
      <c r="E757" s="6"/>
      <c r="F757" s="6"/>
      <c r="G757" s="6"/>
      <c r="I757" s="6"/>
      <c r="J757" s="6"/>
      <c r="K757" s="6"/>
    </row>
    <row r="758" spans="2:16" s="124" customFormat="1" x14ac:dyDescent="0.25">
      <c r="B758" s="36"/>
      <c r="C758" s="97"/>
      <c r="D758" s="36"/>
      <c r="E758" s="94"/>
      <c r="F758" s="94"/>
      <c r="G758" s="94"/>
      <c r="H758" s="94"/>
      <c r="I758" s="6"/>
      <c r="J758" s="6"/>
      <c r="K758" s="6"/>
      <c r="L758" s="34"/>
      <c r="M758" s="120"/>
      <c r="N758" s="120"/>
      <c r="O758" s="120"/>
    </row>
    <row r="759" spans="2:16" s="124" customFormat="1" x14ac:dyDescent="0.25">
      <c r="B759" s="36"/>
      <c r="C759" s="97"/>
      <c r="D759" s="36"/>
      <c r="E759" s="94"/>
      <c r="F759" s="94"/>
      <c r="G759" s="94"/>
      <c r="H759" s="94"/>
      <c r="I759" s="6"/>
      <c r="J759" s="6"/>
      <c r="K759" s="6"/>
      <c r="L759" s="34"/>
      <c r="M759" s="120"/>
      <c r="N759" s="120"/>
      <c r="O759" s="120"/>
    </row>
    <row r="760" spans="2:16" x14ac:dyDescent="0.25">
      <c r="B760" s="104"/>
      <c r="C760" s="97"/>
      <c r="D760" s="104"/>
      <c r="E760" s="6"/>
      <c r="F760" s="6"/>
      <c r="G760" s="6"/>
      <c r="H760" s="87"/>
      <c r="I760" s="6"/>
      <c r="J760" s="6"/>
      <c r="K760" s="6"/>
    </row>
    <row r="761" spans="2:16" s="124" customFormat="1" x14ac:dyDescent="0.25">
      <c r="B761" s="102"/>
      <c r="C761" s="97"/>
      <c r="D761" s="102"/>
      <c r="E761" s="102"/>
      <c r="F761" s="102"/>
      <c r="G761" s="102"/>
      <c r="H761" s="102"/>
      <c r="I761" s="34"/>
      <c r="J761" s="34"/>
      <c r="K761" s="34"/>
      <c r="L761" s="34"/>
      <c r="M761" s="99"/>
      <c r="N761" s="99"/>
      <c r="O761" s="99"/>
    </row>
    <row r="762" spans="2:16" s="98" customFormat="1" x14ac:dyDescent="0.25">
      <c r="B762" s="25"/>
      <c r="C762" s="69"/>
      <c r="D762" s="25"/>
      <c r="E762" s="7"/>
      <c r="F762" s="7"/>
      <c r="G762" s="7"/>
      <c r="H762" s="7"/>
      <c r="I762" s="7"/>
      <c r="J762" s="7"/>
      <c r="K762" s="7"/>
      <c r="M762" s="99"/>
      <c r="N762" s="99"/>
      <c r="O762" s="99"/>
      <c r="P762" s="100"/>
    </row>
    <row r="763" spans="2:16" s="124" customFormat="1" x14ac:dyDescent="0.25">
      <c r="B763" s="102"/>
      <c r="C763" s="97"/>
      <c r="D763" s="102"/>
      <c r="E763" s="102"/>
      <c r="F763" s="102"/>
      <c r="G763" s="102"/>
      <c r="H763" s="102"/>
      <c r="I763" s="34"/>
      <c r="J763" s="34"/>
      <c r="K763" s="34"/>
      <c r="L763" s="34"/>
      <c r="M763" s="99"/>
      <c r="N763" s="99"/>
      <c r="O763" s="99"/>
    </row>
    <row r="764" spans="2:16" x14ac:dyDescent="0.25">
      <c r="B764" s="96"/>
      <c r="C764" s="97"/>
      <c r="D764" s="96"/>
      <c r="E764" s="6"/>
      <c r="F764" s="6"/>
      <c r="G764" s="6"/>
      <c r="I764" s="6"/>
      <c r="J764" s="6"/>
      <c r="K764" s="6"/>
      <c r="M764" s="99"/>
      <c r="N764" s="99"/>
      <c r="O764" s="99"/>
    </row>
    <row r="765" spans="2:16" x14ac:dyDescent="0.25">
      <c r="B765" s="36"/>
      <c r="C765" s="97"/>
      <c r="D765" s="36"/>
      <c r="E765" s="6"/>
      <c r="F765" s="6"/>
      <c r="G765" s="6"/>
      <c r="I765" s="6"/>
      <c r="J765" s="6"/>
      <c r="K765" s="6"/>
    </row>
    <row r="766" spans="2:16" x14ac:dyDescent="0.25">
      <c r="B766" s="36"/>
      <c r="C766" s="97"/>
      <c r="D766" s="36"/>
      <c r="E766" s="6"/>
      <c r="F766" s="6"/>
      <c r="G766" s="6"/>
      <c r="I766" s="6"/>
      <c r="J766" s="6"/>
      <c r="K766" s="6"/>
    </row>
    <row r="767" spans="2:16" x14ac:dyDescent="0.25">
      <c r="B767" s="36"/>
      <c r="C767" s="97"/>
      <c r="D767" s="36"/>
      <c r="E767" s="6"/>
      <c r="F767" s="6"/>
      <c r="G767" s="6"/>
      <c r="I767" s="6"/>
      <c r="J767" s="6"/>
      <c r="K767" s="6"/>
    </row>
    <row r="768" spans="2:16" x14ac:dyDescent="0.25">
      <c r="B768" s="36"/>
      <c r="C768" s="97"/>
      <c r="D768" s="36"/>
      <c r="E768" s="6"/>
      <c r="F768" s="6"/>
      <c r="G768" s="6"/>
      <c r="I768" s="6"/>
      <c r="J768" s="6"/>
      <c r="K768" s="6"/>
    </row>
    <row r="769" spans="2:15" s="121" customFormat="1" x14ac:dyDescent="0.25">
      <c r="B769" s="36"/>
      <c r="C769" s="97"/>
      <c r="D769" s="36"/>
      <c r="E769" s="6"/>
      <c r="F769" s="6"/>
      <c r="G769" s="6"/>
      <c r="H769" s="6"/>
      <c r="I769" s="6"/>
      <c r="J769" s="6"/>
      <c r="K769" s="6"/>
      <c r="L769" s="117"/>
      <c r="M769" s="120"/>
      <c r="N769" s="120"/>
      <c r="O769" s="120"/>
    </row>
    <row r="770" spans="2:15" s="121" customFormat="1" x14ac:dyDescent="0.25">
      <c r="B770" s="36"/>
      <c r="C770" s="97"/>
      <c r="D770" s="36"/>
      <c r="E770" s="6"/>
      <c r="F770" s="6"/>
      <c r="G770" s="6"/>
      <c r="H770" s="6"/>
      <c r="I770" s="6"/>
      <c r="J770" s="6"/>
      <c r="K770" s="6"/>
      <c r="L770" s="117"/>
      <c r="M770" s="120"/>
      <c r="N770" s="120"/>
      <c r="O770" s="120"/>
    </row>
    <row r="771" spans="2:15" s="121" customFormat="1" x14ac:dyDescent="0.25">
      <c r="B771" s="36"/>
      <c r="C771" s="97"/>
      <c r="D771" s="36"/>
      <c r="E771" s="6"/>
      <c r="F771" s="6"/>
      <c r="G771" s="6"/>
      <c r="H771" s="6"/>
      <c r="I771" s="6"/>
      <c r="J771" s="6"/>
      <c r="K771" s="6"/>
      <c r="L771" s="117"/>
      <c r="M771" s="120"/>
      <c r="N771" s="120"/>
      <c r="O771" s="120"/>
    </row>
    <row r="772" spans="2:15" s="121" customFormat="1" x14ac:dyDescent="0.25">
      <c r="B772" s="36"/>
      <c r="C772" s="97"/>
      <c r="D772" s="36"/>
      <c r="E772" s="6"/>
      <c r="F772" s="6"/>
      <c r="G772" s="6"/>
      <c r="H772" s="6"/>
      <c r="I772" s="6"/>
      <c r="J772" s="6"/>
      <c r="K772" s="6"/>
      <c r="L772" s="117"/>
      <c r="M772" s="120"/>
      <c r="N772" s="120"/>
      <c r="O772" s="120"/>
    </row>
    <row r="773" spans="2:15" s="121" customFormat="1" x14ac:dyDescent="0.25">
      <c r="B773" s="36"/>
      <c r="C773" s="97"/>
      <c r="D773" s="36"/>
      <c r="E773" s="6"/>
      <c r="F773" s="6"/>
      <c r="G773" s="6"/>
      <c r="H773" s="6"/>
      <c r="I773" s="6"/>
      <c r="J773" s="6"/>
      <c r="K773" s="6"/>
      <c r="L773" s="117"/>
      <c r="M773" s="120"/>
      <c r="N773" s="120"/>
      <c r="O773" s="120"/>
    </row>
    <row r="774" spans="2:15" s="121" customFormat="1" x14ac:dyDescent="0.25">
      <c r="B774" s="36"/>
      <c r="C774" s="97"/>
      <c r="D774" s="36"/>
      <c r="E774" s="6"/>
      <c r="F774" s="6"/>
      <c r="G774" s="6"/>
      <c r="H774" s="6"/>
      <c r="I774" s="6"/>
      <c r="J774" s="6"/>
      <c r="K774" s="6"/>
      <c r="L774" s="117"/>
      <c r="M774" s="120"/>
      <c r="N774" s="120"/>
      <c r="O774" s="120"/>
    </row>
    <row r="775" spans="2:15" s="121" customFormat="1" x14ac:dyDescent="0.25">
      <c r="B775" s="36"/>
      <c r="C775" s="97"/>
      <c r="D775" s="36"/>
      <c r="E775" s="6"/>
      <c r="F775" s="6"/>
      <c r="G775" s="6"/>
      <c r="H775" s="6"/>
      <c r="I775" s="6"/>
      <c r="J775" s="6"/>
      <c r="K775" s="6"/>
      <c r="L775" s="117"/>
      <c r="M775" s="120"/>
      <c r="N775" s="120"/>
      <c r="O775" s="120"/>
    </row>
    <row r="776" spans="2:15" s="121" customFormat="1" x14ac:dyDescent="0.25">
      <c r="B776" s="36"/>
      <c r="C776" s="97"/>
      <c r="D776" s="36"/>
      <c r="E776" s="6"/>
      <c r="F776" s="6"/>
      <c r="G776" s="6"/>
      <c r="H776" s="6"/>
      <c r="I776" s="6"/>
      <c r="J776" s="6"/>
      <c r="K776" s="6"/>
      <c r="L776" s="117"/>
      <c r="M776" s="120"/>
      <c r="N776" s="120"/>
      <c r="O776" s="120"/>
    </row>
    <row r="777" spans="2:15" s="121" customFormat="1" x14ac:dyDescent="0.25">
      <c r="B777" s="36"/>
      <c r="C777" s="97"/>
      <c r="D777" s="36"/>
      <c r="E777" s="6"/>
      <c r="F777" s="6"/>
      <c r="G777" s="6"/>
      <c r="H777" s="6"/>
      <c r="I777" s="6"/>
      <c r="J777" s="6"/>
      <c r="K777" s="6"/>
      <c r="L777" s="117"/>
      <c r="M777" s="120"/>
      <c r="N777" s="120"/>
      <c r="O777" s="120"/>
    </row>
    <row r="778" spans="2:15" s="121" customFormat="1" x14ac:dyDescent="0.25">
      <c r="B778" s="36"/>
      <c r="C778" s="97"/>
      <c r="D778" s="36"/>
      <c r="E778" s="6"/>
      <c r="F778" s="6"/>
      <c r="G778" s="6"/>
      <c r="H778" s="6"/>
      <c r="I778" s="6"/>
      <c r="J778" s="6"/>
      <c r="K778" s="6"/>
      <c r="L778" s="117"/>
      <c r="M778" s="120"/>
      <c r="N778" s="120"/>
      <c r="O778" s="120"/>
    </row>
    <row r="779" spans="2:15" s="121" customFormat="1" x14ac:dyDescent="0.25">
      <c r="B779" s="36"/>
      <c r="C779" s="97"/>
      <c r="D779" s="36"/>
      <c r="E779" s="6"/>
      <c r="F779" s="6"/>
      <c r="G779" s="6"/>
      <c r="H779" s="6"/>
      <c r="I779" s="6"/>
      <c r="J779" s="6"/>
      <c r="K779" s="6"/>
      <c r="L779" s="117"/>
      <c r="M779" s="120"/>
      <c r="N779" s="120"/>
      <c r="O779" s="120"/>
    </row>
    <row r="780" spans="2:15" s="121" customFormat="1" x14ac:dyDescent="0.25">
      <c r="B780" s="36"/>
      <c r="C780" s="97"/>
      <c r="D780" s="36"/>
      <c r="E780" s="6"/>
      <c r="F780" s="6"/>
      <c r="G780" s="6"/>
      <c r="H780" s="6"/>
      <c r="I780" s="6"/>
      <c r="J780" s="6"/>
      <c r="K780" s="6"/>
      <c r="L780" s="117"/>
      <c r="M780" s="120"/>
      <c r="N780" s="120"/>
      <c r="O780" s="120"/>
    </row>
    <row r="781" spans="2:15" s="121" customFormat="1" x14ac:dyDescent="0.25">
      <c r="B781" s="36"/>
      <c r="C781" s="97"/>
      <c r="D781" s="36"/>
      <c r="E781" s="6"/>
      <c r="F781" s="6"/>
      <c r="G781" s="6"/>
      <c r="H781" s="6"/>
      <c r="I781" s="6"/>
      <c r="J781" s="6"/>
      <c r="K781" s="6"/>
      <c r="L781" s="117"/>
      <c r="M781" s="120"/>
      <c r="N781" s="120"/>
      <c r="O781" s="120"/>
    </row>
    <row r="782" spans="2:15" s="121" customFormat="1" x14ac:dyDescent="0.25">
      <c r="B782" s="36"/>
      <c r="C782" s="97"/>
      <c r="D782" s="36"/>
      <c r="E782" s="6"/>
      <c r="F782" s="6"/>
      <c r="G782" s="6"/>
      <c r="H782" s="6"/>
      <c r="I782" s="6"/>
      <c r="J782" s="6"/>
      <c r="K782" s="6"/>
      <c r="L782" s="117"/>
      <c r="M782" s="120"/>
      <c r="N782" s="120"/>
      <c r="O782" s="120"/>
    </row>
    <row r="783" spans="2:15" s="121" customFormat="1" x14ac:dyDescent="0.25">
      <c r="B783" s="36"/>
      <c r="C783" s="97"/>
      <c r="D783" s="36"/>
      <c r="E783" s="6"/>
      <c r="F783" s="6"/>
      <c r="G783" s="6"/>
      <c r="H783" s="6"/>
      <c r="I783" s="6"/>
      <c r="J783" s="6"/>
      <c r="K783" s="6"/>
      <c r="L783" s="117"/>
      <c r="M783" s="120"/>
      <c r="N783" s="120"/>
      <c r="O783" s="120"/>
    </row>
    <row r="784" spans="2:15" s="121" customFormat="1" x14ac:dyDescent="0.25">
      <c r="B784" s="36"/>
      <c r="C784" s="97"/>
      <c r="D784" s="36"/>
      <c r="E784" s="6"/>
      <c r="F784" s="6"/>
      <c r="G784" s="6"/>
      <c r="H784" s="6"/>
      <c r="I784" s="6"/>
      <c r="J784" s="6"/>
      <c r="K784" s="6"/>
      <c r="L784" s="117"/>
      <c r="M784" s="120"/>
      <c r="N784" s="120"/>
      <c r="O784" s="120"/>
    </row>
    <row r="785" spans="2:15" s="121" customFormat="1" x14ac:dyDescent="0.25">
      <c r="B785" s="36"/>
      <c r="C785" s="97"/>
      <c r="D785" s="36"/>
      <c r="E785" s="6"/>
      <c r="F785" s="6"/>
      <c r="G785" s="6"/>
      <c r="H785" s="6"/>
      <c r="I785" s="6"/>
      <c r="J785" s="6"/>
      <c r="K785" s="6"/>
      <c r="L785" s="117"/>
      <c r="M785" s="120"/>
      <c r="N785" s="120"/>
      <c r="O785" s="120"/>
    </row>
    <row r="786" spans="2:15" s="121" customFormat="1" x14ac:dyDescent="0.25">
      <c r="B786" s="36"/>
      <c r="C786" s="97"/>
      <c r="D786" s="36"/>
      <c r="E786" s="6"/>
      <c r="F786" s="6"/>
      <c r="G786" s="6"/>
      <c r="H786" s="6"/>
      <c r="I786" s="6"/>
      <c r="J786" s="6"/>
      <c r="K786" s="6"/>
      <c r="L786" s="117"/>
      <c r="M786" s="120"/>
      <c r="N786" s="120"/>
      <c r="O786" s="120"/>
    </row>
    <row r="787" spans="2:15" s="121" customFormat="1" x14ac:dyDescent="0.25">
      <c r="B787" s="36"/>
      <c r="C787" s="97"/>
      <c r="D787" s="36"/>
      <c r="E787" s="6"/>
      <c r="F787" s="6"/>
      <c r="G787" s="6"/>
      <c r="H787" s="6"/>
      <c r="I787" s="6"/>
      <c r="J787" s="6"/>
      <c r="K787" s="6"/>
      <c r="L787" s="117"/>
      <c r="M787" s="120"/>
      <c r="N787" s="120"/>
      <c r="O787" s="120"/>
    </row>
    <row r="788" spans="2:15" s="121" customFormat="1" x14ac:dyDescent="0.25">
      <c r="B788" s="36"/>
      <c r="C788" s="97"/>
      <c r="D788" s="36"/>
      <c r="E788" s="6"/>
      <c r="F788" s="6"/>
      <c r="G788" s="6"/>
      <c r="H788" s="6"/>
      <c r="I788" s="6"/>
      <c r="J788" s="6"/>
      <c r="K788" s="6"/>
      <c r="L788" s="117"/>
      <c r="M788" s="120"/>
      <c r="N788" s="120"/>
      <c r="O788" s="120"/>
    </row>
    <row r="789" spans="2:15" s="121" customFormat="1" x14ac:dyDescent="0.25">
      <c r="B789" s="36"/>
      <c r="C789" s="97"/>
      <c r="D789" s="36"/>
      <c r="E789" s="6"/>
      <c r="F789" s="6"/>
      <c r="G789" s="6"/>
      <c r="H789" s="6"/>
      <c r="I789" s="6"/>
      <c r="J789" s="6"/>
      <c r="K789" s="6"/>
      <c r="L789" s="117"/>
      <c r="M789" s="120"/>
      <c r="N789" s="120"/>
      <c r="O789" s="120"/>
    </row>
    <row r="790" spans="2:15" s="121" customFormat="1" x14ac:dyDescent="0.25">
      <c r="B790" s="36"/>
      <c r="C790" s="97"/>
      <c r="D790" s="36"/>
      <c r="E790" s="6"/>
      <c r="F790" s="6"/>
      <c r="G790" s="6"/>
      <c r="H790" s="6"/>
      <c r="I790" s="6"/>
      <c r="J790" s="6"/>
      <c r="K790" s="6"/>
      <c r="L790" s="117"/>
      <c r="M790" s="120"/>
      <c r="N790" s="120"/>
      <c r="O790" s="120"/>
    </row>
    <row r="791" spans="2:15" s="121" customFormat="1" x14ac:dyDescent="0.25">
      <c r="B791" s="36"/>
      <c r="C791" s="97"/>
      <c r="D791" s="36"/>
      <c r="E791" s="6"/>
      <c r="F791" s="6"/>
      <c r="G791" s="6"/>
      <c r="H791" s="6"/>
      <c r="I791" s="6"/>
      <c r="J791" s="6"/>
      <c r="K791" s="6"/>
      <c r="L791" s="117"/>
      <c r="M791" s="120"/>
      <c r="N791" s="120"/>
      <c r="O791" s="120"/>
    </row>
    <row r="792" spans="2:15" s="121" customFormat="1" x14ac:dyDescent="0.25">
      <c r="B792" s="36"/>
      <c r="C792" s="97"/>
      <c r="D792" s="36"/>
      <c r="E792" s="6"/>
      <c r="F792" s="6"/>
      <c r="G792" s="6"/>
      <c r="H792" s="6"/>
      <c r="I792" s="6"/>
      <c r="J792" s="6"/>
      <c r="K792" s="6"/>
      <c r="L792" s="117"/>
      <c r="M792" s="120"/>
      <c r="N792" s="120"/>
      <c r="O792" s="120"/>
    </row>
    <row r="793" spans="2:15" s="121" customFormat="1" x14ac:dyDescent="0.25">
      <c r="B793" s="36"/>
      <c r="C793" s="97"/>
      <c r="D793" s="36"/>
      <c r="E793" s="6"/>
      <c r="F793" s="6"/>
      <c r="G793" s="6"/>
      <c r="H793" s="6"/>
      <c r="I793" s="6"/>
      <c r="J793" s="6"/>
      <c r="K793" s="6"/>
      <c r="L793" s="117"/>
      <c r="M793" s="120"/>
      <c r="N793" s="120"/>
      <c r="O793" s="120"/>
    </row>
    <row r="794" spans="2:15" s="121" customFormat="1" x14ac:dyDescent="0.25">
      <c r="B794" s="36"/>
      <c r="C794" s="97"/>
      <c r="D794" s="36"/>
      <c r="E794" s="6"/>
      <c r="F794" s="6"/>
      <c r="G794" s="6"/>
      <c r="H794" s="6"/>
      <c r="I794" s="6"/>
      <c r="J794" s="6"/>
      <c r="K794" s="6"/>
      <c r="L794" s="117"/>
      <c r="M794" s="120"/>
      <c r="N794" s="120"/>
      <c r="O794" s="120"/>
    </row>
    <row r="795" spans="2:15" s="121" customFormat="1" x14ac:dyDescent="0.25">
      <c r="B795" s="36"/>
      <c r="C795" s="97"/>
      <c r="D795" s="36"/>
      <c r="E795" s="6"/>
      <c r="F795" s="6"/>
      <c r="G795" s="6"/>
      <c r="H795" s="6"/>
      <c r="I795" s="6"/>
      <c r="J795" s="6"/>
      <c r="K795" s="6"/>
      <c r="L795" s="117"/>
      <c r="M795" s="120"/>
      <c r="N795" s="120"/>
      <c r="O795" s="120"/>
    </row>
    <row r="796" spans="2:15" s="121" customFormat="1" x14ac:dyDescent="0.25">
      <c r="B796" s="36"/>
      <c r="C796" s="97"/>
      <c r="D796" s="36"/>
      <c r="E796" s="6"/>
      <c r="F796" s="6"/>
      <c r="G796" s="6"/>
      <c r="H796" s="6"/>
      <c r="I796" s="6"/>
      <c r="J796" s="6"/>
      <c r="K796" s="6"/>
      <c r="L796" s="117"/>
      <c r="M796" s="120"/>
      <c r="N796" s="120"/>
      <c r="O796" s="120"/>
    </row>
    <row r="797" spans="2:15" s="121" customFormat="1" x14ac:dyDescent="0.25">
      <c r="B797" s="36"/>
      <c r="C797" s="97"/>
      <c r="D797" s="36"/>
      <c r="E797" s="6"/>
      <c r="F797" s="6"/>
      <c r="G797" s="6"/>
      <c r="H797" s="6"/>
      <c r="I797" s="6"/>
      <c r="J797" s="6"/>
      <c r="K797" s="6"/>
      <c r="L797" s="117"/>
      <c r="M797" s="120"/>
      <c r="N797" s="120"/>
      <c r="O797" s="120"/>
    </row>
    <row r="798" spans="2:15" s="121" customFormat="1" x14ac:dyDescent="0.25">
      <c r="B798" s="36"/>
      <c r="C798" s="97"/>
      <c r="D798" s="36"/>
      <c r="E798" s="6"/>
      <c r="F798" s="6"/>
      <c r="G798" s="6"/>
      <c r="H798" s="6"/>
      <c r="I798" s="6"/>
      <c r="J798" s="6"/>
      <c r="K798" s="6"/>
      <c r="L798" s="117"/>
      <c r="M798" s="120"/>
      <c r="N798" s="120"/>
      <c r="O798" s="120"/>
    </row>
    <row r="799" spans="2:15" s="124" customFormat="1" x14ac:dyDescent="0.25">
      <c r="B799" s="36"/>
      <c r="C799" s="97"/>
      <c r="D799" s="36"/>
      <c r="E799" s="94"/>
      <c r="F799" s="94"/>
      <c r="G799" s="94"/>
      <c r="H799" s="94"/>
      <c r="I799" s="6"/>
      <c r="J799" s="6"/>
      <c r="K799" s="6"/>
      <c r="L799" s="34"/>
      <c r="M799" s="120"/>
      <c r="N799" s="120"/>
      <c r="O799" s="120"/>
    </row>
    <row r="800" spans="2:15" s="124" customFormat="1" x14ac:dyDescent="0.25">
      <c r="B800" s="36"/>
      <c r="C800" s="97"/>
      <c r="D800" s="36"/>
      <c r="E800" s="94"/>
      <c r="F800" s="94"/>
      <c r="G800" s="94"/>
      <c r="H800" s="94"/>
      <c r="I800" s="6"/>
      <c r="J800" s="6"/>
      <c r="K800" s="6"/>
      <c r="L800" s="34"/>
      <c r="M800" s="120"/>
      <c r="N800" s="120"/>
      <c r="O800" s="120"/>
    </row>
    <row r="801" spans="2:16" x14ac:dyDescent="0.25">
      <c r="B801" s="104"/>
      <c r="C801" s="97"/>
      <c r="D801" s="104"/>
      <c r="E801" s="6"/>
      <c r="F801" s="6"/>
      <c r="G801" s="6"/>
      <c r="H801" s="87"/>
      <c r="I801" s="6"/>
      <c r="J801" s="6"/>
      <c r="K801" s="6"/>
    </row>
    <row r="802" spans="2:16" s="124" customFormat="1" x14ac:dyDescent="0.25">
      <c r="B802" s="102"/>
      <c r="C802" s="97"/>
      <c r="D802" s="102"/>
      <c r="E802" s="102"/>
      <c r="F802" s="102"/>
      <c r="G802" s="102"/>
      <c r="H802" s="102"/>
      <c r="I802" s="34"/>
      <c r="J802" s="34"/>
      <c r="K802" s="34"/>
      <c r="L802" s="34"/>
      <c r="M802" s="99"/>
      <c r="N802" s="99"/>
      <c r="O802" s="99"/>
    </row>
    <row r="803" spans="2:16" s="98" customFormat="1" x14ac:dyDescent="0.25">
      <c r="B803" s="25"/>
      <c r="C803" s="69"/>
      <c r="D803" s="25"/>
      <c r="E803" s="7"/>
      <c r="F803" s="7"/>
      <c r="G803" s="7"/>
      <c r="H803" s="7"/>
      <c r="I803" s="7"/>
      <c r="J803" s="7"/>
      <c r="K803" s="7"/>
      <c r="M803" s="99"/>
      <c r="N803" s="99"/>
      <c r="O803" s="99"/>
      <c r="P803" s="100"/>
    </row>
    <row r="804" spans="2:16" s="124" customFormat="1" x14ac:dyDescent="0.25">
      <c r="B804" s="102"/>
      <c r="C804" s="97"/>
      <c r="D804" s="102"/>
      <c r="E804" s="102"/>
      <c r="F804" s="102"/>
      <c r="G804" s="102"/>
      <c r="H804" s="102"/>
      <c r="I804" s="34"/>
      <c r="J804" s="34"/>
      <c r="K804" s="34"/>
      <c r="L804" s="34"/>
      <c r="M804" s="99"/>
      <c r="N804" s="99"/>
      <c r="O804" s="99"/>
    </row>
    <row r="805" spans="2:16" x14ac:dyDescent="0.25">
      <c r="B805" s="96"/>
      <c r="C805" s="97"/>
      <c r="D805" s="96"/>
      <c r="E805" s="6"/>
      <c r="F805" s="6"/>
      <c r="G805" s="6"/>
      <c r="I805" s="6"/>
      <c r="J805" s="6"/>
      <c r="K805" s="6"/>
      <c r="M805" s="99"/>
      <c r="N805" s="99"/>
      <c r="O805" s="99"/>
    </row>
    <row r="806" spans="2:16" x14ac:dyDescent="0.25">
      <c r="B806" s="36"/>
      <c r="C806" s="97"/>
      <c r="D806" s="36"/>
      <c r="E806" s="6"/>
      <c r="F806" s="6"/>
      <c r="G806" s="6"/>
      <c r="I806" s="6"/>
      <c r="J806" s="6"/>
      <c r="K806" s="6"/>
    </row>
    <row r="807" spans="2:16" x14ac:dyDescent="0.25">
      <c r="B807" s="36"/>
      <c r="C807" s="97"/>
      <c r="D807" s="36"/>
      <c r="E807" s="6"/>
      <c r="F807" s="6"/>
      <c r="G807" s="6"/>
      <c r="I807" s="6"/>
      <c r="J807" s="6"/>
      <c r="K807" s="6"/>
    </row>
    <row r="808" spans="2:16" x14ac:dyDescent="0.25">
      <c r="B808" s="36"/>
      <c r="C808" s="97"/>
      <c r="D808" s="36"/>
      <c r="E808" s="6"/>
      <c r="F808" s="6"/>
      <c r="G808" s="6"/>
      <c r="I808" s="6"/>
      <c r="J808" s="6"/>
      <c r="K808" s="6"/>
    </row>
    <row r="809" spans="2:16" x14ac:dyDescent="0.25">
      <c r="B809" s="36"/>
      <c r="C809" s="97"/>
      <c r="D809" s="36"/>
      <c r="E809" s="6"/>
      <c r="F809" s="6"/>
      <c r="G809" s="6"/>
      <c r="I809" s="6"/>
      <c r="J809" s="6"/>
      <c r="K809" s="6"/>
    </row>
    <row r="810" spans="2:16" x14ac:dyDescent="0.25">
      <c r="B810" s="36"/>
      <c r="C810" s="97"/>
      <c r="D810" s="36"/>
      <c r="E810" s="6"/>
      <c r="F810" s="6"/>
      <c r="G810" s="6"/>
      <c r="I810" s="6"/>
      <c r="J810" s="6"/>
      <c r="K810" s="6"/>
    </row>
    <row r="811" spans="2:16" x14ac:dyDescent="0.25">
      <c r="B811" s="36"/>
      <c r="C811" s="97"/>
      <c r="D811" s="36"/>
      <c r="E811" s="6"/>
      <c r="F811" s="6"/>
      <c r="G811" s="6"/>
      <c r="I811" s="6"/>
      <c r="J811" s="6"/>
      <c r="K811" s="6"/>
    </row>
    <row r="812" spans="2:16" x14ac:dyDescent="0.25">
      <c r="B812" s="36"/>
      <c r="C812" s="97"/>
      <c r="D812" s="36"/>
      <c r="E812" s="6"/>
      <c r="F812" s="6"/>
      <c r="G812" s="6"/>
      <c r="I812" s="6"/>
      <c r="J812" s="6"/>
      <c r="K812" s="6"/>
    </row>
    <row r="813" spans="2:16" x14ac:dyDescent="0.25">
      <c r="B813" s="36"/>
      <c r="C813" s="97"/>
      <c r="D813" s="36"/>
      <c r="E813" s="6"/>
      <c r="F813" s="6"/>
      <c r="G813" s="6"/>
      <c r="I813" s="6"/>
      <c r="J813" s="6"/>
      <c r="K813" s="6"/>
    </row>
    <row r="814" spans="2:16" x14ac:dyDescent="0.25">
      <c r="B814" s="36"/>
      <c r="C814" s="97"/>
      <c r="D814" s="36"/>
      <c r="E814" s="6"/>
      <c r="F814" s="6"/>
      <c r="G814" s="6"/>
      <c r="I814" s="6"/>
      <c r="J814" s="6"/>
      <c r="K814" s="6"/>
    </row>
    <row r="815" spans="2:16" x14ac:dyDescent="0.25">
      <c r="B815" s="36"/>
      <c r="C815" s="97"/>
      <c r="D815" s="36"/>
      <c r="E815" s="6"/>
      <c r="F815" s="6"/>
      <c r="G815" s="6"/>
      <c r="I815" s="6"/>
      <c r="J815" s="6"/>
      <c r="K815" s="6"/>
    </row>
    <row r="816" spans="2:16" s="124" customFormat="1" x14ac:dyDescent="0.25">
      <c r="B816" s="36"/>
      <c r="C816" s="97"/>
      <c r="D816" s="36"/>
      <c r="E816" s="94"/>
      <c r="F816" s="94"/>
      <c r="G816" s="94"/>
      <c r="H816" s="94"/>
      <c r="I816" s="6"/>
      <c r="J816" s="6"/>
      <c r="K816" s="6"/>
      <c r="L816" s="34"/>
      <c r="M816" s="120"/>
      <c r="N816" s="120"/>
      <c r="O816" s="120"/>
    </row>
    <row r="817" spans="2:16" s="124" customFormat="1" x14ac:dyDescent="0.25">
      <c r="B817" s="36"/>
      <c r="C817" s="97"/>
      <c r="D817" s="36"/>
      <c r="E817" s="94"/>
      <c r="F817" s="94"/>
      <c r="G817" s="94"/>
      <c r="H817" s="94"/>
      <c r="I817" s="6"/>
      <c r="J817" s="6"/>
      <c r="K817" s="6"/>
      <c r="L817" s="34"/>
      <c r="M817" s="120"/>
      <c r="N817" s="120"/>
      <c r="O817" s="120"/>
    </row>
    <row r="818" spans="2:16" x14ac:dyDescent="0.25">
      <c r="B818" s="104"/>
      <c r="C818" s="97"/>
      <c r="D818" s="104"/>
      <c r="E818" s="6"/>
      <c r="F818" s="6"/>
      <c r="G818" s="6"/>
      <c r="H818" s="87"/>
      <c r="I818" s="6"/>
      <c r="J818" s="6"/>
      <c r="K818" s="6"/>
    </row>
    <row r="819" spans="2:16" s="124" customFormat="1" x14ac:dyDescent="0.25">
      <c r="B819" s="36"/>
      <c r="C819" s="97"/>
      <c r="D819" s="36"/>
      <c r="E819" s="102"/>
      <c r="F819" s="102"/>
      <c r="G819" s="102"/>
      <c r="H819" s="102"/>
      <c r="I819" s="34"/>
      <c r="J819" s="34"/>
      <c r="K819" s="34"/>
      <c r="L819" s="34"/>
      <c r="M819" s="99"/>
      <c r="N819" s="99"/>
      <c r="O819" s="99"/>
    </row>
    <row r="820" spans="2:16" s="98" customFormat="1" x14ac:dyDescent="0.25">
      <c r="B820" s="25"/>
      <c r="C820" s="69"/>
      <c r="D820" s="25"/>
      <c r="E820" s="7"/>
      <c r="F820" s="7"/>
      <c r="G820" s="7"/>
      <c r="H820" s="7"/>
      <c r="I820" s="7"/>
      <c r="J820" s="7"/>
      <c r="K820" s="7"/>
      <c r="M820" s="99"/>
      <c r="N820" s="99"/>
      <c r="O820" s="99"/>
      <c r="P820" s="100"/>
    </row>
    <row r="821" spans="2:16" s="124" customFormat="1" x14ac:dyDescent="0.25">
      <c r="B821" s="102"/>
      <c r="C821" s="97"/>
      <c r="D821" s="102"/>
      <c r="E821" s="102"/>
      <c r="F821" s="102"/>
      <c r="G821" s="102"/>
      <c r="H821" s="102"/>
      <c r="I821" s="34"/>
      <c r="J821" s="34"/>
      <c r="K821" s="34"/>
      <c r="L821" s="34"/>
      <c r="M821" s="99"/>
      <c r="N821" s="99"/>
      <c r="O821" s="99"/>
    </row>
    <row r="822" spans="2:16" x14ac:dyDescent="0.25">
      <c r="B822" s="96"/>
      <c r="C822" s="97"/>
      <c r="D822" s="96"/>
      <c r="E822" s="6"/>
      <c r="F822" s="6"/>
      <c r="G822" s="6"/>
      <c r="I822" s="6"/>
      <c r="J822" s="6"/>
      <c r="K822" s="6"/>
      <c r="M822" s="99"/>
      <c r="N822" s="99"/>
      <c r="O822" s="99"/>
    </row>
    <row r="823" spans="2:16" x14ac:dyDescent="0.25">
      <c r="B823" s="36"/>
      <c r="C823" s="97"/>
      <c r="D823" s="36"/>
      <c r="E823" s="6"/>
      <c r="F823" s="6"/>
      <c r="G823" s="6"/>
      <c r="I823" s="6"/>
      <c r="J823" s="6"/>
      <c r="K823" s="6"/>
    </row>
    <row r="824" spans="2:16" x14ac:dyDescent="0.25">
      <c r="B824" s="36"/>
      <c r="C824" s="97"/>
      <c r="D824" s="36"/>
      <c r="E824" s="6"/>
      <c r="F824" s="6"/>
      <c r="G824" s="6"/>
      <c r="I824" s="6"/>
      <c r="J824" s="6"/>
      <c r="K824" s="6"/>
    </row>
    <row r="825" spans="2:16" x14ac:dyDescent="0.25">
      <c r="B825" s="36"/>
      <c r="C825" s="97"/>
      <c r="D825" s="36"/>
      <c r="E825" s="6"/>
      <c r="F825" s="6"/>
      <c r="G825" s="6"/>
      <c r="I825" s="6"/>
      <c r="J825" s="6"/>
      <c r="K825" s="6"/>
    </row>
    <row r="826" spans="2:16" x14ac:dyDescent="0.25">
      <c r="B826" s="36"/>
      <c r="C826" s="97"/>
      <c r="D826" s="36"/>
      <c r="E826" s="6"/>
      <c r="F826" s="6"/>
      <c r="G826" s="6"/>
      <c r="I826" s="6"/>
      <c r="J826" s="6"/>
      <c r="K826" s="6"/>
    </row>
    <row r="827" spans="2:16" x14ac:dyDescent="0.25">
      <c r="B827" s="36"/>
      <c r="C827" s="97"/>
      <c r="D827" s="36"/>
      <c r="E827" s="6"/>
      <c r="F827" s="6"/>
      <c r="G827" s="6"/>
      <c r="I827" s="6"/>
      <c r="J827" s="6"/>
      <c r="K827" s="6"/>
    </row>
    <row r="828" spans="2:16" x14ac:dyDescent="0.25">
      <c r="B828" s="36"/>
      <c r="C828" s="97"/>
      <c r="D828" s="36"/>
      <c r="E828" s="6"/>
      <c r="F828" s="6"/>
      <c r="G828" s="6"/>
      <c r="I828" s="6"/>
      <c r="J828" s="6"/>
      <c r="K828" s="6"/>
    </row>
    <row r="829" spans="2:16" x14ac:dyDescent="0.25">
      <c r="B829" s="36"/>
      <c r="C829" s="97"/>
      <c r="D829" s="36"/>
      <c r="E829" s="6"/>
      <c r="F829" s="6"/>
      <c r="G829" s="6"/>
      <c r="I829" s="6"/>
      <c r="J829" s="6"/>
      <c r="K829" s="6"/>
    </row>
    <row r="830" spans="2:16" x14ac:dyDescent="0.25">
      <c r="B830" s="36"/>
      <c r="C830" s="97"/>
      <c r="D830" s="36"/>
      <c r="E830" s="6"/>
      <c r="F830" s="6"/>
      <c r="G830" s="6"/>
      <c r="I830" s="6"/>
      <c r="J830" s="6"/>
      <c r="K830" s="6"/>
    </row>
    <row r="831" spans="2:16" x14ac:dyDescent="0.25">
      <c r="B831" s="36"/>
      <c r="C831" s="97"/>
      <c r="D831" s="36"/>
      <c r="E831" s="6"/>
      <c r="F831" s="6"/>
      <c r="G831" s="6"/>
      <c r="I831" s="6"/>
      <c r="J831" s="6"/>
      <c r="K831" s="6"/>
    </row>
    <row r="832" spans="2:16" x14ac:dyDescent="0.25">
      <c r="B832" s="36"/>
      <c r="C832" s="97"/>
      <c r="D832" s="36"/>
      <c r="E832" s="6"/>
      <c r="F832" s="6"/>
      <c r="G832" s="6"/>
      <c r="I832" s="6"/>
      <c r="J832" s="6"/>
      <c r="K832" s="6"/>
    </row>
    <row r="833" spans="2:15" s="121" customFormat="1" x14ac:dyDescent="0.25">
      <c r="B833" s="36"/>
      <c r="C833" s="97"/>
      <c r="D833" s="36"/>
      <c r="E833" s="6"/>
      <c r="F833" s="6"/>
      <c r="G833" s="6"/>
      <c r="H833" s="6"/>
      <c r="I833" s="6"/>
      <c r="J833" s="6"/>
      <c r="K833" s="6"/>
      <c r="L833" s="117"/>
      <c r="M833" s="120"/>
      <c r="N833" s="120"/>
      <c r="O833" s="120"/>
    </row>
    <row r="834" spans="2:15" s="121" customFormat="1" x14ac:dyDescent="0.25">
      <c r="B834" s="36"/>
      <c r="C834" s="97"/>
      <c r="D834" s="36"/>
      <c r="E834" s="6"/>
      <c r="F834" s="6"/>
      <c r="G834" s="6"/>
      <c r="H834" s="6"/>
      <c r="I834" s="6"/>
      <c r="J834" s="6"/>
      <c r="K834" s="6"/>
      <c r="L834" s="117"/>
      <c r="M834" s="120"/>
      <c r="N834" s="120"/>
      <c r="O834" s="120"/>
    </row>
    <row r="835" spans="2:15" s="121" customFormat="1" x14ac:dyDescent="0.25">
      <c r="B835" s="36"/>
      <c r="C835" s="97"/>
      <c r="D835" s="36"/>
      <c r="E835" s="6"/>
      <c r="F835" s="6"/>
      <c r="G835" s="6"/>
      <c r="H835" s="6"/>
      <c r="I835" s="6"/>
      <c r="J835" s="6"/>
      <c r="K835" s="6"/>
      <c r="L835" s="117"/>
      <c r="M835" s="120"/>
      <c r="N835" s="120"/>
      <c r="O835" s="120"/>
    </row>
    <row r="836" spans="2:15" s="121" customFormat="1" x14ac:dyDescent="0.25">
      <c r="B836" s="36"/>
      <c r="C836" s="97"/>
      <c r="D836" s="36"/>
      <c r="E836" s="6"/>
      <c r="F836" s="6"/>
      <c r="G836" s="6"/>
      <c r="H836" s="6"/>
      <c r="I836" s="6"/>
      <c r="J836" s="6"/>
      <c r="K836" s="6"/>
      <c r="L836" s="117"/>
      <c r="M836" s="120"/>
      <c r="N836" s="120"/>
      <c r="O836" s="120"/>
    </row>
    <row r="837" spans="2:15" s="121" customFormat="1" x14ac:dyDescent="0.25">
      <c r="B837" s="36"/>
      <c r="C837" s="97"/>
      <c r="D837" s="36"/>
      <c r="E837" s="6"/>
      <c r="F837" s="6"/>
      <c r="G837" s="6"/>
      <c r="H837" s="6"/>
      <c r="I837" s="6"/>
      <c r="J837" s="6"/>
      <c r="K837" s="6"/>
      <c r="L837" s="117"/>
      <c r="M837" s="120"/>
      <c r="N837" s="120"/>
      <c r="O837" s="120"/>
    </row>
    <row r="838" spans="2:15" s="121" customFormat="1" x14ac:dyDescent="0.25">
      <c r="B838" s="36"/>
      <c r="C838" s="97"/>
      <c r="D838" s="36"/>
      <c r="E838" s="6"/>
      <c r="F838" s="6"/>
      <c r="G838" s="6"/>
      <c r="H838" s="6"/>
      <c r="I838" s="6"/>
      <c r="J838" s="6"/>
      <c r="K838" s="6"/>
      <c r="L838" s="117"/>
      <c r="M838" s="120"/>
      <c r="N838" s="120"/>
      <c r="O838" s="120"/>
    </row>
    <row r="839" spans="2:15" s="121" customFormat="1" x14ac:dyDescent="0.25">
      <c r="B839" s="36"/>
      <c r="C839" s="97"/>
      <c r="D839" s="36"/>
      <c r="E839" s="6"/>
      <c r="F839" s="6"/>
      <c r="G839" s="6"/>
      <c r="H839" s="6"/>
      <c r="I839" s="6"/>
      <c r="J839" s="6"/>
      <c r="K839" s="6"/>
      <c r="L839" s="117"/>
      <c r="M839" s="120"/>
      <c r="N839" s="120"/>
      <c r="O839" s="120"/>
    </row>
    <row r="840" spans="2:15" s="121" customFormat="1" x14ac:dyDescent="0.25">
      <c r="B840" s="36"/>
      <c r="C840" s="97"/>
      <c r="D840" s="36"/>
      <c r="E840" s="6"/>
      <c r="F840" s="6"/>
      <c r="G840" s="6"/>
      <c r="H840" s="6"/>
      <c r="I840" s="6"/>
      <c r="J840" s="6"/>
      <c r="K840" s="6"/>
      <c r="L840" s="117"/>
      <c r="M840" s="120"/>
      <c r="N840" s="120"/>
      <c r="O840" s="120"/>
    </row>
    <row r="841" spans="2:15" s="121" customFormat="1" x14ac:dyDescent="0.25">
      <c r="B841" s="36"/>
      <c r="C841" s="97"/>
      <c r="D841" s="36"/>
      <c r="E841" s="6"/>
      <c r="F841" s="6"/>
      <c r="G841" s="6"/>
      <c r="H841" s="6"/>
      <c r="I841" s="6"/>
      <c r="J841" s="6"/>
      <c r="K841" s="6"/>
      <c r="L841" s="117"/>
      <c r="M841" s="120"/>
      <c r="N841" s="120"/>
      <c r="O841" s="120"/>
    </row>
    <row r="842" spans="2:15" s="121" customFormat="1" x14ac:dyDescent="0.25">
      <c r="B842" s="36"/>
      <c r="C842" s="97"/>
      <c r="D842" s="36"/>
      <c r="E842" s="6"/>
      <c r="F842" s="6"/>
      <c r="G842" s="6"/>
      <c r="H842" s="6"/>
      <c r="I842" s="6"/>
      <c r="J842" s="6"/>
      <c r="K842" s="6"/>
      <c r="L842" s="117"/>
      <c r="M842" s="120"/>
      <c r="N842" s="120"/>
      <c r="O842" s="120"/>
    </row>
    <row r="843" spans="2:15" s="121" customFormat="1" x14ac:dyDescent="0.25">
      <c r="B843" s="36"/>
      <c r="C843" s="97"/>
      <c r="D843" s="36"/>
      <c r="E843" s="6"/>
      <c r="F843" s="6"/>
      <c r="G843" s="6"/>
      <c r="H843" s="6"/>
      <c r="I843" s="6"/>
      <c r="J843" s="6"/>
      <c r="K843" s="6"/>
      <c r="L843" s="117"/>
      <c r="M843" s="120"/>
      <c r="N843" s="120"/>
      <c r="O843" s="120"/>
    </row>
    <row r="844" spans="2:15" s="121" customFormat="1" x14ac:dyDescent="0.25">
      <c r="B844" s="36"/>
      <c r="C844" s="97"/>
      <c r="D844" s="36"/>
      <c r="E844" s="6"/>
      <c r="F844" s="6"/>
      <c r="G844" s="6"/>
      <c r="H844" s="6"/>
      <c r="I844" s="6"/>
      <c r="J844" s="6"/>
      <c r="K844" s="6"/>
      <c r="L844" s="117"/>
      <c r="M844" s="120"/>
      <c r="N844" s="120"/>
      <c r="O844" s="120"/>
    </row>
    <row r="845" spans="2:15" s="121" customFormat="1" x14ac:dyDescent="0.25">
      <c r="B845" s="36"/>
      <c r="C845" s="97"/>
      <c r="D845" s="36"/>
      <c r="E845" s="6"/>
      <c r="F845" s="6"/>
      <c r="G845" s="6"/>
      <c r="H845" s="6"/>
      <c r="I845" s="6"/>
      <c r="J845" s="6"/>
      <c r="K845" s="6"/>
      <c r="L845" s="117"/>
      <c r="M845" s="120"/>
      <c r="N845" s="120"/>
      <c r="O845" s="120"/>
    </row>
    <row r="846" spans="2:15" s="121" customFormat="1" x14ac:dyDescent="0.25">
      <c r="B846" s="36"/>
      <c r="C846" s="97"/>
      <c r="D846" s="36"/>
      <c r="E846" s="6"/>
      <c r="F846" s="6"/>
      <c r="G846" s="6"/>
      <c r="H846" s="6"/>
      <c r="I846" s="6"/>
      <c r="J846" s="6"/>
      <c r="K846" s="6"/>
      <c r="L846" s="117"/>
      <c r="M846" s="120"/>
      <c r="N846" s="120"/>
      <c r="O846" s="120"/>
    </row>
    <row r="847" spans="2:15" s="121" customFormat="1" x14ac:dyDescent="0.25">
      <c r="B847" s="36"/>
      <c r="C847" s="97"/>
      <c r="D847" s="36"/>
      <c r="E847" s="6"/>
      <c r="F847" s="6"/>
      <c r="G847" s="6"/>
      <c r="H847" s="6"/>
      <c r="I847" s="6"/>
      <c r="J847" s="6"/>
      <c r="K847" s="6"/>
      <c r="L847" s="117"/>
      <c r="M847" s="120"/>
      <c r="N847" s="120"/>
      <c r="O847" s="120"/>
    </row>
    <row r="848" spans="2:15" s="121" customFormat="1" x14ac:dyDescent="0.25">
      <c r="B848" s="36"/>
      <c r="C848" s="97"/>
      <c r="D848" s="36"/>
      <c r="E848" s="6"/>
      <c r="F848" s="6"/>
      <c r="G848" s="6"/>
      <c r="H848" s="6"/>
      <c r="I848" s="6"/>
      <c r="J848" s="6"/>
      <c r="K848" s="6"/>
      <c r="L848" s="117"/>
      <c r="M848" s="120"/>
      <c r="N848" s="120"/>
      <c r="O848" s="120"/>
    </row>
    <row r="849" spans="2:16" x14ac:dyDescent="0.25">
      <c r="B849" s="36"/>
      <c r="C849" s="97"/>
      <c r="D849" s="36"/>
      <c r="E849" s="6"/>
      <c r="F849" s="6"/>
      <c r="G849" s="6"/>
      <c r="I849" s="6"/>
      <c r="J849" s="6"/>
      <c r="K849" s="6"/>
    </row>
    <row r="850" spans="2:16" x14ac:dyDescent="0.25">
      <c r="B850" s="36"/>
      <c r="C850" s="97"/>
      <c r="D850" s="36"/>
      <c r="E850" s="6"/>
      <c r="F850" s="6"/>
      <c r="G850" s="6"/>
      <c r="I850" s="6"/>
      <c r="J850" s="6"/>
      <c r="K850" s="6"/>
    </row>
    <row r="851" spans="2:16" x14ac:dyDescent="0.25">
      <c r="B851" s="36"/>
      <c r="C851" s="97"/>
      <c r="D851" s="36"/>
      <c r="E851" s="6"/>
      <c r="F851" s="6"/>
      <c r="G851" s="6"/>
      <c r="I851" s="6"/>
      <c r="J851" s="6"/>
      <c r="K851" s="6"/>
    </row>
    <row r="852" spans="2:16" x14ac:dyDescent="0.25">
      <c r="B852" s="104"/>
      <c r="C852" s="97"/>
      <c r="D852" s="104"/>
      <c r="E852" s="6"/>
      <c r="F852" s="6"/>
      <c r="G852" s="6"/>
      <c r="H852" s="87"/>
      <c r="I852" s="6"/>
      <c r="J852" s="6"/>
      <c r="K852" s="6"/>
    </row>
    <row r="853" spans="2:16" s="124" customFormat="1" x14ac:dyDescent="0.25">
      <c r="B853" s="36"/>
      <c r="C853" s="108"/>
      <c r="D853" s="36"/>
      <c r="E853" s="109"/>
      <c r="F853" s="109"/>
      <c r="G853" s="109"/>
      <c r="H853" s="109"/>
      <c r="I853" s="34"/>
      <c r="J853" s="34"/>
      <c r="K853" s="34"/>
      <c r="L853" s="34"/>
      <c r="M853" s="99"/>
      <c r="N853" s="99"/>
      <c r="O853" s="99"/>
    </row>
    <row r="854" spans="2:16" s="98" customFormat="1" x14ac:dyDescent="0.25">
      <c r="B854" s="25"/>
      <c r="C854" s="69"/>
      <c r="D854" s="25"/>
      <c r="E854" s="7"/>
      <c r="F854" s="7"/>
      <c r="G854" s="7"/>
      <c r="H854" s="7"/>
      <c r="I854" s="7"/>
      <c r="J854" s="7"/>
      <c r="K854" s="7"/>
      <c r="M854" s="99"/>
      <c r="N854" s="99"/>
      <c r="O854" s="99"/>
      <c r="P854" s="100"/>
    </row>
    <row r="855" spans="2:16" s="124" customFormat="1" x14ac:dyDescent="0.25">
      <c r="B855" s="36"/>
      <c r="C855" s="108"/>
      <c r="D855" s="36"/>
      <c r="E855" s="109"/>
      <c r="F855" s="109"/>
      <c r="G855" s="109"/>
      <c r="H855" s="109"/>
      <c r="I855" s="34"/>
      <c r="J855" s="34"/>
      <c r="K855" s="34"/>
      <c r="L855" s="34"/>
      <c r="M855" s="99"/>
      <c r="N855" s="99"/>
      <c r="O855" s="99"/>
    </row>
    <row r="856" spans="2:16" x14ac:dyDescent="0.25">
      <c r="B856" s="96"/>
      <c r="C856" s="97"/>
      <c r="D856" s="96"/>
      <c r="E856" s="6"/>
      <c r="F856" s="6"/>
      <c r="G856" s="6"/>
      <c r="I856" s="6"/>
      <c r="J856" s="6"/>
      <c r="K856" s="6"/>
      <c r="M856" s="99"/>
      <c r="N856" s="99"/>
      <c r="O856" s="99"/>
    </row>
    <row r="857" spans="2:16" s="124" customFormat="1" x14ac:dyDescent="0.25">
      <c r="B857" s="36"/>
      <c r="C857" s="97"/>
      <c r="D857" s="36"/>
      <c r="E857" s="94"/>
      <c r="F857" s="94"/>
      <c r="G857" s="94"/>
      <c r="H857" s="94"/>
      <c r="I857" s="6"/>
      <c r="J857" s="6"/>
      <c r="K857" s="6"/>
      <c r="L857" s="34"/>
      <c r="M857" s="120"/>
      <c r="N857" s="120"/>
      <c r="O857" s="120"/>
    </row>
    <row r="858" spans="2:16" s="124" customFormat="1" x14ac:dyDescent="0.25">
      <c r="B858" s="36"/>
      <c r="C858" s="97"/>
      <c r="D858" s="36"/>
      <c r="E858" s="94"/>
      <c r="F858" s="94"/>
      <c r="G858" s="94"/>
      <c r="H858" s="94"/>
      <c r="I858" s="6"/>
      <c r="J858" s="6"/>
      <c r="K858" s="6"/>
      <c r="L858" s="34"/>
      <c r="M858" s="120"/>
      <c r="N858" s="120"/>
      <c r="O858" s="120"/>
    </row>
    <row r="859" spans="2:16" x14ac:dyDescent="0.25">
      <c r="B859" s="104"/>
      <c r="C859" s="97"/>
      <c r="D859" s="104"/>
      <c r="E859" s="6"/>
      <c r="F859" s="6"/>
      <c r="G859" s="6"/>
      <c r="H859" s="87"/>
      <c r="I859" s="6"/>
      <c r="J859" s="6"/>
      <c r="K859" s="6"/>
    </row>
    <row r="860" spans="2:16" s="124" customFormat="1" x14ac:dyDescent="0.25">
      <c r="B860" s="36"/>
      <c r="C860" s="108"/>
      <c r="D860" s="36"/>
      <c r="E860" s="109"/>
      <c r="F860" s="109"/>
      <c r="G860" s="109"/>
      <c r="H860" s="109"/>
      <c r="I860" s="34"/>
      <c r="J860" s="34"/>
      <c r="K860" s="34"/>
      <c r="L860" s="34"/>
      <c r="M860" s="99"/>
      <c r="N860" s="99"/>
      <c r="O860" s="99"/>
    </row>
    <row r="861" spans="2:16" s="98" customFormat="1" x14ac:dyDescent="0.25">
      <c r="B861" s="25"/>
      <c r="C861" s="69"/>
      <c r="D861" s="25"/>
      <c r="E861" s="7"/>
      <c r="F861" s="7"/>
      <c r="G861" s="7"/>
      <c r="H861" s="7"/>
      <c r="I861" s="7"/>
      <c r="J861" s="7"/>
      <c r="K861" s="7"/>
      <c r="M861" s="99"/>
      <c r="N861" s="99"/>
      <c r="O861" s="99"/>
      <c r="P861" s="100"/>
    </row>
    <row r="862" spans="2:16" s="124" customFormat="1" x14ac:dyDescent="0.25">
      <c r="B862" s="36"/>
      <c r="C862" s="108"/>
      <c r="D862" s="36"/>
      <c r="E862" s="109"/>
      <c r="F862" s="109"/>
      <c r="G862" s="109"/>
      <c r="H862" s="109"/>
      <c r="I862" s="34"/>
      <c r="J862" s="34"/>
      <c r="K862" s="34"/>
      <c r="L862" s="34"/>
      <c r="M862" s="99"/>
      <c r="N862" s="99"/>
      <c r="O862" s="99"/>
    </row>
    <row r="863" spans="2:16" x14ac:dyDescent="0.25">
      <c r="B863" s="96"/>
      <c r="C863" s="97"/>
      <c r="D863" s="96"/>
      <c r="E863" s="6"/>
      <c r="F863" s="6"/>
      <c r="G863" s="6"/>
      <c r="I863" s="6"/>
      <c r="J863" s="6"/>
      <c r="K863" s="6"/>
      <c r="M863" s="99"/>
      <c r="N863" s="99"/>
      <c r="O863" s="99"/>
    </row>
    <row r="864" spans="2:16" s="124" customFormat="1" x14ac:dyDescent="0.25">
      <c r="B864" s="36"/>
      <c r="C864" s="97"/>
      <c r="D864" s="36"/>
      <c r="E864" s="94"/>
      <c r="F864" s="94"/>
      <c r="G864" s="94"/>
      <c r="H864" s="94"/>
      <c r="I864" s="6"/>
      <c r="J864" s="6"/>
      <c r="K864" s="6"/>
      <c r="L864" s="34"/>
      <c r="M864" s="120"/>
      <c r="N864" s="120"/>
      <c r="O864" s="120"/>
    </row>
    <row r="865" spans="2:16" s="124" customFormat="1" x14ac:dyDescent="0.25">
      <c r="B865" s="36"/>
      <c r="C865" s="97"/>
      <c r="D865" s="36"/>
      <c r="E865" s="94"/>
      <c r="F865" s="94"/>
      <c r="G865" s="94"/>
      <c r="H865" s="94"/>
      <c r="I865" s="6"/>
      <c r="J865" s="6"/>
      <c r="K865" s="6"/>
      <c r="L865" s="34"/>
      <c r="M865" s="120"/>
      <c r="N865" s="120"/>
      <c r="O865" s="120"/>
    </row>
    <row r="866" spans="2:16" x14ac:dyDescent="0.25">
      <c r="B866" s="104"/>
      <c r="C866" s="97"/>
      <c r="D866" s="104"/>
      <c r="E866" s="6"/>
      <c r="F866" s="6"/>
      <c r="G866" s="6"/>
      <c r="H866" s="87"/>
      <c r="I866" s="6"/>
      <c r="J866" s="6"/>
      <c r="K866" s="6"/>
    </row>
    <row r="867" spans="2:16" x14ac:dyDescent="0.25">
      <c r="B867" s="104"/>
      <c r="C867" s="97"/>
      <c r="D867" s="104"/>
      <c r="E867" s="6"/>
      <c r="F867" s="6"/>
      <c r="G867" s="6"/>
      <c r="I867" s="6"/>
      <c r="J867" s="6"/>
      <c r="K867" s="6"/>
    </row>
    <row r="868" spans="2:16" x14ac:dyDescent="0.25">
      <c r="B868" s="104"/>
      <c r="C868" s="97"/>
      <c r="D868" s="104"/>
      <c r="E868" s="6"/>
      <c r="F868" s="6"/>
      <c r="G868" s="6"/>
      <c r="H868" s="87"/>
      <c r="I868" s="6"/>
      <c r="J868" s="6"/>
      <c r="K868" s="6"/>
    </row>
    <row r="869" spans="2:16" x14ac:dyDescent="0.25">
      <c r="B869" s="104"/>
      <c r="C869" s="97"/>
      <c r="D869" s="104"/>
      <c r="E869" s="6"/>
      <c r="F869" s="6"/>
      <c r="G869" s="6"/>
      <c r="I869" s="6"/>
      <c r="J869" s="6"/>
      <c r="K869" s="6"/>
    </row>
    <row r="870" spans="2:16" s="102" customFormat="1" x14ac:dyDescent="0.25">
      <c r="B870" s="36"/>
      <c r="C870" s="97"/>
      <c r="D870" s="36"/>
      <c r="I870" s="34"/>
      <c r="J870" s="34"/>
      <c r="K870" s="34"/>
      <c r="L870" s="34"/>
      <c r="M870" s="99"/>
      <c r="N870" s="99"/>
      <c r="O870" s="99"/>
    </row>
    <row r="871" spans="2:16" s="98" customFormat="1" x14ac:dyDescent="0.25">
      <c r="B871" s="25"/>
      <c r="C871" s="69"/>
      <c r="D871" s="25"/>
      <c r="E871" s="7"/>
      <c r="F871" s="7"/>
      <c r="G871" s="7"/>
      <c r="H871" s="7"/>
      <c r="I871" s="7"/>
      <c r="J871" s="7"/>
      <c r="K871" s="7"/>
      <c r="M871" s="99"/>
      <c r="N871" s="99"/>
      <c r="O871" s="99"/>
      <c r="P871" s="100"/>
    </row>
    <row r="872" spans="2:16" s="124" customFormat="1" x14ac:dyDescent="0.25">
      <c r="B872" s="107"/>
      <c r="C872" s="97"/>
      <c r="D872" s="107"/>
      <c r="E872" s="102"/>
      <c r="F872" s="102"/>
      <c r="G872" s="102"/>
      <c r="H872" s="102"/>
      <c r="I872" s="93"/>
      <c r="J872" s="93"/>
      <c r="K872" s="93"/>
      <c r="L872" s="93"/>
      <c r="M872" s="99"/>
      <c r="N872" s="99"/>
      <c r="O872" s="99"/>
    </row>
    <row r="873" spans="2:16" s="98" customFormat="1" x14ac:dyDescent="0.25">
      <c r="B873" s="25"/>
      <c r="C873" s="69"/>
      <c r="D873" s="25"/>
      <c r="E873" s="7"/>
      <c r="F873" s="7"/>
      <c r="G873" s="7"/>
      <c r="H873" s="7"/>
      <c r="I873" s="7"/>
      <c r="J873" s="7"/>
      <c r="K873" s="7"/>
      <c r="M873" s="99"/>
      <c r="N873" s="99"/>
      <c r="O873" s="99"/>
      <c r="P873" s="100"/>
    </row>
    <row r="874" spans="2:16" s="102" customFormat="1" x14ac:dyDescent="0.25">
      <c r="C874" s="97"/>
      <c r="I874" s="34"/>
      <c r="J874" s="34"/>
      <c r="K874" s="34"/>
      <c r="L874" s="34"/>
      <c r="M874" s="99"/>
      <c r="N874" s="99"/>
      <c r="O874" s="99"/>
    </row>
    <row r="875" spans="2:16" x14ac:dyDescent="0.25">
      <c r="B875" s="96"/>
      <c r="C875" s="97"/>
      <c r="D875" s="96"/>
      <c r="E875" s="6"/>
      <c r="F875" s="6"/>
      <c r="G875" s="6"/>
      <c r="I875" s="6"/>
      <c r="J875" s="6"/>
      <c r="K875" s="6"/>
      <c r="M875" s="99"/>
      <c r="N875" s="99"/>
      <c r="O875" s="99"/>
    </row>
    <row r="876" spans="2:16" s="124" customFormat="1" x14ac:dyDescent="0.25">
      <c r="B876" s="36"/>
      <c r="C876" s="97"/>
      <c r="D876" s="36"/>
      <c r="E876" s="94"/>
      <c r="F876" s="94"/>
      <c r="G876" s="94"/>
      <c r="H876" s="94"/>
      <c r="I876" s="6"/>
      <c r="J876" s="6"/>
      <c r="K876" s="6"/>
      <c r="L876" s="34"/>
      <c r="M876" s="120"/>
      <c r="N876" s="120"/>
      <c r="O876" s="120"/>
    </row>
    <row r="877" spans="2:16" s="124" customFormat="1" x14ac:dyDescent="0.25">
      <c r="B877" s="36"/>
      <c r="C877" s="97"/>
      <c r="D877" s="36"/>
      <c r="E877" s="94"/>
      <c r="F877" s="94"/>
      <c r="G877" s="94"/>
      <c r="H877" s="94"/>
      <c r="I877" s="6"/>
      <c r="J877" s="6"/>
      <c r="K877" s="6"/>
      <c r="L877" s="34"/>
      <c r="M877" s="120"/>
      <c r="N877" s="120"/>
      <c r="O877" s="120"/>
    </row>
    <row r="878" spans="2:16" x14ac:dyDescent="0.25">
      <c r="B878" s="104"/>
      <c r="C878" s="97"/>
      <c r="D878" s="104"/>
      <c r="E878" s="6"/>
      <c r="F878" s="6"/>
      <c r="G878" s="6"/>
      <c r="H878" s="87"/>
      <c r="I878" s="6"/>
      <c r="J878" s="6"/>
      <c r="K878" s="6"/>
    </row>
    <row r="879" spans="2:16" s="124" customFormat="1" x14ac:dyDescent="0.25">
      <c r="B879" s="107"/>
      <c r="C879" s="97"/>
      <c r="D879" s="107"/>
      <c r="E879" s="102"/>
      <c r="F879" s="102"/>
      <c r="G879" s="102"/>
      <c r="H879" s="102"/>
      <c r="I879" s="93"/>
      <c r="J879" s="93"/>
      <c r="K879" s="93"/>
      <c r="L879" s="93"/>
      <c r="M879" s="99"/>
      <c r="N879" s="99"/>
      <c r="O879" s="99"/>
    </row>
    <row r="880" spans="2:16" s="98" customFormat="1" x14ac:dyDescent="0.25">
      <c r="B880" s="25"/>
      <c r="C880" s="69"/>
      <c r="D880" s="25"/>
      <c r="E880" s="7"/>
      <c r="F880" s="7"/>
      <c r="G880" s="7"/>
      <c r="H880" s="7"/>
      <c r="I880" s="7"/>
      <c r="J880" s="7"/>
      <c r="K880" s="7"/>
      <c r="M880" s="99"/>
      <c r="N880" s="99"/>
      <c r="O880" s="99"/>
      <c r="P880" s="100"/>
    </row>
    <row r="881" spans="2:16" s="102" customFormat="1" x14ac:dyDescent="0.25">
      <c r="C881" s="97"/>
      <c r="I881" s="34"/>
      <c r="J881" s="34"/>
      <c r="K881" s="34"/>
      <c r="L881" s="34"/>
      <c r="M881" s="99"/>
      <c r="N881" s="99"/>
      <c r="O881" s="99"/>
    </row>
    <row r="882" spans="2:16" x14ac:dyDescent="0.25">
      <c r="B882" s="96"/>
      <c r="C882" s="97"/>
      <c r="D882" s="96"/>
      <c r="E882" s="6"/>
      <c r="F882" s="6"/>
      <c r="G882" s="6"/>
      <c r="I882" s="6"/>
      <c r="J882" s="6"/>
      <c r="K882" s="6"/>
      <c r="M882" s="99"/>
      <c r="N882" s="99"/>
      <c r="O882" s="99"/>
    </row>
    <row r="883" spans="2:16" s="124" customFormat="1" x14ac:dyDescent="0.25">
      <c r="B883" s="36"/>
      <c r="C883" s="97"/>
      <c r="D883" s="36"/>
      <c r="E883" s="94"/>
      <c r="F883" s="94"/>
      <c r="G883" s="94"/>
      <c r="H883" s="94"/>
      <c r="I883" s="6"/>
      <c r="J883" s="6"/>
      <c r="K883" s="6"/>
      <c r="L883" s="34"/>
      <c r="M883" s="120"/>
      <c r="N883" s="120"/>
      <c r="O883" s="120"/>
    </row>
    <row r="884" spans="2:16" s="124" customFormat="1" x14ac:dyDescent="0.25">
      <c r="B884" s="36"/>
      <c r="C884" s="97"/>
      <c r="D884" s="36"/>
      <c r="E884" s="94"/>
      <c r="F884" s="94"/>
      <c r="G884" s="94"/>
      <c r="H884" s="94"/>
      <c r="I884" s="6"/>
      <c r="J884" s="6"/>
      <c r="K884" s="6"/>
      <c r="L884" s="34"/>
      <c r="M884" s="120"/>
      <c r="N884" s="120"/>
      <c r="O884" s="120"/>
    </row>
    <row r="885" spans="2:16" s="124" customFormat="1" x14ac:dyDescent="0.25">
      <c r="B885" s="36"/>
      <c r="C885" s="97"/>
      <c r="D885" s="36"/>
      <c r="E885" s="94"/>
      <c r="F885" s="94"/>
      <c r="G885" s="94"/>
      <c r="H885" s="94"/>
      <c r="I885" s="6"/>
      <c r="J885" s="6"/>
      <c r="K885" s="6"/>
      <c r="L885" s="34"/>
      <c r="M885" s="120"/>
      <c r="N885" s="120"/>
      <c r="O885" s="120"/>
    </row>
    <row r="886" spans="2:16" s="124" customFormat="1" x14ac:dyDescent="0.25">
      <c r="B886" s="36"/>
      <c r="C886" s="97"/>
      <c r="D886" s="36"/>
      <c r="E886" s="94"/>
      <c r="F886" s="94"/>
      <c r="G886" s="94"/>
      <c r="H886" s="94"/>
      <c r="I886" s="6"/>
      <c r="J886" s="6"/>
      <c r="K886" s="6"/>
      <c r="L886" s="34"/>
      <c r="M886" s="120"/>
      <c r="N886" s="120"/>
      <c r="O886" s="120"/>
    </row>
    <row r="887" spans="2:16" s="124" customFormat="1" x14ac:dyDescent="0.25">
      <c r="B887" s="36"/>
      <c r="C887" s="97"/>
      <c r="D887" s="36"/>
      <c r="E887" s="94"/>
      <c r="F887" s="94"/>
      <c r="G887" s="94"/>
      <c r="H887" s="94"/>
      <c r="I887" s="6"/>
      <c r="J887" s="6"/>
      <c r="K887" s="6"/>
      <c r="L887" s="34"/>
      <c r="M887" s="120"/>
      <c r="N887" s="120"/>
      <c r="O887" s="120"/>
    </row>
    <row r="888" spans="2:16" s="124" customFormat="1" x14ac:dyDescent="0.25">
      <c r="B888" s="36"/>
      <c r="C888" s="97"/>
      <c r="D888" s="36"/>
      <c r="E888" s="94"/>
      <c r="F888" s="94"/>
      <c r="G888" s="94"/>
      <c r="H888" s="94"/>
      <c r="I888" s="6"/>
      <c r="J888" s="6"/>
      <c r="K888" s="6"/>
      <c r="L888" s="34"/>
      <c r="M888" s="120"/>
      <c r="N888" s="120"/>
      <c r="O888" s="120"/>
    </row>
    <row r="889" spans="2:16" x14ac:dyDescent="0.25">
      <c r="B889" s="104"/>
      <c r="C889" s="97"/>
      <c r="D889" s="104"/>
      <c r="E889" s="6"/>
      <c r="F889" s="6"/>
      <c r="G889" s="6"/>
      <c r="H889" s="87"/>
      <c r="I889" s="6"/>
      <c r="J889" s="6"/>
      <c r="K889" s="6"/>
    </row>
    <row r="890" spans="2:16" s="124" customFormat="1" x14ac:dyDescent="0.25">
      <c r="B890" s="107"/>
      <c r="C890" s="97"/>
      <c r="D890" s="107"/>
      <c r="E890" s="102"/>
      <c r="F890" s="102"/>
      <c r="G890" s="102"/>
      <c r="H890" s="102"/>
      <c r="I890" s="93"/>
      <c r="J890" s="93"/>
      <c r="K890" s="93"/>
      <c r="L890" s="93"/>
      <c r="M890" s="99"/>
      <c r="N890" s="99"/>
      <c r="O890" s="99"/>
    </row>
    <row r="891" spans="2:16" s="98" customFormat="1" x14ac:dyDescent="0.25">
      <c r="B891" s="25"/>
      <c r="C891" s="69"/>
      <c r="D891" s="25"/>
      <c r="E891" s="7"/>
      <c r="F891" s="7"/>
      <c r="G891" s="7"/>
      <c r="H891" s="7"/>
      <c r="I891" s="7"/>
      <c r="J891" s="7"/>
      <c r="K891" s="7"/>
      <c r="M891" s="99"/>
      <c r="N891" s="99"/>
      <c r="O891" s="99"/>
      <c r="P891" s="100"/>
    </row>
    <row r="892" spans="2:16" s="102" customFormat="1" x14ac:dyDescent="0.25">
      <c r="C892" s="97"/>
      <c r="I892" s="34"/>
      <c r="J892" s="34"/>
      <c r="K892" s="34"/>
      <c r="L892" s="34"/>
      <c r="M892" s="99"/>
      <c r="N892" s="99"/>
      <c r="O892" s="99"/>
    </row>
    <row r="893" spans="2:16" x14ac:dyDescent="0.25">
      <c r="B893" s="96"/>
      <c r="C893" s="97"/>
      <c r="D893" s="96"/>
      <c r="E893" s="6"/>
      <c r="F893" s="6"/>
      <c r="G893" s="6"/>
      <c r="I893" s="6"/>
      <c r="J893" s="6"/>
      <c r="K893" s="6"/>
      <c r="M893" s="99"/>
      <c r="N893" s="99"/>
      <c r="O893" s="99"/>
    </row>
    <row r="894" spans="2:16" s="124" customFormat="1" x14ac:dyDescent="0.25">
      <c r="B894" s="36"/>
      <c r="C894" s="97"/>
      <c r="D894" s="36"/>
      <c r="E894" s="94"/>
      <c r="F894" s="94"/>
      <c r="G894" s="94"/>
      <c r="H894" s="94"/>
      <c r="I894" s="6"/>
      <c r="J894" s="6"/>
      <c r="K894" s="6"/>
      <c r="L894" s="34"/>
      <c r="M894" s="120"/>
      <c r="N894" s="120"/>
      <c r="O894" s="120"/>
    </row>
    <row r="895" spans="2:16" s="124" customFormat="1" x14ac:dyDescent="0.25">
      <c r="B895" s="36"/>
      <c r="C895" s="97"/>
      <c r="D895" s="36"/>
      <c r="E895" s="94"/>
      <c r="F895" s="94"/>
      <c r="G895" s="94"/>
      <c r="H895" s="94"/>
      <c r="I895" s="6"/>
      <c r="J895" s="6"/>
      <c r="K895" s="6"/>
      <c r="L895" s="34"/>
      <c r="M895" s="120"/>
      <c r="N895" s="120"/>
      <c r="O895" s="120"/>
    </row>
    <row r="896" spans="2:16" x14ac:dyDescent="0.25">
      <c r="B896" s="104"/>
      <c r="C896" s="97"/>
      <c r="D896" s="104"/>
      <c r="E896" s="6"/>
      <c r="F896" s="6"/>
      <c r="G896" s="6"/>
      <c r="H896" s="87"/>
      <c r="I896" s="6"/>
      <c r="J896" s="6"/>
      <c r="K896" s="6"/>
    </row>
    <row r="897" spans="2:16" s="124" customFormat="1" x14ac:dyDescent="0.25">
      <c r="B897" s="107"/>
      <c r="C897" s="97"/>
      <c r="D897" s="107"/>
      <c r="E897" s="102"/>
      <c r="F897" s="102"/>
      <c r="G897" s="102"/>
      <c r="H897" s="102"/>
      <c r="I897" s="93"/>
      <c r="J897" s="93"/>
      <c r="K897" s="93"/>
      <c r="L897" s="93"/>
      <c r="M897" s="99"/>
      <c r="N897" s="99"/>
      <c r="O897" s="99"/>
    </row>
    <row r="898" spans="2:16" s="98" customFormat="1" x14ac:dyDescent="0.25">
      <c r="B898" s="25"/>
      <c r="C898" s="69"/>
      <c r="D898" s="25"/>
      <c r="E898" s="7"/>
      <c r="F898" s="7"/>
      <c r="G898" s="7"/>
      <c r="H898" s="7"/>
      <c r="I898" s="7"/>
      <c r="J898" s="7"/>
      <c r="K898" s="7"/>
      <c r="M898" s="99"/>
      <c r="N898" s="99"/>
      <c r="O898" s="99"/>
      <c r="P898" s="100"/>
    </row>
    <row r="899" spans="2:16" s="102" customFormat="1" x14ac:dyDescent="0.25">
      <c r="C899" s="97"/>
      <c r="I899" s="34"/>
      <c r="J899" s="34"/>
      <c r="K899" s="34"/>
      <c r="L899" s="34"/>
      <c r="M899" s="99"/>
      <c r="N899" s="99"/>
      <c r="O899" s="99"/>
    </row>
    <row r="900" spans="2:16" x14ac:dyDescent="0.25">
      <c r="B900" s="96"/>
      <c r="C900" s="97"/>
      <c r="D900" s="96"/>
      <c r="E900" s="6"/>
      <c r="F900" s="6"/>
      <c r="G900" s="6"/>
      <c r="I900" s="6"/>
      <c r="J900" s="6"/>
      <c r="K900" s="6"/>
      <c r="M900" s="99"/>
      <c r="N900" s="99"/>
      <c r="O900" s="99"/>
    </row>
    <row r="901" spans="2:16" s="124" customFormat="1" x14ac:dyDescent="0.25">
      <c r="B901" s="36"/>
      <c r="C901" s="97"/>
      <c r="D901" s="36"/>
      <c r="E901" s="94"/>
      <c r="F901" s="94"/>
      <c r="G901" s="94"/>
      <c r="H901" s="94"/>
      <c r="I901" s="6"/>
      <c r="J901" s="6"/>
      <c r="K901" s="6"/>
      <c r="L901" s="34"/>
      <c r="M901" s="120"/>
      <c r="N901" s="120"/>
      <c r="O901" s="120"/>
    </row>
    <row r="902" spans="2:16" s="124" customFormat="1" x14ac:dyDescent="0.25">
      <c r="B902" s="36"/>
      <c r="C902" s="97"/>
      <c r="D902" s="36"/>
      <c r="E902" s="94"/>
      <c r="F902" s="94"/>
      <c r="G902" s="94"/>
      <c r="H902" s="94"/>
      <c r="I902" s="6"/>
      <c r="J902" s="6"/>
      <c r="K902" s="6"/>
      <c r="L902" s="34"/>
      <c r="M902" s="120"/>
      <c r="N902" s="120"/>
      <c r="O902" s="120"/>
    </row>
    <row r="903" spans="2:16" x14ac:dyDescent="0.25">
      <c r="B903" s="104"/>
      <c r="C903" s="97"/>
      <c r="D903" s="104"/>
      <c r="E903" s="6"/>
      <c r="F903" s="6"/>
      <c r="G903" s="6"/>
      <c r="H903" s="87"/>
      <c r="I903" s="6"/>
      <c r="J903" s="6"/>
      <c r="K903" s="6"/>
    </row>
    <row r="904" spans="2:16" s="102" customFormat="1" x14ac:dyDescent="0.25">
      <c r="B904" s="36"/>
      <c r="C904" s="97"/>
      <c r="D904" s="36"/>
      <c r="I904" s="34"/>
      <c r="J904" s="34"/>
      <c r="K904" s="34"/>
      <c r="L904" s="34"/>
      <c r="M904" s="99"/>
      <c r="N904" s="99"/>
      <c r="O904" s="99"/>
    </row>
    <row r="905" spans="2:16" s="98" customFormat="1" x14ac:dyDescent="0.25">
      <c r="B905" s="25"/>
      <c r="C905" s="69"/>
      <c r="D905" s="25"/>
      <c r="E905" s="7"/>
      <c r="F905" s="7"/>
      <c r="G905" s="7"/>
      <c r="H905" s="7"/>
      <c r="I905" s="7"/>
      <c r="J905" s="7"/>
      <c r="K905" s="7"/>
      <c r="M905" s="99"/>
      <c r="N905" s="99"/>
      <c r="O905" s="99"/>
      <c r="P905" s="100"/>
    </row>
    <row r="906" spans="2:16" s="124" customFormat="1" x14ac:dyDescent="0.25">
      <c r="B906" s="102"/>
      <c r="C906" s="97"/>
      <c r="D906" s="102"/>
      <c r="E906" s="102"/>
      <c r="F906" s="102"/>
      <c r="G906" s="102"/>
      <c r="H906" s="102"/>
      <c r="I906" s="34"/>
      <c r="J906" s="34"/>
      <c r="K906" s="34"/>
      <c r="L906" s="34"/>
      <c r="M906" s="99"/>
      <c r="N906" s="99"/>
      <c r="O906" s="99"/>
    </row>
    <row r="907" spans="2:16" x14ac:dyDescent="0.25">
      <c r="B907" s="96"/>
      <c r="C907" s="97"/>
      <c r="D907" s="96"/>
      <c r="E907" s="6"/>
      <c r="F907" s="6"/>
      <c r="G907" s="6"/>
      <c r="I907" s="6"/>
      <c r="J907" s="6"/>
      <c r="K907" s="6"/>
      <c r="M907" s="99"/>
      <c r="N907" s="99"/>
      <c r="O907" s="99"/>
    </row>
    <row r="908" spans="2:16" s="124" customFormat="1" x14ac:dyDescent="0.25">
      <c r="B908" s="36"/>
      <c r="C908" s="97"/>
      <c r="D908" s="36"/>
      <c r="E908" s="94"/>
      <c r="F908" s="94"/>
      <c r="G908" s="94"/>
      <c r="H908" s="94"/>
      <c r="I908" s="6"/>
      <c r="J908" s="6"/>
      <c r="K908" s="6"/>
      <c r="L908" s="34"/>
      <c r="M908" s="120"/>
      <c r="N908" s="120"/>
      <c r="O908" s="120"/>
    </row>
    <row r="909" spans="2:16" s="124" customFormat="1" x14ac:dyDescent="0.25">
      <c r="B909" s="36"/>
      <c r="C909" s="97"/>
      <c r="D909" s="36"/>
      <c r="E909" s="94"/>
      <c r="F909" s="94"/>
      <c r="G909" s="94"/>
      <c r="H909" s="94"/>
      <c r="I909" s="6"/>
      <c r="J909" s="6"/>
      <c r="K909" s="6"/>
      <c r="L909" s="34"/>
      <c r="M909" s="120"/>
      <c r="N909" s="120"/>
      <c r="O909" s="120"/>
    </row>
    <row r="910" spans="2:16" s="124" customFormat="1" x14ac:dyDescent="0.25">
      <c r="B910" s="36"/>
      <c r="C910" s="97"/>
      <c r="D910" s="36"/>
      <c r="E910" s="94"/>
      <c r="F910" s="94"/>
      <c r="G910" s="94"/>
      <c r="H910" s="94"/>
      <c r="I910" s="6"/>
      <c r="J910" s="6"/>
      <c r="K910" s="6"/>
      <c r="L910" s="34"/>
      <c r="M910" s="120"/>
      <c r="N910" s="120"/>
      <c r="O910" s="120"/>
    </row>
    <row r="911" spans="2:16" s="124" customFormat="1" x14ac:dyDescent="0.25">
      <c r="B911" s="36"/>
      <c r="C911" s="97"/>
      <c r="D911" s="36"/>
      <c r="E911" s="94"/>
      <c r="F911" s="94"/>
      <c r="G911" s="94"/>
      <c r="H911" s="94"/>
      <c r="I911" s="6"/>
      <c r="J911" s="6"/>
      <c r="K911" s="6"/>
      <c r="L911" s="34"/>
      <c r="M911" s="120"/>
      <c r="N911" s="120"/>
      <c r="O911" s="120"/>
    </row>
    <row r="912" spans="2:16" s="124" customFormat="1" x14ac:dyDescent="0.25">
      <c r="B912" s="36"/>
      <c r="C912" s="97"/>
      <c r="D912" s="36"/>
      <c r="E912" s="94"/>
      <c r="F912" s="94"/>
      <c r="G912" s="94"/>
      <c r="H912" s="94"/>
      <c r="I912" s="6"/>
      <c r="J912" s="6"/>
      <c r="K912" s="6"/>
      <c r="L912" s="34"/>
      <c r="M912" s="120"/>
      <c r="N912" s="120"/>
      <c r="O912" s="120"/>
    </row>
    <row r="913" spans="2:16" s="124" customFormat="1" x14ac:dyDescent="0.25">
      <c r="B913" s="36"/>
      <c r="C913" s="97"/>
      <c r="D913" s="36"/>
      <c r="E913" s="94"/>
      <c r="F913" s="94"/>
      <c r="G913" s="94"/>
      <c r="H913" s="94"/>
      <c r="I913" s="6"/>
      <c r="J913" s="6"/>
      <c r="K913" s="6"/>
      <c r="L913" s="34"/>
      <c r="M913" s="120"/>
      <c r="N913" s="120"/>
      <c r="O913" s="120"/>
    </row>
    <row r="914" spans="2:16" s="124" customFormat="1" x14ac:dyDescent="0.25">
      <c r="B914" s="36"/>
      <c r="C914" s="97"/>
      <c r="D914" s="36"/>
      <c r="E914" s="94"/>
      <c r="F914" s="94"/>
      <c r="G914" s="94"/>
      <c r="H914" s="94"/>
      <c r="I914" s="6"/>
      <c r="J914" s="6"/>
      <c r="K914" s="6"/>
      <c r="L914" s="34"/>
      <c r="M914" s="120"/>
      <c r="N914" s="120"/>
      <c r="O914" s="120"/>
    </row>
    <row r="915" spans="2:16" x14ac:dyDescent="0.25">
      <c r="B915" s="104"/>
      <c r="C915" s="97"/>
      <c r="D915" s="104"/>
      <c r="E915" s="6"/>
      <c r="F915" s="6"/>
      <c r="G915" s="6"/>
      <c r="H915" s="87"/>
      <c r="I915" s="6"/>
      <c r="J915" s="6"/>
      <c r="K915" s="6"/>
    </row>
    <row r="916" spans="2:16" s="124" customFormat="1" x14ac:dyDescent="0.25">
      <c r="B916" s="107"/>
      <c r="C916" s="97"/>
      <c r="D916" s="107"/>
      <c r="E916" s="102"/>
      <c r="F916" s="102"/>
      <c r="G916" s="102"/>
      <c r="H916" s="102"/>
      <c r="I916" s="93"/>
      <c r="J916" s="93"/>
      <c r="K916" s="93"/>
      <c r="L916" s="93"/>
      <c r="M916" s="99"/>
      <c r="N916" s="99"/>
      <c r="O916" s="99"/>
    </row>
    <row r="917" spans="2:16" s="98" customFormat="1" x14ac:dyDescent="0.25">
      <c r="B917" s="25"/>
      <c r="C917" s="69"/>
      <c r="D917" s="25"/>
      <c r="E917" s="7"/>
      <c r="F917" s="7"/>
      <c r="G917" s="7"/>
      <c r="H917" s="7"/>
      <c r="I917" s="7"/>
      <c r="J917" s="7"/>
      <c r="K917" s="7"/>
      <c r="M917" s="99"/>
      <c r="N917" s="99"/>
      <c r="O917" s="99"/>
      <c r="P917" s="100"/>
    </row>
    <row r="918" spans="2:16" s="102" customFormat="1" x14ac:dyDescent="0.25">
      <c r="C918" s="97"/>
      <c r="I918" s="34"/>
      <c r="J918" s="34"/>
      <c r="K918" s="34"/>
      <c r="L918" s="34"/>
      <c r="M918" s="99"/>
      <c r="N918" s="99"/>
      <c r="O918" s="99"/>
    </row>
    <row r="919" spans="2:16" x14ac:dyDescent="0.25">
      <c r="B919" s="96"/>
      <c r="C919" s="97"/>
      <c r="D919" s="96"/>
      <c r="E919" s="6"/>
      <c r="F919" s="6"/>
      <c r="G919" s="6"/>
      <c r="I919" s="6"/>
      <c r="J919" s="6"/>
      <c r="K919" s="6"/>
      <c r="M919" s="99"/>
      <c r="N919" s="99"/>
      <c r="O919" s="99"/>
    </row>
    <row r="920" spans="2:16" s="124" customFormat="1" x14ac:dyDescent="0.25">
      <c r="B920" s="36"/>
      <c r="C920" s="97"/>
      <c r="D920" s="36"/>
      <c r="E920" s="94"/>
      <c r="F920" s="94"/>
      <c r="G920" s="94"/>
      <c r="H920" s="94"/>
      <c r="I920" s="6"/>
      <c r="J920" s="6"/>
      <c r="K920" s="6"/>
      <c r="L920" s="34"/>
      <c r="M920" s="120"/>
      <c r="N920" s="120"/>
      <c r="O920" s="120"/>
    </row>
    <row r="921" spans="2:16" s="124" customFormat="1" x14ac:dyDescent="0.25">
      <c r="B921" s="36"/>
      <c r="C921" s="97"/>
      <c r="D921" s="36"/>
      <c r="E921" s="94"/>
      <c r="F921" s="94"/>
      <c r="G921" s="94"/>
      <c r="H921" s="94"/>
      <c r="I921" s="6"/>
      <c r="J921" s="6"/>
      <c r="K921" s="6"/>
      <c r="L921" s="34"/>
      <c r="M921" s="120"/>
      <c r="N921" s="120"/>
      <c r="O921" s="120"/>
    </row>
    <row r="922" spans="2:16" x14ac:dyDescent="0.25">
      <c r="B922" s="104"/>
      <c r="C922" s="97"/>
      <c r="D922" s="104"/>
      <c r="E922" s="6"/>
      <c r="F922" s="6"/>
      <c r="G922" s="6"/>
      <c r="H922" s="87"/>
      <c r="I922" s="6"/>
      <c r="J922" s="6"/>
      <c r="K922" s="6"/>
    </row>
    <row r="923" spans="2:16" s="124" customFormat="1" x14ac:dyDescent="0.25">
      <c r="B923" s="107"/>
      <c r="C923" s="97"/>
      <c r="D923" s="107"/>
      <c r="E923" s="102"/>
      <c r="F923" s="102"/>
      <c r="G923" s="102"/>
      <c r="H923" s="102"/>
      <c r="I923" s="93"/>
      <c r="J923" s="93"/>
      <c r="K923" s="93"/>
      <c r="L923" s="93"/>
      <c r="M923" s="99"/>
      <c r="N923" s="99"/>
      <c r="O923" s="99"/>
    </row>
    <row r="924" spans="2:16" s="98" customFormat="1" x14ac:dyDescent="0.25">
      <c r="B924" s="25"/>
      <c r="C924" s="69"/>
      <c r="D924" s="25"/>
      <c r="E924" s="7"/>
      <c r="F924" s="7"/>
      <c r="G924" s="7"/>
      <c r="H924" s="7"/>
      <c r="I924" s="7"/>
      <c r="J924" s="7"/>
      <c r="K924" s="7"/>
      <c r="M924" s="99"/>
      <c r="N924" s="99"/>
      <c r="O924" s="99"/>
      <c r="P924" s="100"/>
    </row>
    <row r="925" spans="2:16" s="102" customFormat="1" x14ac:dyDescent="0.25">
      <c r="C925" s="97"/>
      <c r="I925" s="34"/>
      <c r="J925" s="34"/>
      <c r="K925" s="34"/>
      <c r="L925" s="34"/>
      <c r="M925" s="99"/>
      <c r="N925" s="99"/>
      <c r="O925" s="99"/>
    </row>
    <row r="926" spans="2:16" x14ac:dyDescent="0.25">
      <c r="B926" s="96"/>
      <c r="C926" s="97"/>
      <c r="D926" s="96"/>
      <c r="E926" s="6"/>
      <c r="F926" s="6"/>
      <c r="G926" s="6"/>
      <c r="I926" s="6"/>
      <c r="J926" s="6"/>
      <c r="K926" s="6"/>
      <c r="M926" s="99"/>
      <c r="N926" s="99"/>
      <c r="O926" s="99"/>
    </row>
    <row r="927" spans="2:16" s="124" customFormat="1" x14ac:dyDescent="0.25">
      <c r="B927" s="36"/>
      <c r="C927" s="97"/>
      <c r="D927" s="36"/>
      <c r="E927" s="94"/>
      <c r="F927" s="94"/>
      <c r="G927" s="94"/>
      <c r="H927" s="94"/>
      <c r="I927" s="6"/>
      <c r="J927" s="6"/>
      <c r="K927" s="6"/>
      <c r="L927" s="34"/>
      <c r="M927" s="120"/>
      <c r="N927" s="120"/>
      <c r="O927" s="120"/>
    </row>
    <row r="928" spans="2:16" s="124" customFormat="1" x14ac:dyDescent="0.25">
      <c r="B928" s="36"/>
      <c r="C928" s="97"/>
      <c r="D928" s="36"/>
      <c r="E928" s="94"/>
      <c r="F928" s="94"/>
      <c r="G928" s="94"/>
      <c r="H928" s="94"/>
      <c r="I928" s="6"/>
      <c r="J928" s="6"/>
      <c r="K928" s="6"/>
      <c r="L928" s="34"/>
      <c r="M928" s="120"/>
      <c r="N928" s="120"/>
      <c r="O928" s="120"/>
    </row>
    <row r="929" spans="2:16" x14ac:dyDescent="0.25">
      <c r="B929" s="104"/>
      <c r="C929" s="97"/>
      <c r="D929" s="104"/>
      <c r="E929" s="6"/>
      <c r="F929" s="6"/>
      <c r="G929" s="6"/>
      <c r="H929" s="87"/>
      <c r="I929" s="6"/>
      <c r="J929" s="6"/>
      <c r="K929" s="6"/>
    </row>
    <row r="930" spans="2:16" s="124" customFormat="1" x14ac:dyDescent="0.25">
      <c r="B930" s="102"/>
      <c r="C930" s="97"/>
      <c r="D930" s="102"/>
      <c r="E930" s="102"/>
      <c r="F930" s="102"/>
      <c r="G930" s="102"/>
      <c r="H930" s="102"/>
      <c r="I930" s="34"/>
      <c r="J930" s="34"/>
      <c r="K930" s="34"/>
      <c r="L930" s="34"/>
      <c r="M930" s="99"/>
      <c r="N930" s="99"/>
      <c r="O930" s="99"/>
    </row>
    <row r="931" spans="2:16" s="98" customFormat="1" x14ac:dyDescent="0.25">
      <c r="B931" s="25"/>
      <c r="C931" s="69"/>
      <c r="D931" s="25"/>
      <c r="E931" s="7"/>
      <c r="F931" s="7"/>
      <c r="G931" s="7"/>
      <c r="H931" s="7"/>
      <c r="I931" s="7"/>
      <c r="J931" s="7"/>
      <c r="K931" s="7"/>
      <c r="M931" s="99"/>
      <c r="N931" s="99"/>
      <c r="O931" s="99"/>
      <c r="P931" s="100"/>
    </row>
    <row r="932" spans="2:16" s="124" customFormat="1" x14ac:dyDescent="0.25">
      <c r="B932" s="102"/>
      <c r="C932" s="97"/>
      <c r="D932" s="102"/>
      <c r="E932" s="102"/>
      <c r="F932" s="102"/>
      <c r="G932" s="102"/>
      <c r="H932" s="102"/>
      <c r="I932" s="34"/>
      <c r="J932" s="34"/>
      <c r="K932" s="34"/>
      <c r="L932" s="34"/>
      <c r="M932" s="99"/>
      <c r="N932" s="99"/>
      <c r="O932" s="99"/>
    </row>
    <row r="933" spans="2:16" x14ac:dyDescent="0.25">
      <c r="B933" s="96"/>
      <c r="C933" s="97"/>
      <c r="D933" s="96"/>
      <c r="E933" s="6"/>
      <c r="F933" s="6"/>
      <c r="G933" s="6"/>
      <c r="I933" s="6"/>
      <c r="J933" s="6"/>
      <c r="K933" s="6"/>
      <c r="M933" s="99"/>
      <c r="N933" s="99"/>
      <c r="O933" s="99"/>
    </row>
    <row r="934" spans="2:16" s="124" customFormat="1" x14ac:dyDescent="0.25">
      <c r="B934" s="36"/>
      <c r="C934" s="97"/>
      <c r="D934" s="36"/>
      <c r="E934" s="94"/>
      <c r="F934" s="94"/>
      <c r="G934" s="94"/>
      <c r="H934" s="94"/>
      <c r="I934" s="6"/>
      <c r="J934" s="6"/>
      <c r="K934" s="6"/>
      <c r="L934" s="34"/>
      <c r="M934" s="120"/>
      <c r="N934" s="120"/>
      <c r="O934" s="120"/>
    </row>
    <row r="935" spans="2:16" s="124" customFormat="1" x14ac:dyDescent="0.25">
      <c r="B935" s="36"/>
      <c r="C935" s="97"/>
      <c r="D935" s="36"/>
      <c r="E935" s="94"/>
      <c r="F935" s="94"/>
      <c r="G935" s="94"/>
      <c r="H935" s="94"/>
      <c r="I935" s="6"/>
      <c r="J935" s="6"/>
      <c r="K935" s="6"/>
      <c r="L935" s="34"/>
      <c r="M935" s="120"/>
      <c r="N935" s="120"/>
      <c r="O935" s="120"/>
    </row>
    <row r="936" spans="2:16" s="124" customFormat="1" x14ac:dyDescent="0.25">
      <c r="B936" s="36"/>
      <c r="C936" s="97"/>
      <c r="D936" s="36"/>
      <c r="E936" s="94"/>
      <c r="F936" s="94"/>
      <c r="G936" s="94"/>
      <c r="H936" s="94"/>
      <c r="I936" s="6"/>
      <c r="J936" s="6"/>
      <c r="K936" s="6"/>
      <c r="L936" s="34"/>
      <c r="M936" s="120"/>
      <c r="N936" s="120"/>
      <c r="O936" s="120"/>
    </row>
    <row r="937" spans="2:16" s="124" customFormat="1" x14ac:dyDescent="0.25">
      <c r="B937" s="36"/>
      <c r="C937" s="97"/>
      <c r="D937" s="36"/>
      <c r="E937" s="94"/>
      <c r="F937" s="94"/>
      <c r="G937" s="94"/>
      <c r="H937" s="94"/>
      <c r="I937" s="6"/>
      <c r="J937" s="6"/>
      <c r="K937" s="6"/>
      <c r="L937" s="34"/>
      <c r="M937" s="120"/>
      <c r="N937" s="120"/>
      <c r="O937" s="120"/>
    </row>
    <row r="938" spans="2:16" s="124" customFormat="1" x14ac:dyDescent="0.25">
      <c r="B938" s="36"/>
      <c r="C938" s="97"/>
      <c r="D938" s="36"/>
      <c r="E938" s="94"/>
      <c r="F938" s="94"/>
      <c r="G938" s="94"/>
      <c r="H938" s="94"/>
      <c r="I938" s="6"/>
      <c r="J938" s="6"/>
      <c r="K938" s="6"/>
      <c r="L938" s="34"/>
      <c r="M938" s="120"/>
      <c r="N938" s="120"/>
      <c r="O938" s="120"/>
    </row>
    <row r="939" spans="2:16" s="124" customFormat="1" x14ac:dyDescent="0.25">
      <c r="B939" s="36"/>
      <c r="C939" s="97"/>
      <c r="D939" s="36"/>
      <c r="E939" s="94"/>
      <c r="F939" s="94"/>
      <c r="G939" s="94"/>
      <c r="H939" s="94"/>
      <c r="I939" s="6"/>
      <c r="J939" s="6"/>
      <c r="K939" s="6"/>
      <c r="L939" s="34"/>
      <c r="M939" s="120"/>
      <c r="N939" s="120"/>
      <c r="O939" s="120"/>
    </row>
    <row r="940" spans="2:16" s="124" customFormat="1" x14ac:dyDescent="0.25">
      <c r="B940" s="36"/>
      <c r="C940" s="97"/>
      <c r="D940" s="36"/>
      <c r="E940" s="94"/>
      <c r="F940" s="94"/>
      <c r="G940" s="94"/>
      <c r="H940" s="94"/>
      <c r="I940" s="6"/>
      <c r="J940" s="6"/>
      <c r="K940" s="6"/>
      <c r="L940" s="34"/>
      <c r="M940" s="120"/>
      <c r="N940" s="120"/>
      <c r="O940" s="120"/>
    </row>
    <row r="941" spans="2:16" s="124" customFormat="1" x14ac:dyDescent="0.25">
      <c r="B941" s="36"/>
      <c r="C941" s="97"/>
      <c r="D941" s="36"/>
      <c r="E941" s="94"/>
      <c r="F941" s="94"/>
      <c r="G941" s="94"/>
      <c r="H941" s="94"/>
      <c r="I941" s="6"/>
      <c r="J941" s="6"/>
      <c r="K941" s="6"/>
      <c r="L941" s="34"/>
      <c r="M941" s="120"/>
      <c r="N941" s="120"/>
      <c r="O941" s="120"/>
    </row>
    <row r="942" spans="2:16" s="124" customFormat="1" x14ac:dyDescent="0.25">
      <c r="B942" s="36"/>
      <c r="C942" s="97"/>
      <c r="D942" s="36"/>
      <c r="E942" s="94"/>
      <c r="F942" s="94"/>
      <c r="G942" s="94"/>
      <c r="H942" s="94"/>
      <c r="I942" s="6"/>
      <c r="J942" s="6"/>
      <c r="K942" s="6"/>
      <c r="L942" s="34"/>
      <c r="M942" s="120"/>
      <c r="N942" s="120"/>
      <c r="O942" s="120"/>
    </row>
    <row r="943" spans="2:16" s="124" customFormat="1" x14ac:dyDescent="0.25">
      <c r="B943" s="36"/>
      <c r="C943" s="97"/>
      <c r="D943" s="36"/>
      <c r="E943" s="94"/>
      <c r="F943" s="94"/>
      <c r="G943" s="94"/>
      <c r="H943" s="94"/>
      <c r="I943" s="6"/>
      <c r="J943" s="6"/>
      <c r="K943" s="6"/>
      <c r="L943" s="34"/>
      <c r="M943" s="120"/>
      <c r="N943" s="120"/>
      <c r="O943" s="120"/>
    </row>
    <row r="944" spans="2:16" s="124" customFormat="1" x14ac:dyDescent="0.25">
      <c r="B944" s="36"/>
      <c r="C944" s="97"/>
      <c r="D944" s="36"/>
      <c r="E944" s="94"/>
      <c r="F944" s="94"/>
      <c r="G944" s="94"/>
      <c r="H944" s="94"/>
      <c r="I944" s="6"/>
      <c r="J944" s="6"/>
      <c r="K944" s="6"/>
      <c r="L944" s="34"/>
      <c r="M944" s="120"/>
      <c r="N944" s="120"/>
      <c r="O944" s="120"/>
    </row>
    <row r="945" spans="2:16" s="124" customFormat="1" x14ac:dyDescent="0.25">
      <c r="B945" s="36"/>
      <c r="C945" s="97"/>
      <c r="D945" s="36"/>
      <c r="E945" s="94"/>
      <c r="F945" s="94"/>
      <c r="G945" s="94"/>
      <c r="H945" s="94"/>
      <c r="I945" s="6"/>
      <c r="J945" s="6"/>
      <c r="K945" s="6"/>
      <c r="L945" s="34"/>
      <c r="M945" s="120"/>
      <c r="N945" s="120"/>
      <c r="O945" s="120"/>
    </row>
    <row r="946" spans="2:16" s="124" customFormat="1" x14ac:dyDescent="0.25">
      <c r="B946" s="36"/>
      <c r="C946" s="97"/>
      <c r="D946" s="36"/>
      <c r="E946" s="94"/>
      <c r="F946" s="94"/>
      <c r="G946" s="94"/>
      <c r="H946" s="94"/>
      <c r="I946" s="6"/>
      <c r="J946" s="6"/>
      <c r="K946" s="6"/>
      <c r="L946" s="34"/>
      <c r="M946" s="120"/>
      <c r="N946" s="120"/>
      <c r="O946" s="120"/>
    </row>
    <row r="947" spans="2:16" s="124" customFormat="1" x14ac:dyDescent="0.25">
      <c r="B947" s="36"/>
      <c r="C947" s="97"/>
      <c r="D947" s="36"/>
      <c r="E947" s="94"/>
      <c r="F947" s="94"/>
      <c r="G947" s="94"/>
      <c r="H947" s="94"/>
      <c r="I947" s="6"/>
      <c r="J947" s="6"/>
      <c r="K947" s="6"/>
      <c r="L947" s="34"/>
      <c r="M947" s="120"/>
      <c r="N947" s="120"/>
      <c r="O947" s="120"/>
    </row>
    <row r="948" spans="2:16" x14ac:dyDescent="0.25">
      <c r="B948" s="104"/>
      <c r="C948" s="97"/>
      <c r="D948" s="104"/>
      <c r="E948" s="6"/>
      <c r="F948" s="6"/>
      <c r="G948" s="6"/>
      <c r="H948" s="87"/>
      <c r="I948" s="6"/>
      <c r="J948" s="6"/>
      <c r="K948" s="6"/>
    </row>
    <row r="949" spans="2:16" x14ac:dyDescent="0.25">
      <c r="B949" s="104"/>
      <c r="C949" s="97"/>
      <c r="D949" s="104"/>
      <c r="E949" s="6"/>
      <c r="F949" s="6"/>
      <c r="G949" s="6"/>
      <c r="I949" s="6"/>
      <c r="J949" s="6"/>
      <c r="K949" s="6"/>
    </row>
    <row r="950" spans="2:16" x14ac:dyDescent="0.25">
      <c r="B950" s="104"/>
      <c r="C950" s="97"/>
      <c r="D950" s="104"/>
      <c r="E950" s="6"/>
      <c r="F950" s="6"/>
      <c r="G950" s="6"/>
      <c r="H950" s="87"/>
      <c r="I950" s="6"/>
      <c r="J950" s="6"/>
      <c r="K950" s="6"/>
    </row>
    <row r="951" spans="2:16" x14ac:dyDescent="0.25">
      <c r="B951" s="104"/>
      <c r="C951" s="97"/>
      <c r="D951" s="104"/>
      <c r="E951" s="6"/>
      <c r="F951" s="6"/>
      <c r="G951" s="6"/>
      <c r="I951" s="6"/>
      <c r="J951" s="6"/>
      <c r="K951" s="6"/>
    </row>
    <row r="952" spans="2:16" s="124" customFormat="1" x14ac:dyDescent="0.25">
      <c r="B952" s="102"/>
      <c r="C952" s="97"/>
      <c r="D952" s="102"/>
      <c r="E952" s="102"/>
      <c r="F952" s="102"/>
      <c r="G952" s="102"/>
      <c r="H952" s="102"/>
      <c r="I952" s="34"/>
      <c r="J952" s="34"/>
      <c r="K952" s="34"/>
      <c r="L952" s="34"/>
      <c r="M952" s="99"/>
      <c r="N952" s="99"/>
      <c r="O952" s="99"/>
    </row>
    <row r="953" spans="2:16" s="98" customFormat="1" x14ac:dyDescent="0.25">
      <c r="B953" s="25"/>
      <c r="C953" s="69"/>
      <c r="D953" s="25"/>
      <c r="E953" s="7"/>
      <c r="F953" s="7"/>
      <c r="G953" s="7"/>
      <c r="H953" s="7"/>
      <c r="I953" s="7"/>
      <c r="J953" s="7"/>
      <c r="K953" s="7"/>
      <c r="M953" s="99"/>
      <c r="N953" s="99"/>
      <c r="O953" s="99"/>
      <c r="P953" s="100"/>
    </row>
    <row r="954" spans="2:16" s="124" customFormat="1" x14ac:dyDescent="0.25">
      <c r="B954" s="102"/>
      <c r="C954" s="97"/>
      <c r="D954" s="102"/>
      <c r="E954" s="102"/>
      <c r="F954" s="102"/>
      <c r="G954" s="102"/>
      <c r="H954" s="102"/>
      <c r="I954" s="34"/>
      <c r="J954" s="34"/>
      <c r="K954" s="34"/>
      <c r="L954" s="34"/>
      <c r="M954" s="99"/>
      <c r="N954" s="99"/>
      <c r="O954" s="99"/>
    </row>
    <row r="955" spans="2:16" x14ac:dyDescent="0.25">
      <c r="B955" s="96"/>
      <c r="C955" s="97"/>
      <c r="D955" s="96"/>
      <c r="E955" s="6"/>
      <c r="F955" s="6"/>
      <c r="G955" s="6"/>
      <c r="I955" s="6"/>
      <c r="J955" s="6"/>
      <c r="K955" s="6"/>
      <c r="M955" s="99"/>
      <c r="N955" s="99"/>
      <c r="O955" s="99"/>
    </row>
    <row r="956" spans="2:16" s="124" customFormat="1" x14ac:dyDescent="0.25">
      <c r="B956" s="36"/>
      <c r="C956" s="97"/>
      <c r="D956" s="36"/>
      <c r="E956" s="94"/>
      <c r="F956" s="94"/>
      <c r="G956" s="94"/>
      <c r="H956" s="94"/>
      <c r="I956" s="94"/>
      <c r="J956" s="94"/>
      <c r="K956" s="94"/>
      <c r="L956" s="34"/>
      <c r="M956" s="120"/>
      <c r="N956" s="120"/>
      <c r="O956" s="120"/>
    </row>
    <row r="957" spans="2:16" x14ac:dyDescent="0.25">
      <c r="B957" s="104"/>
      <c r="C957" s="97"/>
      <c r="D957" s="104"/>
      <c r="E957" s="6"/>
      <c r="F957" s="6"/>
      <c r="G957" s="6"/>
      <c r="I957" s="6"/>
      <c r="J957" s="6"/>
      <c r="K957" s="6"/>
    </row>
    <row r="958" spans="2:16" x14ac:dyDescent="0.25">
      <c r="B958" s="104"/>
      <c r="C958" s="97"/>
      <c r="D958" s="104"/>
      <c r="E958" s="6"/>
      <c r="F958" s="6"/>
      <c r="G958" s="6"/>
      <c r="H958" s="87"/>
      <c r="I958" s="6"/>
      <c r="J958" s="6"/>
      <c r="K958" s="6"/>
    </row>
    <row r="959" spans="2:16" x14ac:dyDescent="0.25">
      <c r="B959" s="104"/>
      <c r="C959" s="97"/>
      <c r="D959" s="104"/>
      <c r="E959" s="6"/>
      <c r="F959" s="6"/>
      <c r="G959" s="6"/>
      <c r="I959" s="6"/>
      <c r="J959" s="6"/>
      <c r="K959" s="6"/>
    </row>
    <row r="960" spans="2:16" x14ac:dyDescent="0.25">
      <c r="B960" s="104"/>
      <c r="C960" s="97"/>
      <c r="D960" s="104"/>
      <c r="E960" s="6"/>
      <c r="F960" s="6"/>
      <c r="G960" s="6"/>
      <c r="I960" s="6"/>
      <c r="J960" s="6"/>
      <c r="K960" s="6"/>
    </row>
    <row r="961" spans="2:16" x14ac:dyDescent="0.25">
      <c r="B961" s="104"/>
      <c r="C961" s="97"/>
      <c r="D961" s="104"/>
      <c r="E961" s="6"/>
      <c r="F961" s="6"/>
      <c r="G961" s="6"/>
      <c r="I961" s="6"/>
      <c r="J961" s="6"/>
      <c r="K961" s="6"/>
    </row>
    <row r="964" spans="2:16" s="98" customFormat="1" x14ac:dyDescent="0.25">
      <c r="B964" s="25"/>
      <c r="C964" s="69"/>
      <c r="D964" s="25"/>
      <c r="E964" s="7"/>
      <c r="F964" s="7"/>
      <c r="G964" s="7"/>
      <c r="H964" s="7"/>
      <c r="I964" s="110"/>
      <c r="J964" s="110"/>
      <c r="K964" s="110"/>
      <c r="M964" s="99"/>
      <c r="N964" s="99"/>
      <c r="O964" s="99"/>
      <c r="P964" s="100"/>
    </row>
    <row r="965" spans="2:16" s="98" customFormat="1" x14ac:dyDescent="0.25">
      <c r="B965" s="25"/>
      <c r="C965" s="69"/>
      <c r="D965" s="25"/>
      <c r="E965" s="7"/>
      <c r="F965" s="7"/>
      <c r="G965" s="7"/>
      <c r="H965" s="7"/>
      <c r="I965" s="110"/>
      <c r="J965" s="110"/>
      <c r="K965" s="110"/>
      <c r="M965" s="99"/>
      <c r="N965" s="99"/>
      <c r="O965" s="99"/>
      <c r="P965" s="100"/>
    </row>
    <row r="966" spans="2:16" s="98" customFormat="1" x14ac:dyDescent="0.25">
      <c r="B966" s="25"/>
      <c r="C966" s="69"/>
      <c r="D966" s="25"/>
      <c r="E966" s="7"/>
      <c r="F966" s="7"/>
      <c r="G966" s="7"/>
      <c r="H966" s="7"/>
      <c r="I966" s="110"/>
      <c r="J966" s="110"/>
      <c r="K966" s="110"/>
      <c r="M966" s="99"/>
      <c r="N966" s="99"/>
      <c r="O966" s="99"/>
      <c r="P966" s="100"/>
    </row>
    <row r="967" spans="2:16" s="98" customFormat="1" x14ac:dyDescent="0.25">
      <c r="B967" s="25"/>
      <c r="C967" s="69"/>
      <c r="D967" s="25"/>
      <c r="E967" s="7"/>
      <c r="F967" s="7"/>
      <c r="G967" s="7"/>
      <c r="H967" s="7"/>
      <c r="I967" s="110"/>
      <c r="J967" s="110"/>
      <c r="K967" s="110"/>
      <c r="M967" s="99"/>
      <c r="N967" s="99"/>
      <c r="O967" s="99"/>
      <c r="P967" s="100"/>
    </row>
    <row r="968" spans="2:16" s="98" customFormat="1" x14ac:dyDescent="0.25">
      <c r="B968" s="25"/>
      <c r="C968" s="69"/>
      <c r="D968" s="25"/>
      <c r="E968" s="7"/>
      <c r="F968" s="7"/>
      <c r="G968" s="7"/>
      <c r="H968" s="7"/>
      <c r="I968" s="110"/>
      <c r="J968" s="110"/>
      <c r="K968" s="110"/>
      <c r="M968" s="99"/>
      <c r="N968" s="99"/>
      <c r="O968" s="99"/>
      <c r="P968" s="100"/>
    </row>
    <row r="969" spans="2:16" s="98" customFormat="1" x14ac:dyDescent="0.25">
      <c r="B969" s="25"/>
      <c r="C969" s="69"/>
      <c r="D969" s="25"/>
      <c r="E969" s="7"/>
      <c r="F969" s="7"/>
      <c r="G969" s="7"/>
      <c r="H969" s="7"/>
      <c r="I969" s="110"/>
      <c r="J969" s="110"/>
      <c r="K969" s="110"/>
      <c r="M969" s="99"/>
      <c r="N969" s="99"/>
      <c r="O969" s="99"/>
      <c r="P969" s="100"/>
    </row>
    <row r="970" spans="2:16" s="98" customFormat="1" x14ac:dyDescent="0.25">
      <c r="B970" s="25"/>
      <c r="C970" s="69"/>
      <c r="D970" s="25"/>
      <c r="E970" s="7"/>
      <c r="F970" s="7"/>
      <c r="G970" s="7"/>
      <c r="H970" s="7"/>
      <c r="I970" s="110"/>
      <c r="J970" s="110"/>
      <c r="K970" s="110"/>
      <c r="M970" s="99"/>
      <c r="N970" s="99"/>
      <c r="O970" s="99"/>
      <c r="P970" s="100"/>
    </row>
    <row r="971" spans="2:16" s="98" customFormat="1" x14ac:dyDescent="0.25">
      <c r="B971" s="25"/>
      <c r="C971" s="69"/>
      <c r="D971" s="25"/>
      <c r="E971" s="7"/>
      <c r="F971" s="7"/>
      <c r="G971" s="7"/>
      <c r="H971" s="7"/>
      <c r="I971" s="110"/>
      <c r="J971" s="110"/>
      <c r="K971" s="110"/>
      <c r="M971" s="99"/>
      <c r="N971" s="99"/>
      <c r="O971" s="99"/>
      <c r="P971" s="100"/>
    </row>
    <row r="972" spans="2:16" s="98" customFormat="1" x14ac:dyDescent="0.25">
      <c r="B972" s="25"/>
      <c r="C972" s="69"/>
      <c r="D972" s="25"/>
      <c r="E972" s="7"/>
      <c r="F972" s="7"/>
      <c r="G972" s="7"/>
      <c r="H972" s="7"/>
      <c r="I972" s="111"/>
      <c r="J972" s="111"/>
      <c r="K972" s="111"/>
      <c r="M972" s="99"/>
      <c r="N972" s="99"/>
      <c r="O972" s="99"/>
      <c r="P972" s="100"/>
    </row>
    <row r="973" spans="2:16" x14ac:dyDescent="0.25">
      <c r="C973" s="69"/>
      <c r="D973" s="69"/>
      <c r="E973" s="69"/>
      <c r="F973" s="69"/>
      <c r="G973" s="69"/>
      <c r="H973" s="69"/>
      <c r="I973" s="110"/>
      <c r="J973" s="110"/>
      <c r="K973" s="110"/>
    </row>
    <row r="974" spans="2:16" x14ac:dyDescent="0.25">
      <c r="C974" s="69"/>
      <c r="D974" s="69"/>
      <c r="E974" s="69"/>
      <c r="F974" s="69"/>
      <c r="G974" s="69"/>
      <c r="H974" s="69"/>
      <c r="I974" s="110"/>
      <c r="J974" s="110"/>
      <c r="K974" s="110"/>
    </row>
    <row r="975" spans="2:16" x14ac:dyDescent="0.25">
      <c r="C975" s="69"/>
      <c r="D975" s="69"/>
      <c r="E975" s="69"/>
      <c r="F975" s="69"/>
      <c r="G975" s="69"/>
      <c r="H975" s="69"/>
      <c r="I975" s="110"/>
      <c r="J975" s="110"/>
      <c r="K975" s="110"/>
    </row>
  </sheetData>
  <pageMargins left="0.7" right="0.7" top="1.1770833333333333" bottom="0.79166666666666663" header="0.40625" footer="0.3"/>
  <pageSetup paperSize="9" orientation="portrait" r:id="rId1"/>
  <headerFooter>
    <oddHeader>&amp;L&amp;"Arial Narrow,Navadno"&amp;12           3/1.4.3.3&amp;C&amp;"Arial Narrow,Navadno"&amp;12PROJEKTANTSKI PREDRAČUN Z REKAPITULACIJO STROŠKOV
- faza 3 -</oddHeader>
    <oddFooter>&amp;R&amp;"Arial Narrow,Navadno"&amp;10stran 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3:P988"/>
  <sheetViews>
    <sheetView tabSelected="1" view="pageBreakPreview" zoomScale="130" zoomScaleNormal="130" zoomScaleSheetLayoutView="130" zoomScalePageLayoutView="130" workbookViewId="0">
      <selection activeCell="D16" sqref="D16"/>
    </sheetView>
  </sheetViews>
  <sheetFormatPr defaultRowHeight="13.5" x14ac:dyDescent="0.25"/>
  <cols>
    <col min="1" max="1" width="5.7109375" style="117" customWidth="1"/>
    <col min="2" max="2" width="6.7109375" style="118" customWidth="1"/>
    <col min="3" max="3" width="35.7109375" style="119" customWidth="1"/>
    <col min="4" max="4" width="9" style="118" bestFit="1" customWidth="1"/>
    <col min="5" max="7" width="8.7109375" style="95" customWidth="1"/>
    <col min="8" max="8" width="8.7109375" style="6" customWidth="1"/>
    <col min="9" max="11" width="10.7109375" style="95" customWidth="1"/>
    <col min="12" max="12" width="9.140625" style="117" customWidth="1"/>
    <col min="13" max="15" width="2.7109375" style="120" customWidth="1"/>
    <col min="16" max="16" width="9.140625" style="121" customWidth="1"/>
    <col min="17" max="16384" width="9.140625" style="117"/>
  </cols>
  <sheetData>
    <row r="3" spans="2:16" x14ac:dyDescent="0.25">
      <c r="F3" s="303"/>
      <c r="G3" s="303"/>
    </row>
    <row r="4" spans="2:16" x14ac:dyDescent="0.25">
      <c r="C4" s="73" t="s">
        <v>207</v>
      </c>
    </row>
    <row r="5" spans="2:16" s="98" customFormat="1" x14ac:dyDescent="0.25">
      <c r="B5" s="82" t="s">
        <v>136</v>
      </c>
      <c r="C5" s="83" t="s">
        <v>230</v>
      </c>
      <c r="D5" s="89">
        <f>'Faza1-pločnik'!G221</f>
        <v>0</v>
      </c>
      <c r="E5" s="7"/>
      <c r="F5" s="117"/>
      <c r="G5" s="6"/>
      <c r="H5" s="7"/>
      <c r="I5" s="7"/>
      <c r="J5" s="7"/>
      <c r="K5" s="7"/>
      <c r="M5" s="99"/>
      <c r="N5" s="99"/>
      <c r="O5" s="99"/>
      <c r="P5" s="100"/>
    </row>
    <row r="6" spans="2:16" s="98" customFormat="1" x14ac:dyDescent="0.25">
      <c r="B6" s="3"/>
      <c r="C6" s="73" t="s">
        <v>236</v>
      </c>
      <c r="D6" s="88">
        <f>SUM(D5:D5)</f>
        <v>0</v>
      </c>
      <c r="E6" s="7"/>
      <c r="F6" s="117"/>
      <c r="G6" s="6"/>
      <c r="H6" s="7"/>
      <c r="I6" s="7"/>
      <c r="J6" s="7"/>
      <c r="K6" s="7"/>
      <c r="M6" s="99"/>
      <c r="N6" s="99"/>
      <c r="O6" s="99"/>
      <c r="P6" s="100"/>
    </row>
    <row r="7" spans="2:16" s="98" customFormat="1" x14ac:dyDescent="0.25">
      <c r="B7" s="3"/>
      <c r="C7" s="73"/>
      <c r="D7" s="88"/>
      <c r="E7" s="7"/>
      <c r="F7" s="117"/>
      <c r="G7" s="6"/>
      <c r="H7" s="7"/>
      <c r="I7" s="7"/>
      <c r="J7" s="7"/>
      <c r="K7" s="7"/>
      <c r="M7" s="99"/>
      <c r="N7" s="99"/>
      <c r="O7" s="99"/>
      <c r="P7" s="100"/>
    </row>
    <row r="8" spans="2:16" s="98" customFormat="1" x14ac:dyDescent="0.25">
      <c r="B8" s="3"/>
      <c r="C8" s="73" t="s">
        <v>208</v>
      </c>
      <c r="D8" s="88"/>
      <c r="E8" s="7"/>
      <c r="F8" s="117"/>
      <c r="G8" s="6"/>
      <c r="H8" s="7"/>
      <c r="I8" s="7"/>
      <c r="J8" s="7"/>
      <c r="K8" s="7"/>
      <c r="M8" s="99"/>
      <c r="N8" s="99"/>
      <c r="O8" s="99"/>
      <c r="P8" s="100"/>
    </row>
    <row r="9" spans="2:16" s="98" customFormat="1" x14ac:dyDescent="0.25">
      <c r="B9" s="3" t="s">
        <v>44</v>
      </c>
      <c r="C9" s="73" t="s">
        <v>230</v>
      </c>
      <c r="D9" s="88">
        <f>'Faza3-pločnik'!G161</f>
        <v>0</v>
      </c>
      <c r="E9" s="7"/>
      <c r="F9" s="117"/>
      <c r="G9" s="6"/>
      <c r="H9" s="7"/>
      <c r="I9" s="7"/>
      <c r="J9" s="7"/>
      <c r="K9" s="7"/>
      <c r="M9" s="99"/>
      <c r="N9" s="99"/>
      <c r="O9" s="99"/>
      <c r="P9" s="100"/>
    </row>
    <row r="10" spans="2:16" s="98" customFormat="1" x14ac:dyDescent="0.25">
      <c r="B10" s="82" t="s">
        <v>68</v>
      </c>
      <c r="C10" s="83" t="s">
        <v>228</v>
      </c>
      <c r="D10" s="89">
        <f>Prepust!T222</f>
        <v>0</v>
      </c>
      <c r="E10" s="7"/>
      <c r="F10" s="117"/>
      <c r="G10" s="6"/>
      <c r="H10" s="7"/>
      <c r="I10" s="7"/>
      <c r="J10" s="7"/>
      <c r="K10" s="7"/>
      <c r="M10" s="99"/>
      <c r="N10" s="99"/>
      <c r="O10" s="99"/>
      <c r="P10" s="100"/>
    </row>
    <row r="11" spans="2:16" s="98" customFormat="1" x14ac:dyDescent="0.25">
      <c r="B11" s="3"/>
      <c r="C11" s="73" t="s">
        <v>237</v>
      </c>
      <c r="D11" s="88">
        <f>SUM(D9:D10)</f>
        <v>0</v>
      </c>
      <c r="E11" s="7"/>
      <c r="F11" s="117"/>
      <c r="G11" s="6"/>
      <c r="H11" s="7"/>
      <c r="I11" s="7"/>
      <c r="J11" s="7"/>
      <c r="K11" s="7"/>
      <c r="M11" s="99"/>
      <c r="N11" s="99"/>
      <c r="O11" s="99"/>
      <c r="P11" s="100"/>
    </row>
    <row r="12" spans="2:16" s="98" customFormat="1" x14ac:dyDescent="0.25">
      <c r="B12" s="3"/>
      <c r="C12" s="73"/>
      <c r="D12" s="88"/>
      <c r="E12" s="7"/>
      <c r="F12" s="117"/>
      <c r="G12" s="6"/>
      <c r="H12" s="7"/>
      <c r="I12" s="7"/>
      <c r="J12" s="7"/>
      <c r="K12" s="7"/>
      <c r="M12" s="99"/>
      <c r="N12" s="99"/>
      <c r="O12" s="99"/>
      <c r="P12" s="100"/>
    </row>
    <row r="13" spans="2:16" s="98" customFormat="1" x14ac:dyDescent="0.25">
      <c r="B13" s="3"/>
      <c r="C13" s="73" t="s">
        <v>235</v>
      </c>
      <c r="D13" s="88"/>
      <c r="E13" s="7"/>
      <c r="F13" s="117"/>
      <c r="G13" s="6"/>
      <c r="H13" s="7"/>
      <c r="I13" s="7"/>
      <c r="J13" s="7"/>
      <c r="K13" s="7"/>
      <c r="M13" s="99"/>
      <c r="N13" s="99"/>
      <c r="O13" s="99"/>
      <c r="P13" s="100"/>
    </row>
    <row r="14" spans="2:16" s="98" customFormat="1" x14ac:dyDescent="0.25">
      <c r="B14" s="98" t="s">
        <v>233</v>
      </c>
      <c r="C14" s="73" t="s">
        <v>232</v>
      </c>
      <c r="D14" s="88">
        <f>VarnostniNačrt!F20</f>
        <v>0</v>
      </c>
      <c r="E14" s="7"/>
      <c r="F14" s="7"/>
      <c r="G14" s="7"/>
      <c r="H14" s="7"/>
      <c r="I14" s="7"/>
      <c r="J14" s="7"/>
      <c r="K14" s="7"/>
      <c r="M14" s="99"/>
      <c r="N14" s="99"/>
      <c r="O14" s="99"/>
      <c r="P14" s="100"/>
    </row>
    <row r="15" spans="2:16" s="98" customFormat="1" x14ac:dyDescent="0.25">
      <c r="B15" s="140" t="s">
        <v>234</v>
      </c>
      <c r="C15" s="83" t="s">
        <v>229</v>
      </c>
      <c r="D15" s="89">
        <f>ZaporaCeste!F70</f>
        <v>0</v>
      </c>
      <c r="E15" s="7"/>
      <c r="F15" s="7"/>
      <c r="G15" s="7"/>
      <c r="H15" s="7"/>
      <c r="I15" s="7"/>
      <c r="J15" s="7"/>
      <c r="K15" s="7"/>
      <c r="M15" s="99"/>
      <c r="N15" s="99"/>
      <c r="O15" s="99"/>
      <c r="P15" s="100"/>
    </row>
    <row r="16" spans="2:16" x14ac:dyDescent="0.25">
      <c r="B16" s="117"/>
      <c r="C16" s="73" t="s">
        <v>238</v>
      </c>
      <c r="D16" s="88">
        <f>SUM(D14:D15)</f>
        <v>0</v>
      </c>
      <c r="E16" s="6"/>
      <c r="F16" s="6"/>
      <c r="G16" s="6"/>
      <c r="I16" s="6"/>
      <c r="J16" s="6"/>
      <c r="K16" s="6"/>
    </row>
    <row r="17" spans="2:16" x14ac:dyDescent="0.25">
      <c r="B17" s="117"/>
      <c r="C17" s="73"/>
      <c r="D17" s="88"/>
      <c r="E17" s="6"/>
      <c r="F17" s="6"/>
      <c r="G17" s="6"/>
      <c r="I17" s="6"/>
      <c r="J17" s="6"/>
      <c r="K17" s="6"/>
    </row>
    <row r="18" spans="2:16" s="98" customFormat="1" x14ac:dyDescent="0.25">
      <c r="B18" s="3"/>
      <c r="C18" s="73"/>
      <c r="D18" s="78"/>
      <c r="E18" s="6"/>
      <c r="F18" s="7"/>
      <c r="G18" s="7"/>
      <c r="H18" s="7"/>
      <c r="I18" s="7"/>
      <c r="J18" s="7"/>
      <c r="K18" s="7"/>
      <c r="M18" s="99"/>
      <c r="N18" s="99"/>
      <c r="O18" s="99"/>
      <c r="P18" s="100"/>
    </row>
    <row r="19" spans="2:16" x14ac:dyDescent="0.25">
      <c r="B19" s="141"/>
      <c r="C19" s="142" t="s">
        <v>191</v>
      </c>
      <c r="D19" s="143">
        <f>D6+D11+D16</f>
        <v>0</v>
      </c>
      <c r="E19" s="34"/>
      <c r="F19" s="6"/>
      <c r="G19" s="6"/>
      <c r="I19" s="6"/>
      <c r="J19" s="6"/>
      <c r="K19" s="6"/>
    </row>
    <row r="20" spans="2:16" x14ac:dyDescent="0.25">
      <c r="B20" s="144"/>
      <c r="C20" s="83" t="s">
        <v>195</v>
      </c>
      <c r="D20" s="145">
        <f>D19*0.22</f>
        <v>0</v>
      </c>
      <c r="E20" s="34"/>
      <c r="F20" s="6"/>
      <c r="G20" s="6"/>
      <c r="I20" s="6"/>
      <c r="J20" s="6"/>
      <c r="K20" s="6"/>
    </row>
    <row r="21" spans="2:16" x14ac:dyDescent="0.25">
      <c r="B21" s="144"/>
      <c r="C21" s="83" t="s">
        <v>192</v>
      </c>
      <c r="D21" s="145">
        <f>SUM(D19:D20)</f>
        <v>0</v>
      </c>
      <c r="E21" s="34"/>
      <c r="F21" s="6"/>
      <c r="G21" s="6"/>
      <c r="I21" s="6"/>
      <c r="J21" s="6"/>
      <c r="K21" s="6"/>
    </row>
    <row r="22" spans="2:16" x14ac:dyDescent="0.25">
      <c r="B22" s="122"/>
      <c r="C22" s="123"/>
      <c r="D22" s="36"/>
      <c r="E22" s="34"/>
      <c r="F22" s="6"/>
      <c r="G22" s="6"/>
      <c r="I22" s="6"/>
      <c r="J22" s="6"/>
      <c r="K22" s="6"/>
    </row>
    <row r="23" spans="2:16" x14ac:dyDescent="0.25">
      <c r="B23" s="122"/>
      <c r="C23" s="123"/>
      <c r="D23" s="36"/>
      <c r="E23" s="6"/>
      <c r="F23" s="6"/>
      <c r="G23" s="6"/>
      <c r="I23" s="6"/>
      <c r="J23" s="6"/>
      <c r="K23" s="6"/>
    </row>
    <row r="24" spans="2:16" x14ac:dyDescent="0.25">
      <c r="B24" s="122"/>
      <c r="C24" s="123"/>
      <c r="D24" s="36"/>
      <c r="E24" s="6"/>
      <c r="F24" s="6"/>
      <c r="G24" s="6"/>
      <c r="I24" s="6"/>
      <c r="J24" s="6"/>
      <c r="K24" s="6"/>
    </row>
    <row r="25" spans="2:16" x14ac:dyDescent="0.25">
      <c r="B25" s="122"/>
      <c r="C25" s="123"/>
      <c r="D25" s="36"/>
      <c r="E25" s="6"/>
      <c r="F25" s="6"/>
      <c r="G25" s="6"/>
      <c r="I25" s="6"/>
      <c r="J25" s="6"/>
      <c r="K25" s="6"/>
    </row>
    <row r="26" spans="2:16" x14ac:dyDescent="0.25">
      <c r="B26" s="122"/>
      <c r="C26" s="123"/>
      <c r="D26" s="36"/>
      <c r="E26" s="6"/>
      <c r="F26" s="6"/>
      <c r="G26" s="6"/>
      <c r="I26" s="6"/>
      <c r="J26" s="6"/>
      <c r="K26" s="6"/>
    </row>
    <row r="27" spans="2:16" s="124" customFormat="1" x14ac:dyDescent="0.25">
      <c r="B27" s="101"/>
      <c r="C27" s="97"/>
      <c r="D27" s="36"/>
      <c r="E27" s="34"/>
      <c r="F27" s="34"/>
      <c r="G27" s="34"/>
      <c r="H27" s="34"/>
      <c r="I27" s="6"/>
      <c r="J27" s="6"/>
      <c r="K27" s="6"/>
      <c r="L27" s="34"/>
      <c r="M27" s="120"/>
      <c r="N27" s="120"/>
      <c r="O27" s="120"/>
    </row>
    <row r="28" spans="2:16" s="102" customFormat="1" x14ac:dyDescent="0.25">
      <c r="B28" s="101"/>
      <c r="C28" s="97"/>
      <c r="D28" s="36"/>
      <c r="E28" s="34" t="s">
        <v>165</v>
      </c>
      <c r="F28" s="34"/>
      <c r="G28" s="34"/>
      <c r="H28" s="34"/>
      <c r="I28" s="6"/>
      <c r="J28" s="6"/>
      <c r="K28" s="6"/>
      <c r="L28" s="34"/>
      <c r="M28" s="120"/>
      <c r="N28" s="120"/>
      <c r="O28" s="120"/>
    </row>
    <row r="29" spans="2:16" s="102" customFormat="1" x14ac:dyDescent="0.25">
      <c r="B29" s="101"/>
      <c r="C29" s="97"/>
      <c r="D29" s="36"/>
      <c r="E29" s="34"/>
      <c r="F29" s="34"/>
      <c r="G29" s="34"/>
      <c r="H29" s="34"/>
      <c r="I29" s="6"/>
      <c r="J29" s="6"/>
      <c r="K29" s="6"/>
      <c r="L29" s="34"/>
      <c r="M29" s="120"/>
      <c r="N29" s="120"/>
      <c r="O29" s="120"/>
    </row>
    <row r="30" spans="2:16" s="124" customFormat="1" x14ac:dyDescent="0.25">
      <c r="B30" s="101"/>
      <c r="C30" s="97"/>
      <c r="D30" s="36"/>
      <c r="E30" s="34"/>
      <c r="F30" s="34"/>
      <c r="G30" s="34"/>
      <c r="H30" s="34"/>
      <c r="I30" s="6"/>
      <c r="J30" s="6"/>
      <c r="K30" s="6"/>
      <c r="L30" s="34"/>
      <c r="M30" s="120"/>
      <c r="N30" s="120"/>
      <c r="O30" s="120"/>
    </row>
    <row r="31" spans="2:16" s="124" customFormat="1" x14ac:dyDescent="0.25">
      <c r="B31" s="101"/>
      <c r="C31" s="97"/>
      <c r="D31" s="36"/>
      <c r="E31" s="34"/>
      <c r="F31" s="34"/>
      <c r="G31" s="34"/>
      <c r="H31" s="34"/>
      <c r="I31" s="6"/>
      <c r="J31" s="6"/>
      <c r="K31" s="6"/>
      <c r="L31" s="34"/>
      <c r="M31" s="120"/>
      <c r="N31" s="120"/>
      <c r="O31" s="120"/>
    </row>
    <row r="32" spans="2:16" x14ac:dyDescent="0.25">
      <c r="B32" s="103"/>
      <c r="C32" s="97"/>
      <c r="D32" s="104"/>
      <c r="E32" s="6"/>
      <c r="F32" s="6"/>
      <c r="G32" s="6"/>
      <c r="I32" s="6"/>
      <c r="J32" s="6"/>
      <c r="K32" s="6"/>
    </row>
    <row r="33" spans="2:16" x14ac:dyDescent="0.25">
      <c r="B33" s="104"/>
      <c r="C33" s="97"/>
      <c r="D33" s="104"/>
      <c r="E33" s="6"/>
      <c r="F33" s="6"/>
      <c r="G33" s="6"/>
      <c r="I33" s="6"/>
      <c r="J33" s="6"/>
      <c r="K33" s="6"/>
    </row>
    <row r="34" spans="2:16" x14ac:dyDescent="0.25">
      <c r="B34" s="104"/>
      <c r="C34" s="97"/>
      <c r="D34" s="104"/>
      <c r="E34" s="6"/>
      <c r="F34" s="6"/>
      <c r="G34" s="6"/>
      <c r="H34" s="87"/>
      <c r="I34" s="6"/>
      <c r="J34" s="6"/>
      <c r="K34" s="6"/>
    </row>
    <row r="35" spans="2:16" x14ac:dyDescent="0.25">
      <c r="B35" s="96"/>
      <c r="C35" s="97"/>
      <c r="D35" s="96"/>
      <c r="E35" s="6"/>
      <c r="F35" s="6"/>
      <c r="G35" s="6"/>
      <c r="I35" s="6"/>
      <c r="J35" s="6"/>
      <c r="K35" s="6"/>
    </row>
    <row r="36" spans="2:16" s="98" customFormat="1" x14ac:dyDescent="0.25">
      <c r="B36" s="25"/>
      <c r="C36" s="69"/>
      <c r="D36" s="25"/>
      <c r="E36" s="7"/>
      <c r="F36" s="7"/>
      <c r="G36" s="7"/>
      <c r="H36" s="7"/>
      <c r="I36" s="7"/>
      <c r="J36" s="7"/>
      <c r="K36" s="7"/>
      <c r="M36" s="99"/>
      <c r="N36" s="99"/>
      <c r="O36" s="99"/>
      <c r="P36" s="100"/>
    </row>
    <row r="37" spans="2:16" x14ac:dyDescent="0.25">
      <c r="B37" s="96"/>
      <c r="C37" s="97"/>
      <c r="D37" s="96"/>
      <c r="E37" s="6"/>
      <c r="F37" s="6"/>
      <c r="G37" s="6"/>
      <c r="I37" s="6"/>
      <c r="J37" s="6"/>
      <c r="K37" s="6"/>
    </row>
    <row r="38" spans="2:16" x14ac:dyDescent="0.25">
      <c r="B38" s="96"/>
      <c r="C38" s="97"/>
      <c r="D38" s="96"/>
      <c r="E38" s="6"/>
      <c r="F38" s="6"/>
      <c r="G38" s="6"/>
      <c r="I38" s="6"/>
      <c r="J38" s="6"/>
      <c r="K38" s="6"/>
    </row>
    <row r="39" spans="2:16" s="102" customFormat="1" x14ac:dyDescent="0.25">
      <c r="B39" s="104"/>
      <c r="C39" s="97"/>
      <c r="D39" s="104"/>
      <c r="E39" s="94"/>
      <c r="F39" s="94"/>
      <c r="G39" s="94"/>
      <c r="H39" s="6"/>
      <c r="I39" s="6"/>
      <c r="J39" s="6"/>
      <c r="K39" s="6"/>
      <c r="L39" s="34"/>
      <c r="M39" s="120"/>
      <c r="N39" s="120"/>
      <c r="O39" s="120"/>
    </row>
    <row r="40" spans="2:16" s="102" customFormat="1" x14ac:dyDescent="0.25">
      <c r="B40" s="104"/>
      <c r="C40" s="97"/>
      <c r="D40" s="104"/>
      <c r="E40" s="94"/>
      <c r="F40" s="94"/>
      <c r="G40" s="94"/>
      <c r="H40" s="6"/>
      <c r="I40" s="6"/>
      <c r="J40" s="6"/>
      <c r="K40" s="6"/>
      <c r="L40" s="34"/>
      <c r="M40" s="120"/>
      <c r="N40" s="120"/>
      <c r="O40" s="120"/>
    </row>
    <row r="41" spans="2:16" s="102" customFormat="1" x14ac:dyDescent="0.25">
      <c r="B41" s="104"/>
      <c r="C41" s="97"/>
      <c r="D41" s="104"/>
      <c r="E41" s="94"/>
      <c r="F41" s="94"/>
      <c r="G41" s="94"/>
      <c r="H41" s="6"/>
      <c r="I41" s="6"/>
      <c r="J41" s="6"/>
      <c r="K41" s="6"/>
      <c r="L41" s="34"/>
      <c r="M41" s="120"/>
      <c r="N41" s="120"/>
      <c r="O41" s="120"/>
    </row>
    <row r="42" spans="2:16" s="102" customFormat="1" x14ac:dyDescent="0.25">
      <c r="B42" s="104"/>
      <c r="C42" s="97"/>
      <c r="D42" s="104"/>
      <c r="E42" s="94"/>
      <c r="F42" s="94"/>
      <c r="G42" s="94"/>
      <c r="H42" s="6"/>
      <c r="I42" s="6"/>
      <c r="J42" s="6"/>
      <c r="K42" s="6"/>
      <c r="L42" s="34"/>
      <c r="M42" s="120"/>
      <c r="N42" s="120"/>
      <c r="O42" s="120"/>
    </row>
    <row r="43" spans="2:16" s="102" customFormat="1" x14ac:dyDescent="0.25">
      <c r="B43" s="104"/>
      <c r="C43" s="97"/>
      <c r="D43" s="104"/>
      <c r="E43" s="94"/>
      <c r="F43" s="94"/>
      <c r="G43" s="94"/>
      <c r="H43" s="6"/>
      <c r="I43" s="6"/>
      <c r="J43" s="6"/>
      <c r="K43" s="6"/>
      <c r="L43" s="34"/>
      <c r="M43" s="120"/>
      <c r="N43" s="120"/>
      <c r="O43" s="120"/>
    </row>
    <row r="44" spans="2:16" s="102" customFormat="1" x14ac:dyDescent="0.25">
      <c r="B44" s="104"/>
      <c r="C44" s="97"/>
      <c r="D44" s="104"/>
      <c r="E44" s="94"/>
      <c r="F44" s="94"/>
      <c r="G44" s="94"/>
      <c r="H44" s="6"/>
      <c r="I44" s="6"/>
      <c r="J44" s="6"/>
      <c r="K44" s="6"/>
      <c r="L44" s="34"/>
      <c r="M44" s="120"/>
      <c r="N44" s="120"/>
      <c r="O44" s="120"/>
    </row>
    <row r="45" spans="2:16" s="102" customFormat="1" x14ac:dyDescent="0.25">
      <c r="B45" s="104"/>
      <c r="C45" s="97"/>
      <c r="D45" s="104"/>
      <c r="E45" s="94"/>
      <c r="F45" s="94"/>
      <c r="G45" s="94"/>
      <c r="H45" s="6"/>
      <c r="I45" s="6"/>
      <c r="J45" s="6"/>
      <c r="K45" s="6"/>
      <c r="L45" s="34"/>
      <c r="M45" s="120"/>
      <c r="N45" s="120"/>
      <c r="O45" s="120"/>
    </row>
    <row r="46" spans="2:16" s="102" customFormat="1" x14ac:dyDescent="0.25">
      <c r="B46" s="104"/>
      <c r="C46" s="97"/>
      <c r="D46" s="104"/>
      <c r="E46" s="94"/>
      <c r="F46" s="94"/>
      <c r="G46" s="94"/>
      <c r="H46" s="6"/>
      <c r="I46" s="6"/>
      <c r="J46" s="6"/>
      <c r="K46" s="6"/>
      <c r="L46" s="34"/>
      <c r="M46" s="120"/>
      <c r="N46" s="120"/>
      <c r="O46" s="120"/>
    </row>
    <row r="47" spans="2:16" s="102" customFormat="1" x14ac:dyDescent="0.25">
      <c r="B47" s="104"/>
      <c r="C47" s="97"/>
      <c r="D47" s="104"/>
      <c r="E47" s="94"/>
      <c r="F47" s="94"/>
      <c r="G47" s="94"/>
      <c r="H47" s="6"/>
      <c r="I47" s="6"/>
      <c r="J47" s="6"/>
      <c r="K47" s="6"/>
      <c r="L47" s="34"/>
      <c r="M47" s="120"/>
      <c r="N47" s="120"/>
      <c r="O47" s="120"/>
    </row>
    <row r="48" spans="2:16" s="102" customFormat="1" x14ac:dyDescent="0.25">
      <c r="B48" s="104"/>
      <c r="C48" s="97"/>
      <c r="D48" s="104"/>
      <c r="E48" s="94"/>
      <c r="F48" s="94"/>
      <c r="G48" s="94"/>
      <c r="H48" s="6"/>
      <c r="I48" s="6"/>
      <c r="J48" s="6"/>
      <c r="K48" s="6"/>
      <c r="L48" s="34"/>
      <c r="M48" s="120"/>
      <c r="N48" s="120"/>
      <c r="O48" s="120"/>
    </row>
    <row r="49" spans="2:15" s="102" customFormat="1" x14ac:dyDescent="0.25">
      <c r="B49" s="104"/>
      <c r="C49" s="97"/>
      <c r="D49" s="104"/>
      <c r="E49" s="94"/>
      <c r="F49" s="94"/>
      <c r="G49" s="94"/>
      <c r="H49" s="6"/>
      <c r="I49" s="6"/>
      <c r="J49" s="6"/>
      <c r="K49" s="6"/>
      <c r="L49" s="34"/>
      <c r="M49" s="120"/>
      <c r="N49" s="120"/>
      <c r="O49" s="120"/>
    </row>
    <row r="50" spans="2:15" s="102" customFormat="1" x14ac:dyDescent="0.25">
      <c r="B50" s="104"/>
      <c r="C50" s="97"/>
      <c r="D50" s="104"/>
      <c r="E50" s="94"/>
      <c r="F50" s="94"/>
      <c r="G50" s="94"/>
      <c r="H50" s="6"/>
      <c r="I50" s="6"/>
      <c r="J50" s="6"/>
      <c r="K50" s="6"/>
      <c r="L50" s="34"/>
      <c r="M50" s="120"/>
      <c r="N50" s="120"/>
      <c r="O50" s="120"/>
    </row>
    <row r="51" spans="2:15" s="102" customFormat="1" x14ac:dyDescent="0.25">
      <c r="B51" s="104"/>
      <c r="C51" s="97"/>
      <c r="D51" s="104"/>
      <c r="E51" s="94"/>
      <c r="F51" s="94"/>
      <c r="G51" s="94"/>
      <c r="H51" s="6"/>
      <c r="I51" s="6"/>
      <c r="J51" s="6"/>
      <c r="K51" s="6"/>
      <c r="L51" s="34"/>
      <c r="M51" s="120"/>
      <c r="N51" s="120"/>
      <c r="O51" s="120"/>
    </row>
    <row r="52" spans="2:15" s="102" customFormat="1" x14ac:dyDescent="0.25">
      <c r="B52" s="104"/>
      <c r="C52" s="97"/>
      <c r="D52" s="104"/>
      <c r="E52" s="94"/>
      <c r="F52" s="94"/>
      <c r="G52" s="94"/>
      <c r="H52" s="6"/>
      <c r="I52" s="6"/>
      <c r="J52" s="6"/>
      <c r="K52" s="6"/>
      <c r="L52" s="34"/>
      <c r="M52" s="120"/>
      <c r="N52" s="120"/>
      <c r="O52" s="120"/>
    </row>
    <row r="53" spans="2:15" s="102" customFormat="1" x14ac:dyDescent="0.25">
      <c r="B53" s="104"/>
      <c r="C53" s="97"/>
      <c r="D53" s="104"/>
      <c r="E53" s="94"/>
      <c r="F53" s="94"/>
      <c r="G53" s="94"/>
      <c r="H53" s="6"/>
      <c r="I53" s="6"/>
      <c r="J53" s="6"/>
      <c r="K53" s="6"/>
      <c r="L53" s="34"/>
      <c r="M53" s="120"/>
      <c r="N53" s="120"/>
      <c r="O53" s="120"/>
    </row>
    <row r="54" spans="2:15" s="102" customFormat="1" x14ac:dyDescent="0.25">
      <c r="B54" s="104"/>
      <c r="C54" s="97"/>
      <c r="D54" s="104"/>
      <c r="E54" s="94"/>
      <c r="F54" s="94"/>
      <c r="G54" s="94"/>
      <c r="H54" s="6"/>
      <c r="I54" s="6"/>
      <c r="J54" s="6"/>
      <c r="K54" s="6"/>
      <c r="L54" s="34"/>
      <c r="M54" s="120"/>
      <c r="N54" s="120"/>
      <c r="O54" s="120"/>
    </row>
    <row r="55" spans="2:15" s="102" customFormat="1" x14ac:dyDescent="0.25">
      <c r="B55" s="104"/>
      <c r="C55" s="97"/>
      <c r="D55" s="104"/>
      <c r="E55" s="94"/>
      <c r="F55" s="94"/>
      <c r="G55" s="94"/>
      <c r="H55" s="6"/>
      <c r="I55" s="6"/>
      <c r="J55" s="6"/>
      <c r="K55" s="6"/>
      <c r="L55" s="34"/>
      <c r="M55" s="120"/>
      <c r="N55" s="120"/>
      <c r="O55" s="120"/>
    </row>
    <row r="56" spans="2:15" s="102" customFormat="1" x14ac:dyDescent="0.25">
      <c r="B56" s="104"/>
      <c r="C56" s="97"/>
      <c r="D56" s="104"/>
      <c r="E56" s="94"/>
      <c r="F56" s="94"/>
      <c r="G56" s="94"/>
      <c r="H56" s="6"/>
      <c r="I56" s="6"/>
      <c r="J56" s="6"/>
      <c r="K56" s="6"/>
      <c r="L56" s="34"/>
      <c r="M56" s="120"/>
      <c r="N56" s="120"/>
      <c r="O56" s="120"/>
    </row>
    <row r="57" spans="2:15" s="102" customFormat="1" x14ac:dyDescent="0.25">
      <c r="B57" s="104"/>
      <c r="C57" s="97"/>
      <c r="D57" s="104"/>
      <c r="E57" s="94"/>
      <c r="F57" s="94"/>
      <c r="G57" s="94"/>
      <c r="H57" s="6"/>
      <c r="I57" s="6"/>
      <c r="J57" s="6"/>
      <c r="K57" s="6"/>
      <c r="L57" s="34"/>
      <c r="M57" s="120"/>
      <c r="N57" s="120"/>
      <c r="O57" s="120"/>
    </row>
    <row r="58" spans="2:15" s="102" customFormat="1" x14ac:dyDescent="0.25">
      <c r="B58" s="104"/>
      <c r="C58" s="97"/>
      <c r="D58" s="104"/>
      <c r="E58" s="94"/>
      <c r="F58" s="94"/>
      <c r="G58" s="94"/>
      <c r="H58" s="6"/>
      <c r="I58" s="6"/>
      <c r="J58" s="6"/>
      <c r="K58" s="6"/>
      <c r="L58" s="34"/>
      <c r="M58" s="120"/>
      <c r="N58" s="120"/>
      <c r="O58" s="120"/>
    </row>
    <row r="59" spans="2:15" s="102" customFormat="1" x14ac:dyDescent="0.25">
      <c r="B59" s="104"/>
      <c r="C59" s="97"/>
      <c r="D59" s="104"/>
      <c r="E59" s="94"/>
      <c r="F59" s="94"/>
      <c r="G59" s="94"/>
      <c r="H59" s="6"/>
      <c r="I59" s="6"/>
      <c r="J59" s="6"/>
      <c r="K59" s="6"/>
      <c r="L59" s="34"/>
      <c r="M59" s="120"/>
      <c r="N59" s="120"/>
      <c r="O59" s="120"/>
    </row>
    <row r="60" spans="2:15" s="102" customFormat="1" x14ac:dyDescent="0.25">
      <c r="B60" s="104"/>
      <c r="C60" s="97"/>
      <c r="D60" s="104"/>
      <c r="E60" s="94"/>
      <c r="F60" s="94"/>
      <c r="G60" s="94"/>
      <c r="H60" s="6"/>
      <c r="I60" s="6"/>
      <c r="J60" s="6"/>
      <c r="K60" s="6"/>
      <c r="L60" s="34"/>
      <c r="M60" s="120"/>
      <c r="N60" s="120"/>
      <c r="O60" s="120"/>
    </row>
    <row r="61" spans="2:15" s="124" customFormat="1" x14ac:dyDescent="0.25">
      <c r="B61" s="104"/>
      <c r="C61" s="97"/>
      <c r="D61" s="104"/>
      <c r="E61" s="94"/>
      <c r="F61" s="94"/>
      <c r="G61" s="94"/>
      <c r="H61" s="6"/>
      <c r="I61" s="6"/>
      <c r="J61" s="6"/>
      <c r="K61" s="6"/>
      <c r="L61" s="34"/>
      <c r="M61" s="120"/>
      <c r="N61" s="120"/>
      <c r="O61" s="120"/>
    </row>
    <row r="62" spans="2:15" s="124" customFormat="1" x14ac:dyDescent="0.25">
      <c r="B62" s="104"/>
      <c r="C62" s="97"/>
      <c r="D62" s="104"/>
      <c r="E62" s="94"/>
      <c r="F62" s="94"/>
      <c r="G62" s="94"/>
      <c r="H62" s="6"/>
      <c r="I62" s="6"/>
      <c r="J62" s="6"/>
      <c r="K62" s="6"/>
      <c r="L62" s="34"/>
      <c r="M62" s="120"/>
      <c r="N62" s="120"/>
      <c r="O62" s="120"/>
    </row>
    <row r="63" spans="2:15" s="124" customFormat="1" x14ac:dyDescent="0.25">
      <c r="B63" s="104"/>
      <c r="C63" s="97"/>
      <c r="D63" s="104"/>
      <c r="E63" s="94"/>
      <c r="F63" s="94"/>
      <c r="G63" s="94"/>
      <c r="H63" s="6"/>
      <c r="I63" s="6"/>
      <c r="J63" s="6"/>
      <c r="K63" s="6"/>
      <c r="L63" s="34"/>
      <c r="M63" s="120"/>
      <c r="N63" s="120"/>
      <c r="O63" s="120"/>
    </row>
    <row r="64" spans="2:15" s="102" customFormat="1" x14ac:dyDescent="0.25">
      <c r="B64" s="104"/>
      <c r="C64" s="97"/>
      <c r="D64" s="104"/>
      <c r="E64" s="94"/>
      <c r="F64" s="94"/>
      <c r="G64" s="94"/>
      <c r="H64" s="6"/>
      <c r="I64" s="6"/>
      <c r="J64" s="6"/>
      <c r="K64" s="6"/>
      <c r="L64" s="34"/>
      <c r="M64" s="120"/>
      <c r="N64" s="120"/>
      <c r="O64" s="120"/>
    </row>
    <row r="65" spans="2:15" s="102" customFormat="1" x14ac:dyDescent="0.25">
      <c r="B65" s="104"/>
      <c r="C65" s="97"/>
      <c r="D65" s="104"/>
      <c r="E65" s="94"/>
      <c r="F65" s="94"/>
      <c r="G65" s="94"/>
      <c r="H65" s="6"/>
      <c r="I65" s="6"/>
      <c r="J65" s="6"/>
      <c r="K65" s="6"/>
      <c r="L65" s="34"/>
      <c r="M65" s="120"/>
      <c r="N65" s="120"/>
      <c r="O65" s="120"/>
    </row>
    <row r="66" spans="2:15" s="124" customFormat="1" x14ac:dyDescent="0.25">
      <c r="B66" s="104"/>
      <c r="C66" s="97"/>
      <c r="D66" s="104"/>
      <c r="E66" s="94"/>
      <c r="F66" s="94"/>
      <c r="G66" s="94"/>
      <c r="H66" s="6"/>
      <c r="I66" s="6"/>
      <c r="J66" s="6"/>
      <c r="K66" s="6"/>
      <c r="L66" s="34"/>
      <c r="M66" s="120"/>
      <c r="N66" s="120"/>
      <c r="O66" s="120"/>
    </row>
    <row r="67" spans="2:15" s="124" customFormat="1" x14ac:dyDescent="0.25">
      <c r="B67" s="104"/>
      <c r="C67" s="97"/>
      <c r="D67" s="104"/>
      <c r="E67" s="94"/>
      <c r="F67" s="94"/>
      <c r="G67" s="94"/>
      <c r="H67" s="6"/>
      <c r="I67" s="6"/>
      <c r="J67" s="6"/>
      <c r="K67" s="6"/>
      <c r="L67" s="34"/>
      <c r="M67" s="120"/>
      <c r="N67" s="120"/>
      <c r="O67" s="120"/>
    </row>
    <row r="68" spans="2:15" s="124" customFormat="1" x14ac:dyDescent="0.25">
      <c r="B68" s="104"/>
      <c r="C68" s="97"/>
      <c r="D68" s="104"/>
      <c r="E68" s="94"/>
      <c r="F68" s="94"/>
      <c r="G68" s="94"/>
      <c r="H68" s="6"/>
      <c r="I68" s="6"/>
      <c r="J68" s="6"/>
      <c r="K68" s="6"/>
      <c r="L68" s="34"/>
      <c r="M68" s="120"/>
      <c r="N68" s="120"/>
      <c r="O68" s="120"/>
    </row>
    <row r="69" spans="2:15" s="124" customFormat="1" x14ac:dyDescent="0.25">
      <c r="B69" s="104"/>
      <c r="C69" s="97"/>
      <c r="D69" s="104"/>
      <c r="E69" s="94"/>
      <c r="F69" s="94"/>
      <c r="G69" s="94"/>
      <c r="H69" s="6"/>
      <c r="I69" s="6"/>
      <c r="J69" s="6"/>
      <c r="K69" s="6"/>
      <c r="L69" s="34"/>
      <c r="M69" s="120"/>
      <c r="N69" s="120"/>
      <c r="O69" s="120"/>
    </row>
    <row r="70" spans="2:15" s="124" customFormat="1" x14ac:dyDescent="0.25">
      <c r="B70" s="104"/>
      <c r="C70" s="97"/>
      <c r="D70" s="104"/>
      <c r="E70" s="94"/>
      <c r="F70" s="94"/>
      <c r="G70" s="94"/>
      <c r="H70" s="6"/>
      <c r="I70" s="6"/>
      <c r="J70" s="6"/>
      <c r="K70" s="6"/>
      <c r="L70" s="34"/>
      <c r="M70" s="120"/>
      <c r="N70" s="120"/>
      <c r="O70" s="120"/>
    </row>
    <row r="71" spans="2:15" s="124" customFormat="1" x14ac:dyDescent="0.25">
      <c r="B71" s="104"/>
      <c r="C71" s="97"/>
      <c r="D71" s="104"/>
      <c r="E71" s="94"/>
      <c r="F71" s="94"/>
      <c r="G71" s="94"/>
      <c r="H71" s="6"/>
      <c r="I71" s="6"/>
      <c r="J71" s="6"/>
      <c r="K71" s="6"/>
      <c r="L71" s="34"/>
      <c r="M71" s="120"/>
      <c r="N71" s="120"/>
      <c r="O71" s="120"/>
    </row>
    <row r="72" spans="2:15" s="124" customFormat="1" x14ac:dyDescent="0.25">
      <c r="B72" s="104"/>
      <c r="C72" s="97"/>
      <c r="D72" s="104"/>
      <c r="E72" s="94"/>
      <c r="F72" s="94"/>
      <c r="G72" s="94"/>
      <c r="H72" s="6"/>
      <c r="I72" s="6"/>
      <c r="J72" s="6"/>
      <c r="K72" s="6"/>
      <c r="L72" s="34"/>
      <c r="M72" s="120"/>
      <c r="N72" s="120"/>
      <c r="O72" s="120"/>
    </row>
    <row r="73" spans="2:15" s="124" customFormat="1" x14ac:dyDescent="0.25">
      <c r="B73" s="104"/>
      <c r="C73" s="97"/>
      <c r="D73" s="104"/>
      <c r="E73" s="94"/>
      <c r="F73" s="94"/>
      <c r="G73" s="94"/>
      <c r="H73" s="6"/>
      <c r="I73" s="6"/>
      <c r="J73" s="6"/>
      <c r="K73" s="6"/>
      <c r="L73" s="34"/>
      <c r="M73" s="120"/>
      <c r="N73" s="120"/>
      <c r="O73" s="120"/>
    </row>
    <row r="74" spans="2:15" s="124" customFormat="1" x14ac:dyDescent="0.25">
      <c r="B74" s="104"/>
      <c r="C74" s="97"/>
      <c r="D74" s="104"/>
      <c r="E74" s="94"/>
      <c r="F74" s="94"/>
      <c r="G74" s="94"/>
      <c r="H74" s="6"/>
      <c r="I74" s="6"/>
      <c r="J74" s="6"/>
      <c r="K74" s="6"/>
      <c r="L74" s="34"/>
      <c r="M74" s="120"/>
      <c r="N74" s="120"/>
      <c r="O74" s="120"/>
    </row>
    <row r="75" spans="2:15" s="124" customFormat="1" x14ac:dyDescent="0.25">
      <c r="B75" s="104"/>
      <c r="C75" s="97"/>
      <c r="D75" s="104"/>
      <c r="E75" s="94"/>
      <c r="F75" s="94"/>
      <c r="G75" s="94"/>
      <c r="H75" s="6"/>
      <c r="I75" s="6"/>
      <c r="J75" s="6"/>
      <c r="K75" s="6"/>
      <c r="L75" s="34"/>
      <c r="M75" s="120"/>
      <c r="N75" s="120"/>
      <c r="O75" s="120"/>
    </row>
    <row r="76" spans="2:15" s="124" customFormat="1" x14ac:dyDescent="0.25">
      <c r="B76" s="104"/>
      <c r="C76" s="97"/>
      <c r="D76" s="104"/>
      <c r="E76" s="94"/>
      <c r="F76" s="94"/>
      <c r="G76" s="94"/>
      <c r="H76" s="6"/>
      <c r="I76" s="6"/>
      <c r="J76" s="6"/>
      <c r="K76" s="6"/>
      <c r="L76" s="34"/>
      <c r="M76" s="120"/>
      <c r="N76" s="120"/>
      <c r="O76" s="120"/>
    </row>
    <row r="77" spans="2:15" s="124" customFormat="1" x14ac:dyDescent="0.25">
      <c r="B77" s="104"/>
      <c r="C77" s="97"/>
      <c r="D77" s="104"/>
      <c r="E77" s="94"/>
      <c r="F77" s="94"/>
      <c r="G77" s="94"/>
      <c r="H77" s="6"/>
      <c r="I77" s="6"/>
      <c r="J77" s="6"/>
      <c r="K77" s="6"/>
      <c r="L77" s="34"/>
      <c r="M77" s="120"/>
      <c r="N77" s="120"/>
      <c r="O77" s="120"/>
    </row>
    <row r="78" spans="2:15" s="124" customFormat="1" x14ac:dyDescent="0.25">
      <c r="B78" s="104"/>
      <c r="C78" s="97"/>
      <c r="D78" s="104"/>
      <c r="E78" s="94"/>
      <c r="F78" s="94"/>
      <c r="G78" s="94"/>
      <c r="H78" s="6"/>
      <c r="I78" s="6"/>
      <c r="J78" s="6"/>
      <c r="K78" s="6"/>
      <c r="L78" s="34"/>
      <c r="M78" s="120"/>
      <c r="N78" s="120"/>
      <c r="O78" s="120"/>
    </row>
    <row r="79" spans="2:15" s="124" customFormat="1" x14ac:dyDescent="0.25">
      <c r="B79" s="104"/>
      <c r="C79" s="97"/>
      <c r="D79" s="104"/>
      <c r="E79" s="94"/>
      <c r="F79" s="94"/>
      <c r="G79" s="94"/>
      <c r="H79" s="6"/>
      <c r="I79" s="6"/>
      <c r="J79" s="6"/>
      <c r="K79" s="6"/>
      <c r="L79" s="34"/>
      <c r="M79" s="120"/>
      <c r="N79" s="120"/>
      <c r="O79" s="120"/>
    </row>
    <row r="80" spans="2:15" s="102" customFormat="1" x14ac:dyDescent="0.25">
      <c r="B80" s="104"/>
      <c r="C80" s="97"/>
      <c r="D80" s="104"/>
      <c r="E80" s="94"/>
      <c r="F80" s="94"/>
      <c r="G80" s="94"/>
      <c r="H80" s="6"/>
      <c r="I80" s="6"/>
      <c r="J80" s="6"/>
      <c r="K80" s="6"/>
      <c r="L80" s="34"/>
      <c r="M80" s="120"/>
      <c r="N80" s="120"/>
      <c r="O80" s="120"/>
    </row>
    <row r="81" spans="2:15" s="102" customFormat="1" x14ac:dyDescent="0.25">
      <c r="B81" s="104"/>
      <c r="C81" s="97"/>
      <c r="D81" s="104"/>
      <c r="E81" s="94"/>
      <c r="F81" s="94"/>
      <c r="G81" s="94"/>
      <c r="H81" s="6"/>
      <c r="I81" s="6"/>
      <c r="J81" s="6"/>
      <c r="K81" s="6"/>
      <c r="L81" s="34"/>
      <c r="M81" s="120"/>
      <c r="N81" s="120"/>
      <c r="O81" s="120"/>
    </row>
    <row r="82" spans="2:15" s="102" customFormat="1" x14ac:dyDescent="0.25">
      <c r="B82" s="104"/>
      <c r="C82" s="97"/>
      <c r="D82" s="104"/>
      <c r="E82" s="94"/>
      <c r="F82" s="94"/>
      <c r="G82" s="94"/>
      <c r="H82" s="6"/>
      <c r="I82" s="6"/>
      <c r="J82" s="6"/>
      <c r="K82" s="6"/>
      <c r="L82" s="34"/>
      <c r="M82" s="120"/>
      <c r="N82" s="120"/>
      <c r="O82" s="120"/>
    </row>
    <row r="83" spans="2:15" s="102" customFormat="1" x14ac:dyDescent="0.25">
      <c r="B83" s="104"/>
      <c r="C83" s="97"/>
      <c r="D83" s="104"/>
      <c r="E83" s="94"/>
      <c r="F83" s="94"/>
      <c r="G83" s="94"/>
      <c r="H83" s="6"/>
      <c r="I83" s="6"/>
      <c r="J83" s="6"/>
      <c r="K83" s="6"/>
      <c r="L83" s="34"/>
      <c r="M83" s="120"/>
      <c r="N83" s="120"/>
      <c r="O83" s="120"/>
    </row>
    <row r="84" spans="2:15" s="124" customFormat="1" x14ac:dyDescent="0.25">
      <c r="B84" s="104"/>
      <c r="C84" s="97"/>
      <c r="D84" s="104"/>
      <c r="E84" s="94"/>
      <c r="F84" s="94"/>
      <c r="G84" s="94"/>
      <c r="H84" s="6"/>
      <c r="I84" s="6"/>
      <c r="J84" s="6"/>
      <c r="K84" s="6"/>
      <c r="L84" s="34"/>
      <c r="M84" s="120"/>
      <c r="N84" s="120"/>
      <c r="O84" s="120"/>
    </row>
    <row r="85" spans="2:15" s="124" customFormat="1" x14ac:dyDescent="0.25">
      <c r="B85" s="104"/>
      <c r="C85" s="97"/>
      <c r="D85" s="104"/>
      <c r="E85" s="94"/>
      <c r="F85" s="94"/>
      <c r="G85" s="94"/>
      <c r="H85" s="6"/>
      <c r="I85" s="6"/>
      <c r="J85" s="6"/>
      <c r="K85" s="6"/>
      <c r="L85" s="34"/>
      <c r="M85" s="120"/>
      <c r="N85" s="120"/>
      <c r="O85" s="120"/>
    </row>
    <row r="86" spans="2:15" s="102" customFormat="1" x14ac:dyDescent="0.25">
      <c r="B86" s="104"/>
      <c r="C86" s="97"/>
      <c r="D86" s="104"/>
      <c r="E86" s="94"/>
      <c r="F86" s="94"/>
      <c r="G86" s="94"/>
      <c r="H86" s="6"/>
      <c r="I86" s="6"/>
      <c r="J86" s="6"/>
      <c r="K86" s="6"/>
      <c r="L86" s="34"/>
      <c r="M86" s="120"/>
      <c r="N86" s="120"/>
      <c r="O86" s="120"/>
    </row>
    <row r="87" spans="2:15" s="102" customFormat="1" x14ac:dyDescent="0.25">
      <c r="B87" s="104"/>
      <c r="C87" s="97"/>
      <c r="D87" s="104"/>
      <c r="E87" s="94"/>
      <c r="F87" s="94"/>
      <c r="G87" s="94"/>
      <c r="H87" s="6"/>
      <c r="I87" s="6"/>
      <c r="J87" s="6"/>
      <c r="K87" s="6"/>
      <c r="L87" s="34"/>
      <c r="M87" s="120"/>
      <c r="N87" s="120"/>
      <c r="O87" s="120"/>
    </row>
    <row r="88" spans="2:15" s="102" customFormat="1" x14ac:dyDescent="0.25">
      <c r="B88" s="104"/>
      <c r="C88" s="97"/>
      <c r="D88" s="104"/>
      <c r="E88" s="94"/>
      <c r="F88" s="94"/>
      <c r="G88" s="94"/>
      <c r="H88" s="6"/>
      <c r="I88" s="6"/>
      <c r="J88" s="6"/>
      <c r="K88" s="6"/>
      <c r="L88" s="34"/>
      <c r="M88" s="120"/>
      <c r="N88" s="120"/>
      <c r="O88" s="120"/>
    </row>
    <row r="89" spans="2:15" s="102" customFormat="1" x14ac:dyDescent="0.25">
      <c r="B89" s="104"/>
      <c r="C89" s="97"/>
      <c r="D89" s="104"/>
      <c r="E89" s="94"/>
      <c r="F89" s="94"/>
      <c r="G89" s="94"/>
      <c r="H89" s="6"/>
      <c r="I89" s="6"/>
      <c r="J89" s="6"/>
      <c r="K89" s="6"/>
      <c r="L89" s="34"/>
      <c r="M89" s="120"/>
      <c r="N89" s="120"/>
      <c r="O89" s="120"/>
    </row>
    <row r="90" spans="2:15" s="102" customFormat="1" x14ac:dyDescent="0.25">
      <c r="B90" s="104"/>
      <c r="C90" s="97"/>
      <c r="D90" s="104"/>
      <c r="E90" s="94"/>
      <c r="F90" s="94"/>
      <c r="G90" s="94"/>
      <c r="H90" s="6"/>
      <c r="I90" s="6"/>
      <c r="J90" s="6"/>
      <c r="K90" s="6"/>
      <c r="L90" s="34"/>
      <c r="M90" s="120"/>
      <c r="N90" s="120"/>
      <c r="O90" s="120"/>
    </row>
    <row r="91" spans="2:15" s="102" customFormat="1" x14ac:dyDescent="0.25">
      <c r="B91" s="104"/>
      <c r="C91" s="97"/>
      <c r="D91" s="104"/>
      <c r="E91" s="94"/>
      <c r="F91" s="94"/>
      <c r="G91" s="94"/>
      <c r="H91" s="6"/>
      <c r="I91" s="6"/>
      <c r="J91" s="6"/>
      <c r="K91" s="6"/>
      <c r="L91" s="34"/>
      <c r="M91" s="120"/>
      <c r="N91" s="120"/>
      <c r="O91" s="120"/>
    </row>
    <row r="92" spans="2:15" s="102" customFormat="1" x14ac:dyDescent="0.25">
      <c r="B92" s="104"/>
      <c r="C92" s="97"/>
      <c r="D92" s="104"/>
      <c r="E92" s="94"/>
      <c r="F92" s="94"/>
      <c r="G92" s="94"/>
      <c r="H92" s="6"/>
      <c r="I92" s="6"/>
      <c r="J92" s="6"/>
      <c r="K92" s="6"/>
      <c r="L92" s="34"/>
      <c r="M92" s="120"/>
      <c r="N92" s="120"/>
      <c r="O92" s="120"/>
    </row>
    <row r="93" spans="2:15" s="102" customFormat="1" x14ac:dyDescent="0.25">
      <c r="B93" s="104"/>
      <c r="C93" s="97"/>
      <c r="D93" s="104"/>
      <c r="E93" s="94"/>
      <c r="F93" s="94"/>
      <c r="G93" s="94"/>
      <c r="H93" s="6"/>
      <c r="I93" s="6"/>
      <c r="J93" s="6"/>
      <c r="K93" s="6"/>
      <c r="L93" s="34"/>
      <c r="M93" s="120"/>
      <c r="N93" s="120"/>
      <c r="O93" s="120"/>
    </row>
    <row r="94" spans="2:15" s="102" customFormat="1" x14ac:dyDescent="0.25">
      <c r="B94" s="104"/>
      <c r="C94" s="97"/>
      <c r="D94" s="104"/>
      <c r="E94" s="94"/>
      <c r="F94" s="94"/>
      <c r="G94" s="94"/>
      <c r="H94" s="6"/>
      <c r="I94" s="6"/>
      <c r="J94" s="6"/>
      <c r="K94" s="6"/>
      <c r="L94" s="34"/>
      <c r="M94" s="120"/>
      <c r="N94" s="120"/>
      <c r="O94" s="120"/>
    </row>
    <row r="95" spans="2:15" s="102" customFormat="1" x14ac:dyDescent="0.25">
      <c r="B95" s="104"/>
      <c r="C95" s="97"/>
      <c r="D95" s="104"/>
      <c r="E95" s="94"/>
      <c r="F95" s="94"/>
      <c r="G95" s="94"/>
      <c r="H95" s="6"/>
      <c r="I95" s="6"/>
      <c r="J95" s="6"/>
      <c r="K95" s="6"/>
      <c r="L95" s="34"/>
      <c r="M95" s="120"/>
      <c r="N95" s="120"/>
      <c r="O95" s="120"/>
    </row>
    <row r="96" spans="2:15" s="102" customFormat="1" x14ac:dyDescent="0.25">
      <c r="B96" s="104"/>
      <c r="C96" s="97"/>
      <c r="D96" s="104"/>
      <c r="E96" s="94"/>
      <c r="F96" s="94"/>
      <c r="G96" s="94"/>
      <c r="H96" s="6"/>
      <c r="I96" s="6"/>
      <c r="J96" s="6"/>
      <c r="K96" s="6"/>
      <c r="L96" s="34"/>
      <c r="M96" s="120"/>
      <c r="N96" s="120"/>
      <c r="O96" s="120"/>
    </row>
    <row r="97" spans="2:15" s="102" customFormat="1" x14ac:dyDescent="0.25">
      <c r="B97" s="104"/>
      <c r="C97" s="97"/>
      <c r="D97" s="104"/>
      <c r="E97" s="94"/>
      <c r="F97" s="94"/>
      <c r="G97" s="94"/>
      <c r="H97" s="6"/>
      <c r="I97" s="6"/>
      <c r="J97" s="6"/>
      <c r="K97" s="6"/>
      <c r="L97" s="34"/>
      <c r="M97" s="120"/>
      <c r="N97" s="120"/>
      <c r="O97" s="120"/>
    </row>
    <row r="98" spans="2:15" s="102" customFormat="1" x14ac:dyDescent="0.25">
      <c r="B98" s="104"/>
      <c r="C98" s="97"/>
      <c r="D98" s="104"/>
      <c r="E98" s="94"/>
      <c r="F98" s="94"/>
      <c r="G98" s="94"/>
      <c r="H98" s="6"/>
      <c r="I98" s="6"/>
      <c r="J98" s="6"/>
      <c r="K98" s="6"/>
      <c r="L98" s="34"/>
      <c r="M98" s="120"/>
      <c r="N98" s="120"/>
      <c r="O98" s="120"/>
    </row>
    <row r="99" spans="2:15" s="102" customFormat="1" x14ac:dyDescent="0.25">
      <c r="B99" s="104"/>
      <c r="C99" s="97"/>
      <c r="D99" s="104"/>
      <c r="E99" s="94"/>
      <c r="F99" s="94"/>
      <c r="G99" s="94"/>
      <c r="H99" s="6"/>
      <c r="I99" s="6"/>
      <c r="J99" s="6"/>
      <c r="K99" s="6"/>
      <c r="L99" s="34"/>
      <c r="M99" s="120"/>
      <c r="N99" s="120"/>
      <c r="O99" s="120"/>
    </row>
    <row r="100" spans="2:15" s="102" customFormat="1" x14ac:dyDescent="0.25">
      <c r="B100" s="104"/>
      <c r="C100" s="97"/>
      <c r="D100" s="104"/>
      <c r="E100" s="94"/>
      <c r="F100" s="94"/>
      <c r="G100" s="94"/>
      <c r="H100" s="6"/>
      <c r="I100" s="6"/>
      <c r="J100" s="6"/>
      <c r="K100" s="6"/>
      <c r="L100" s="34"/>
      <c r="M100" s="120"/>
      <c r="N100" s="120"/>
      <c r="O100" s="120"/>
    </row>
    <row r="101" spans="2:15" s="102" customFormat="1" x14ac:dyDescent="0.25">
      <c r="B101" s="104"/>
      <c r="C101" s="97"/>
      <c r="D101" s="104"/>
      <c r="E101" s="94"/>
      <c r="F101" s="94"/>
      <c r="G101" s="94"/>
      <c r="H101" s="6"/>
      <c r="I101" s="6"/>
      <c r="J101" s="6"/>
      <c r="K101" s="6"/>
      <c r="L101" s="34"/>
      <c r="M101" s="120"/>
      <c r="N101" s="120"/>
      <c r="O101" s="120"/>
    </row>
    <row r="102" spans="2:15" s="124" customFormat="1" x14ac:dyDescent="0.25">
      <c r="B102" s="104"/>
      <c r="C102" s="97"/>
      <c r="D102" s="104"/>
      <c r="E102" s="94"/>
      <c r="F102" s="94"/>
      <c r="G102" s="94"/>
      <c r="H102" s="6"/>
      <c r="I102" s="6"/>
      <c r="J102" s="6"/>
      <c r="K102" s="6"/>
      <c r="L102" s="34"/>
      <c r="M102" s="120"/>
      <c r="N102" s="120"/>
      <c r="O102" s="120"/>
    </row>
    <row r="103" spans="2:15" s="124" customFormat="1" x14ac:dyDescent="0.25">
      <c r="B103" s="104"/>
      <c r="C103" s="97"/>
      <c r="D103" s="104"/>
      <c r="E103" s="94"/>
      <c r="F103" s="94"/>
      <c r="G103" s="94"/>
      <c r="H103" s="6"/>
      <c r="I103" s="6"/>
      <c r="J103" s="6"/>
      <c r="K103" s="6"/>
      <c r="L103" s="34"/>
      <c r="M103" s="120"/>
      <c r="N103" s="120"/>
      <c r="O103" s="120"/>
    </row>
    <row r="104" spans="2:15" s="124" customFormat="1" x14ac:dyDescent="0.25">
      <c r="B104" s="104"/>
      <c r="C104" s="97"/>
      <c r="D104" s="104"/>
      <c r="E104" s="94"/>
      <c r="F104" s="94"/>
      <c r="G104" s="94"/>
      <c r="H104" s="6"/>
      <c r="I104" s="6"/>
      <c r="J104" s="6"/>
      <c r="K104" s="6"/>
      <c r="L104" s="34"/>
      <c r="M104" s="120"/>
      <c r="N104" s="120"/>
      <c r="O104" s="120"/>
    </row>
    <row r="105" spans="2:15" s="124" customFormat="1" x14ac:dyDescent="0.25">
      <c r="B105" s="104"/>
      <c r="C105" s="97"/>
      <c r="D105" s="104"/>
      <c r="E105" s="94"/>
      <c r="F105" s="94"/>
      <c r="G105" s="94"/>
      <c r="H105" s="6"/>
      <c r="I105" s="6"/>
      <c r="J105" s="6"/>
      <c r="K105" s="6"/>
      <c r="L105" s="34"/>
      <c r="M105" s="120"/>
      <c r="N105" s="120"/>
      <c r="O105" s="120"/>
    </row>
    <row r="106" spans="2:15" s="124" customFormat="1" x14ac:dyDescent="0.25">
      <c r="B106" s="104"/>
      <c r="C106" s="97"/>
      <c r="D106" s="104"/>
      <c r="E106" s="94"/>
      <c r="F106" s="94"/>
      <c r="G106" s="94"/>
      <c r="H106" s="6"/>
      <c r="I106" s="6"/>
      <c r="J106" s="6"/>
      <c r="K106" s="6"/>
      <c r="L106" s="34"/>
      <c r="M106" s="120"/>
      <c r="N106" s="120"/>
      <c r="O106" s="120"/>
    </row>
    <row r="107" spans="2:15" s="124" customFormat="1" x14ac:dyDescent="0.25">
      <c r="B107" s="104"/>
      <c r="C107" s="97"/>
      <c r="D107" s="104"/>
      <c r="E107" s="94"/>
      <c r="F107" s="94"/>
      <c r="G107" s="94"/>
      <c r="H107" s="6"/>
      <c r="I107" s="6"/>
      <c r="J107" s="6"/>
      <c r="K107" s="6"/>
      <c r="L107" s="34"/>
      <c r="M107" s="120"/>
      <c r="N107" s="120"/>
      <c r="O107" s="120"/>
    </row>
    <row r="108" spans="2:15" s="124" customFormat="1" x14ac:dyDescent="0.25">
      <c r="B108" s="104"/>
      <c r="C108" s="97"/>
      <c r="D108" s="104"/>
      <c r="E108" s="94"/>
      <c r="F108" s="94"/>
      <c r="G108" s="94"/>
      <c r="H108" s="6"/>
      <c r="I108" s="6"/>
      <c r="J108" s="6"/>
      <c r="K108" s="6"/>
      <c r="L108" s="34"/>
      <c r="M108" s="120"/>
      <c r="N108" s="120"/>
      <c r="O108" s="120"/>
    </row>
    <row r="109" spans="2:15" s="124" customFormat="1" x14ac:dyDescent="0.25">
      <c r="B109" s="104"/>
      <c r="C109" s="97"/>
      <c r="D109" s="104"/>
      <c r="E109" s="94"/>
      <c r="F109" s="94"/>
      <c r="G109" s="94"/>
      <c r="H109" s="6"/>
      <c r="I109" s="6"/>
      <c r="J109" s="6"/>
      <c r="K109" s="6"/>
      <c r="L109" s="34"/>
      <c r="M109" s="120"/>
      <c r="N109" s="120"/>
      <c r="O109" s="120"/>
    </row>
    <row r="110" spans="2:15" s="124" customFormat="1" x14ac:dyDescent="0.25">
      <c r="B110" s="104"/>
      <c r="C110" s="97"/>
      <c r="D110" s="104"/>
      <c r="E110" s="94"/>
      <c r="F110" s="94"/>
      <c r="G110" s="94"/>
      <c r="H110" s="6"/>
      <c r="I110" s="6"/>
      <c r="J110" s="6"/>
      <c r="K110" s="6"/>
      <c r="L110" s="34"/>
      <c r="M110" s="120"/>
      <c r="N110" s="120"/>
      <c r="O110" s="120"/>
    </row>
    <row r="111" spans="2:15" s="124" customFormat="1" x14ac:dyDescent="0.25">
      <c r="B111" s="104"/>
      <c r="C111" s="97"/>
      <c r="D111" s="104"/>
      <c r="E111" s="94"/>
      <c r="F111" s="94"/>
      <c r="G111" s="94"/>
      <c r="H111" s="6"/>
      <c r="I111" s="6"/>
      <c r="J111" s="6"/>
      <c r="K111" s="6"/>
      <c r="L111" s="34"/>
      <c r="M111" s="120"/>
      <c r="N111" s="120"/>
      <c r="O111" s="120"/>
    </row>
    <row r="112" spans="2:15" s="124" customFormat="1" x14ac:dyDescent="0.25">
      <c r="B112" s="104"/>
      <c r="C112" s="97"/>
      <c r="D112" s="104"/>
      <c r="E112" s="94"/>
      <c r="F112" s="94"/>
      <c r="G112" s="94"/>
      <c r="H112" s="6"/>
      <c r="I112" s="6"/>
      <c r="J112" s="6"/>
      <c r="K112" s="6"/>
      <c r="L112" s="34"/>
      <c r="M112" s="120"/>
      <c r="N112" s="120"/>
      <c r="O112" s="120"/>
    </row>
    <row r="113" spans="2:16" s="124" customFormat="1" x14ac:dyDescent="0.25">
      <c r="B113" s="104"/>
      <c r="C113" s="97"/>
      <c r="D113" s="104"/>
      <c r="E113" s="94"/>
      <c r="F113" s="94"/>
      <c r="G113" s="94"/>
      <c r="H113" s="6"/>
      <c r="I113" s="6"/>
      <c r="J113" s="6"/>
      <c r="K113" s="6"/>
      <c r="L113" s="34"/>
      <c r="M113" s="120"/>
      <c r="N113" s="120"/>
      <c r="O113" s="120"/>
    </row>
    <row r="114" spans="2:16" s="124" customFormat="1" x14ac:dyDescent="0.25">
      <c r="B114" s="104"/>
      <c r="C114" s="97"/>
      <c r="D114" s="104"/>
      <c r="E114" s="94"/>
      <c r="F114" s="94"/>
      <c r="G114" s="94"/>
      <c r="H114" s="6"/>
      <c r="I114" s="6"/>
      <c r="J114" s="6"/>
      <c r="K114" s="6"/>
      <c r="L114" s="34"/>
      <c r="M114" s="120"/>
      <c r="N114" s="120"/>
      <c r="O114" s="120"/>
    </row>
    <row r="115" spans="2:16" s="124" customFormat="1" x14ac:dyDescent="0.25">
      <c r="B115" s="104"/>
      <c r="C115" s="97"/>
      <c r="D115" s="104"/>
      <c r="E115" s="94"/>
      <c r="F115" s="94"/>
      <c r="G115" s="94"/>
      <c r="H115" s="6"/>
      <c r="I115" s="6"/>
      <c r="J115" s="6"/>
      <c r="K115" s="6"/>
      <c r="L115" s="34"/>
      <c r="M115" s="120"/>
      <c r="N115" s="120"/>
      <c r="O115" s="120"/>
    </row>
    <row r="116" spans="2:16" s="124" customFormat="1" x14ac:dyDescent="0.25">
      <c r="B116" s="104"/>
      <c r="C116" s="97"/>
      <c r="D116" s="104"/>
      <c r="E116" s="94"/>
      <c r="F116" s="94"/>
      <c r="G116" s="94"/>
      <c r="H116" s="6"/>
      <c r="I116" s="6"/>
      <c r="J116" s="6"/>
      <c r="K116" s="6"/>
      <c r="L116" s="34"/>
      <c r="M116" s="120"/>
      <c r="N116" s="120"/>
      <c r="O116" s="120"/>
    </row>
    <row r="117" spans="2:16" s="124" customFormat="1" x14ac:dyDescent="0.25">
      <c r="B117" s="104"/>
      <c r="C117" s="97"/>
      <c r="D117" s="104"/>
      <c r="E117" s="94"/>
      <c r="F117" s="94"/>
      <c r="G117" s="94"/>
      <c r="H117" s="6"/>
      <c r="I117" s="6"/>
      <c r="J117" s="6"/>
      <c r="K117" s="6"/>
      <c r="L117" s="34"/>
      <c r="M117" s="120"/>
      <c r="N117" s="120"/>
      <c r="O117" s="120"/>
    </row>
    <row r="118" spans="2:16" s="102" customFormat="1" x14ac:dyDescent="0.25">
      <c r="B118" s="104"/>
      <c r="C118" s="97"/>
      <c r="D118" s="104"/>
      <c r="E118" s="94"/>
      <c r="F118" s="94"/>
      <c r="G118" s="94"/>
      <c r="H118" s="6"/>
      <c r="I118" s="6"/>
      <c r="J118" s="6"/>
      <c r="K118" s="6"/>
      <c r="L118" s="34"/>
      <c r="M118" s="120"/>
      <c r="N118" s="120"/>
      <c r="O118" s="120"/>
    </row>
    <row r="119" spans="2:16" s="102" customFormat="1" x14ac:dyDescent="0.25">
      <c r="B119" s="104"/>
      <c r="C119" s="97"/>
      <c r="D119" s="104"/>
      <c r="E119" s="94"/>
      <c r="F119" s="94"/>
      <c r="G119" s="94"/>
      <c r="H119" s="6"/>
      <c r="I119" s="6"/>
      <c r="J119" s="6"/>
      <c r="K119" s="6"/>
      <c r="L119" s="34"/>
      <c r="M119" s="120"/>
      <c r="N119" s="120"/>
      <c r="O119" s="120"/>
    </row>
    <row r="120" spans="2:16" s="102" customFormat="1" x14ac:dyDescent="0.25">
      <c r="B120" s="104"/>
      <c r="C120" s="97"/>
      <c r="D120" s="104"/>
      <c r="E120" s="94"/>
      <c r="F120" s="94"/>
      <c r="G120" s="94"/>
      <c r="H120" s="6"/>
      <c r="I120" s="6"/>
      <c r="J120" s="6"/>
      <c r="K120" s="6"/>
      <c r="L120" s="34"/>
      <c r="M120" s="120"/>
      <c r="N120" s="120"/>
      <c r="O120" s="120"/>
    </row>
    <row r="121" spans="2:16" s="102" customFormat="1" x14ac:dyDescent="0.25">
      <c r="B121" s="104"/>
      <c r="C121" s="97"/>
      <c r="D121" s="104"/>
      <c r="E121" s="94"/>
      <c r="F121" s="94"/>
      <c r="G121" s="94"/>
      <c r="H121" s="6"/>
      <c r="I121" s="6"/>
      <c r="J121" s="6"/>
      <c r="K121" s="6"/>
      <c r="L121" s="34"/>
      <c r="M121" s="120"/>
      <c r="N121" s="120"/>
      <c r="O121" s="120"/>
    </row>
    <row r="122" spans="2:16" s="121" customFormat="1" x14ac:dyDescent="0.25">
      <c r="B122" s="104"/>
      <c r="C122" s="97"/>
      <c r="D122" s="104"/>
      <c r="E122" s="6"/>
      <c r="F122" s="6"/>
      <c r="G122" s="6"/>
      <c r="H122" s="6"/>
      <c r="I122" s="6"/>
      <c r="J122" s="6"/>
      <c r="K122" s="6"/>
      <c r="L122" s="117"/>
      <c r="M122" s="120"/>
      <c r="N122" s="120"/>
      <c r="O122" s="120"/>
    </row>
    <row r="123" spans="2:16" s="121" customFormat="1" x14ac:dyDescent="0.25">
      <c r="B123" s="104"/>
      <c r="C123" s="97"/>
      <c r="D123" s="104"/>
      <c r="E123" s="6"/>
      <c r="F123" s="6"/>
      <c r="G123" s="6"/>
      <c r="H123" s="6"/>
      <c r="I123" s="6"/>
      <c r="J123" s="6"/>
      <c r="K123" s="6"/>
      <c r="L123" s="117"/>
      <c r="M123" s="120"/>
      <c r="N123" s="120"/>
      <c r="O123" s="120"/>
    </row>
    <row r="124" spans="2:16" s="121" customFormat="1" x14ac:dyDescent="0.25">
      <c r="B124" s="104"/>
      <c r="C124" s="97"/>
      <c r="D124" s="104"/>
      <c r="E124" s="6"/>
      <c r="F124" s="6"/>
      <c r="G124" s="6"/>
      <c r="H124" s="87"/>
      <c r="I124" s="6"/>
      <c r="J124" s="6"/>
      <c r="K124" s="6"/>
      <c r="L124" s="117"/>
      <c r="M124" s="120"/>
      <c r="N124" s="120"/>
      <c r="O124" s="120"/>
    </row>
    <row r="125" spans="2:16" s="121" customFormat="1" x14ac:dyDescent="0.25">
      <c r="B125" s="104"/>
      <c r="C125" s="97"/>
      <c r="D125" s="104"/>
      <c r="E125" s="6"/>
      <c r="F125" s="6"/>
      <c r="G125" s="6"/>
      <c r="H125" s="6"/>
      <c r="I125" s="6"/>
      <c r="J125" s="6"/>
      <c r="K125" s="6"/>
      <c r="L125" s="117"/>
      <c r="M125" s="120"/>
      <c r="N125" s="120"/>
      <c r="O125" s="120"/>
    </row>
    <row r="126" spans="2:16" s="98" customFormat="1" x14ac:dyDescent="0.25">
      <c r="B126" s="25"/>
      <c r="C126" s="69"/>
      <c r="D126" s="25"/>
      <c r="E126" s="7"/>
      <c r="F126" s="7"/>
      <c r="G126" s="7"/>
      <c r="H126" s="7"/>
      <c r="I126" s="7"/>
      <c r="J126" s="7"/>
      <c r="K126" s="7"/>
      <c r="M126" s="99"/>
      <c r="N126" s="99"/>
      <c r="O126" s="99"/>
      <c r="P126" s="100"/>
    </row>
    <row r="127" spans="2:16" x14ac:dyDescent="0.25">
      <c r="B127" s="96"/>
      <c r="C127" s="97"/>
      <c r="D127" s="96"/>
      <c r="E127" s="6"/>
      <c r="F127" s="6"/>
      <c r="G127" s="6"/>
      <c r="I127" s="6"/>
      <c r="J127" s="6"/>
      <c r="K127" s="6"/>
    </row>
    <row r="128" spans="2:16" x14ac:dyDescent="0.25">
      <c r="B128" s="96"/>
      <c r="C128" s="97"/>
      <c r="D128" s="96"/>
      <c r="E128" s="6"/>
      <c r="F128" s="6"/>
      <c r="G128" s="6"/>
      <c r="I128" s="6"/>
      <c r="J128" s="6"/>
      <c r="K128" s="6"/>
    </row>
    <row r="129" spans="2:11" x14ac:dyDescent="0.25">
      <c r="B129" s="105"/>
      <c r="C129" s="97"/>
      <c r="D129" s="105"/>
      <c r="E129" s="90"/>
      <c r="F129" s="90"/>
      <c r="G129" s="90"/>
      <c r="H129" s="90"/>
      <c r="I129" s="90"/>
      <c r="J129" s="90"/>
      <c r="K129" s="90"/>
    </row>
    <row r="130" spans="2:11" x14ac:dyDescent="0.25">
      <c r="B130" s="105"/>
      <c r="C130" s="97"/>
      <c r="D130" s="105"/>
      <c r="E130" s="90"/>
      <c r="F130" s="90"/>
      <c r="G130" s="90"/>
      <c r="H130" s="90"/>
      <c r="I130" s="90"/>
      <c r="J130" s="90"/>
      <c r="K130" s="90"/>
    </row>
    <row r="131" spans="2:11" x14ac:dyDescent="0.25">
      <c r="B131" s="105"/>
      <c r="C131" s="97"/>
      <c r="D131" s="105"/>
      <c r="E131" s="90"/>
      <c r="F131" s="90"/>
      <c r="G131" s="90"/>
      <c r="H131" s="90"/>
      <c r="I131" s="90"/>
      <c r="J131" s="90"/>
      <c r="K131" s="90"/>
    </row>
    <row r="132" spans="2:11" x14ac:dyDescent="0.25">
      <c r="B132" s="105"/>
      <c r="C132" s="97"/>
      <c r="D132" s="105"/>
      <c r="E132" s="90"/>
      <c r="F132" s="90"/>
      <c r="G132" s="90"/>
      <c r="H132" s="90"/>
      <c r="I132" s="90"/>
      <c r="J132" s="90"/>
      <c r="K132" s="90"/>
    </row>
    <row r="133" spans="2:11" x14ac:dyDescent="0.25">
      <c r="B133" s="105"/>
      <c r="C133" s="97"/>
      <c r="D133" s="105"/>
      <c r="E133" s="90"/>
      <c r="F133" s="90"/>
      <c r="G133" s="90"/>
      <c r="H133" s="90"/>
      <c r="I133" s="90"/>
      <c r="J133" s="90"/>
      <c r="K133" s="90"/>
    </row>
    <row r="134" spans="2:11" x14ac:dyDescent="0.25">
      <c r="B134" s="105"/>
      <c r="C134" s="97"/>
      <c r="D134" s="105"/>
      <c r="E134" s="90"/>
      <c r="F134" s="90"/>
      <c r="G134" s="90"/>
      <c r="H134" s="90"/>
      <c r="I134" s="90"/>
      <c r="J134" s="90"/>
      <c r="K134" s="90"/>
    </row>
    <row r="135" spans="2:11" x14ac:dyDescent="0.25">
      <c r="B135" s="105"/>
      <c r="C135" s="97"/>
      <c r="D135" s="105"/>
      <c r="E135" s="90"/>
      <c r="F135" s="90"/>
      <c r="G135" s="90"/>
      <c r="H135" s="90"/>
      <c r="I135" s="90"/>
      <c r="J135" s="90"/>
      <c r="K135" s="90"/>
    </row>
    <row r="136" spans="2:11" x14ac:dyDescent="0.25">
      <c r="B136" s="105"/>
      <c r="C136" s="97"/>
      <c r="D136" s="105"/>
      <c r="E136" s="90"/>
      <c r="F136" s="90"/>
      <c r="G136" s="90"/>
      <c r="H136" s="90"/>
      <c r="I136" s="90"/>
      <c r="J136" s="90"/>
      <c r="K136" s="90"/>
    </row>
    <row r="137" spans="2:11" x14ac:dyDescent="0.25">
      <c r="B137" s="105"/>
      <c r="C137" s="97"/>
      <c r="D137" s="105"/>
      <c r="E137" s="90"/>
      <c r="F137" s="90"/>
      <c r="G137" s="90"/>
      <c r="H137" s="90"/>
      <c r="I137" s="90"/>
      <c r="J137" s="90"/>
      <c r="K137" s="90"/>
    </row>
    <row r="138" spans="2:11" x14ac:dyDescent="0.25">
      <c r="B138" s="105"/>
      <c r="C138" s="97"/>
      <c r="D138" s="105"/>
      <c r="E138" s="90"/>
      <c r="F138" s="90"/>
      <c r="G138" s="90"/>
      <c r="H138" s="90"/>
      <c r="I138" s="90"/>
      <c r="J138" s="90"/>
      <c r="K138" s="90"/>
    </row>
    <row r="139" spans="2:11" x14ac:dyDescent="0.25">
      <c r="B139" s="105"/>
      <c r="C139" s="97"/>
      <c r="D139" s="105"/>
      <c r="E139" s="90"/>
      <c r="F139" s="90"/>
      <c r="G139" s="90"/>
      <c r="H139" s="90"/>
      <c r="I139" s="90"/>
      <c r="J139" s="90"/>
      <c r="K139" s="90"/>
    </row>
    <row r="140" spans="2:11" x14ac:dyDescent="0.25">
      <c r="B140" s="105"/>
      <c r="C140" s="97"/>
      <c r="D140" s="105"/>
      <c r="E140" s="90"/>
      <c r="F140" s="90"/>
      <c r="G140" s="90"/>
      <c r="H140" s="90"/>
      <c r="I140" s="90"/>
      <c r="J140" s="90"/>
      <c r="K140" s="90"/>
    </row>
    <row r="141" spans="2:11" x14ac:dyDescent="0.25">
      <c r="B141" s="105"/>
      <c r="C141" s="97"/>
      <c r="D141" s="105"/>
      <c r="E141" s="90"/>
      <c r="F141" s="90"/>
      <c r="G141" s="90"/>
      <c r="H141" s="91"/>
      <c r="I141" s="90"/>
      <c r="J141" s="90"/>
      <c r="K141" s="90"/>
    </row>
    <row r="142" spans="2:11" x14ac:dyDescent="0.25">
      <c r="B142" s="105"/>
      <c r="C142" s="97"/>
      <c r="D142" s="105"/>
      <c r="E142" s="90"/>
      <c r="F142" s="90"/>
      <c r="G142" s="90"/>
      <c r="H142" s="91"/>
      <c r="I142" s="90"/>
      <c r="J142" s="90"/>
      <c r="K142" s="90"/>
    </row>
    <row r="143" spans="2:11" x14ac:dyDescent="0.25">
      <c r="B143" s="104"/>
      <c r="C143" s="97"/>
      <c r="D143" s="104"/>
      <c r="E143" s="6"/>
      <c r="F143" s="6"/>
      <c r="G143" s="6"/>
      <c r="H143" s="87"/>
      <c r="I143" s="6"/>
      <c r="J143" s="6"/>
      <c r="K143" s="6"/>
    </row>
    <row r="144" spans="2:11" x14ac:dyDescent="0.25">
      <c r="B144" s="104"/>
      <c r="C144" s="97"/>
      <c r="D144" s="104"/>
      <c r="E144" s="6"/>
      <c r="F144" s="6"/>
      <c r="G144" s="6"/>
      <c r="I144" s="6"/>
      <c r="J144" s="6"/>
      <c r="K144" s="6"/>
    </row>
    <row r="145" spans="2:16" x14ac:dyDescent="0.25">
      <c r="B145" s="104"/>
      <c r="C145" s="97"/>
      <c r="D145" s="104"/>
      <c r="E145" s="6"/>
      <c r="F145" s="6"/>
      <c r="G145" s="6"/>
      <c r="H145" s="87"/>
      <c r="I145" s="6"/>
      <c r="J145" s="6"/>
      <c r="K145" s="6"/>
    </row>
    <row r="146" spans="2:16" x14ac:dyDescent="0.25">
      <c r="B146" s="104"/>
      <c r="C146" s="97"/>
      <c r="D146" s="104"/>
      <c r="E146" s="6"/>
      <c r="F146" s="6"/>
      <c r="G146" s="6"/>
      <c r="I146" s="6"/>
      <c r="J146" s="6"/>
      <c r="K146" s="6"/>
    </row>
    <row r="147" spans="2:16" x14ac:dyDescent="0.25">
      <c r="B147" s="96"/>
      <c r="C147" s="97"/>
      <c r="D147" s="96"/>
      <c r="E147" s="6"/>
      <c r="F147" s="6"/>
      <c r="G147" s="6"/>
      <c r="I147" s="6"/>
      <c r="J147" s="6"/>
      <c r="K147" s="6"/>
    </row>
    <row r="148" spans="2:16" s="98" customFormat="1" x14ac:dyDescent="0.25">
      <c r="B148" s="25"/>
      <c r="C148" s="69"/>
      <c r="D148" s="25"/>
      <c r="E148" s="7"/>
      <c r="F148" s="7"/>
      <c r="G148" s="7"/>
      <c r="H148" s="7"/>
      <c r="I148" s="7"/>
      <c r="J148" s="7"/>
      <c r="K148" s="7"/>
      <c r="M148" s="120"/>
      <c r="N148" s="120"/>
      <c r="O148" s="120"/>
      <c r="P148" s="100"/>
    </row>
    <row r="149" spans="2:16" x14ac:dyDescent="0.25">
      <c r="B149" s="96"/>
      <c r="C149" s="97"/>
      <c r="D149" s="96"/>
      <c r="E149" s="6"/>
      <c r="F149" s="6"/>
      <c r="G149" s="6"/>
      <c r="I149" s="6"/>
      <c r="J149" s="6"/>
      <c r="K149" s="6"/>
      <c r="M149" s="99"/>
      <c r="N149" s="99"/>
      <c r="O149" s="99"/>
    </row>
    <row r="150" spans="2:16" s="98" customFormat="1" x14ac:dyDescent="0.25">
      <c r="B150" s="25"/>
      <c r="C150" s="69"/>
      <c r="D150" s="25"/>
      <c r="E150" s="7"/>
      <c r="F150" s="7"/>
      <c r="G150" s="7"/>
      <c r="H150" s="7"/>
      <c r="I150" s="7"/>
      <c r="J150" s="7"/>
      <c r="K150" s="7"/>
      <c r="M150" s="99"/>
      <c r="N150" s="99"/>
      <c r="O150" s="99"/>
      <c r="P150" s="100"/>
    </row>
    <row r="151" spans="2:16" x14ac:dyDescent="0.25">
      <c r="B151" s="96"/>
      <c r="C151" s="97"/>
      <c r="D151" s="96"/>
      <c r="E151" s="6"/>
      <c r="F151" s="6"/>
      <c r="G151" s="6"/>
      <c r="I151" s="6"/>
      <c r="J151" s="6"/>
      <c r="K151" s="6"/>
    </row>
    <row r="152" spans="2:16" x14ac:dyDescent="0.25">
      <c r="B152" s="96"/>
      <c r="C152" s="97"/>
      <c r="D152" s="96"/>
      <c r="E152" s="6"/>
      <c r="F152" s="6"/>
      <c r="G152" s="6"/>
      <c r="I152" s="6"/>
      <c r="J152" s="6"/>
      <c r="K152" s="6"/>
    </row>
    <row r="153" spans="2:16" s="124" customFormat="1" x14ac:dyDescent="0.25">
      <c r="B153" s="36"/>
      <c r="C153" s="97"/>
      <c r="D153" s="36"/>
      <c r="E153" s="6"/>
      <c r="F153" s="6"/>
      <c r="G153" s="6"/>
      <c r="H153" s="6"/>
      <c r="I153" s="6"/>
      <c r="J153" s="6"/>
      <c r="K153" s="6"/>
      <c r="L153" s="34"/>
      <c r="M153" s="120"/>
      <c r="N153" s="120"/>
      <c r="O153" s="120"/>
    </row>
    <row r="154" spans="2:16" s="124" customFormat="1" x14ac:dyDescent="0.25">
      <c r="B154" s="36"/>
      <c r="C154" s="97"/>
      <c r="D154" s="36"/>
      <c r="E154" s="6"/>
      <c r="F154" s="6"/>
      <c r="G154" s="6"/>
      <c r="H154" s="6"/>
      <c r="I154" s="6"/>
      <c r="J154" s="6"/>
      <c r="K154" s="6"/>
      <c r="L154" s="34"/>
      <c r="M154" s="120"/>
      <c r="N154" s="120"/>
      <c r="O154" s="120"/>
    </row>
    <row r="155" spans="2:16" s="124" customFormat="1" x14ac:dyDescent="0.25">
      <c r="B155" s="36"/>
      <c r="C155" s="97"/>
      <c r="D155" s="36"/>
      <c r="E155" s="6"/>
      <c r="F155" s="6"/>
      <c r="G155" s="6"/>
      <c r="H155" s="6"/>
      <c r="I155" s="6"/>
      <c r="J155" s="6"/>
      <c r="K155" s="6"/>
      <c r="L155" s="34"/>
      <c r="M155" s="120"/>
      <c r="N155" s="120"/>
      <c r="O155" s="120"/>
    </row>
    <row r="156" spans="2:16" s="124" customFormat="1" x14ac:dyDescent="0.25">
      <c r="B156" s="36"/>
      <c r="C156" s="97"/>
      <c r="D156" s="36"/>
      <c r="E156" s="6"/>
      <c r="F156" s="6"/>
      <c r="G156" s="6"/>
      <c r="H156" s="6"/>
      <c r="I156" s="6"/>
      <c r="J156" s="6"/>
      <c r="K156" s="6"/>
      <c r="L156" s="34"/>
      <c r="M156" s="120"/>
      <c r="N156" s="120"/>
      <c r="O156" s="120"/>
    </row>
    <row r="157" spans="2:16" s="124" customFormat="1" x14ac:dyDescent="0.25">
      <c r="B157" s="36"/>
      <c r="C157" s="97"/>
      <c r="D157" s="36"/>
      <c r="E157" s="6"/>
      <c r="F157" s="6"/>
      <c r="G157" s="6"/>
      <c r="H157" s="6"/>
      <c r="I157" s="6"/>
      <c r="J157" s="6"/>
      <c r="K157" s="6"/>
      <c r="L157" s="34"/>
      <c r="M157" s="120"/>
      <c r="N157" s="120"/>
      <c r="O157" s="120"/>
    </row>
    <row r="158" spans="2:16" s="124" customFormat="1" x14ac:dyDescent="0.25">
      <c r="B158" s="36"/>
      <c r="C158" s="97"/>
      <c r="D158" s="36"/>
      <c r="E158" s="6"/>
      <c r="F158" s="6"/>
      <c r="G158" s="6"/>
      <c r="H158" s="6"/>
      <c r="I158" s="6"/>
      <c r="J158" s="6"/>
      <c r="K158" s="6"/>
      <c r="L158" s="34"/>
      <c r="M158" s="120"/>
      <c r="N158" s="120"/>
      <c r="O158" s="120"/>
    </row>
    <row r="159" spans="2:16" s="102" customFormat="1" x14ac:dyDescent="0.25">
      <c r="B159" s="36"/>
      <c r="C159" s="97"/>
      <c r="D159" s="36"/>
      <c r="E159" s="6"/>
      <c r="F159" s="6"/>
      <c r="G159" s="6"/>
      <c r="H159" s="6"/>
      <c r="I159" s="6"/>
      <c r="J159" s="6"/>
      <c r="K159" s="6"/>
      <c r="L159" s="34"/>
      <c r="M159" s="120"/>
      <c r="N159" s="120"/>
      <c r="O159" s="120"/>
    </row>
    <row r="160" spans="2:16" s="102" customFormat="1" x14ac:dyDescent="0.25">
      <c r="B160" s="36"/>
      <c r="C160" s="97"/>
      <c r="D160" s="36"/>
      <c r="E160" s="6"/>
      <c r="F160" s="6"/>
      <c r="G160" s="6"/>
      <c r="H160" s="6"/>
      <c r="I160" s="6"/>
      <c r="J160" s="6"/>
      <c r="K160" s="6"/>
      <c r="L160" s="34"/>
      <c r="M160" s="120"/>
      <c r="N160" s="120"/>
      <c r="O160" s="120"/>
    </row>
    <row r="161" spans="2:15" s="102" customFormat="1" x14ac:dyDescent="0.25">
      <c r="B161" s="36"/>
      <c r="C161" s="97"/>
      <c r="D161" s="36"/>
      <c r="E161" s="6"/>
      <c r="F161" s="6"/>
      <c r="G161" s="6"/>
      <c r="H161" s="6"/>
      <c r="I161" s="6"/>
      <c r="J161" s="6"/>
      <c r="K161" s="6"/>
      <c r="L161" s="34"/>
      <c r="M161" s="120"/>
      <c r="N161" s="120"/>
      <c r="O161" s="120"/>
    </row>
    <row r="162" spans="2:15" s="102" customFormat="1" x14ac:dyDescent="0.25">
      <c r="B162" s="36"/>
      <c r="C162" s="97"/>
      <c r="D162" s="36"/>
      <c r="E162" s="6"/>
      <c r="F162" s="6"/>
      <c r="G162" s="6"/>
      <c r="H162" s="6"/>
      <c r="I162" s="6"/>
      <c r="J162" s="6"/>
      <c r="K162" s="6"/>
      <c r="L162" s="34"/>
      <c r="M162" s="120"/>
      <c r="N162" s="120"/>
      <c r="O162" s="120"/>
    </row>
    <row r="163" spans="2:15" s="102" customFormat="1" x14ac:dyDescent="0.25">
      <c r="B163" s="36"/>
      <c r="C163" s="97"/>
      <c r="D163" s="36"/>
      <c r="E163" s="6"/>
      <c r="F163" s="6"/>
      <c r="G163" s="6"/>
      <c r="H163" s="6"/>
      <c r="I163" s="6"/>
      <c r="J163" s="6"/>
      <c r="K163" s="6"/>
      <c r="L163" s="34"/>
      <c r="M163" s="120"/>
      <c r="N163" s="120"/>
      <c r="O163" s="120"/>
    </row>
    <row r="164" spans="2:15" s="102" customFormat="1" x14ac:dyDescent="0.25">
      <c r="B164" s="36"/>
      <c r="C164" s="97"/>
      <c r="D164" s="36"/>
      <c r="E164" s="6"/>
      <c r="F164" s="6"/>
      <c r="G164" s="6"/>
      <c r="H164" s="6"/>
      <c r="I164" s="6"/>
      <c r="J164" s="6"/>
      <c r="K164" s="6"/>
      <c r="L164" s="34"/>
      <c r="M164" s="120"/>
      <c r="N164" s="120"/>
      <c r="O164" s="120"/>
    </row>
    <row r="165" spans="2:15" s="102" customFormat="1" x14ac:dyDescent="0.25">
      <c r="B165" s="36"/>
      <c r="C165" s="97"/>
      <c r="D165" s="36"/>
      <c r="E165" s="6"/>
      <c r="F165" s="6"/>
      <c r="G165" s="6"/>
      <c r="H165" s="6"/>
      <c r="I165" s="6"/>
      <c r="J165" s="6"/>
      <c r="K165" s="6"/>
      <c r="L165" s="34"/>
      <c r="M165" s="120"/>
      <c r="N165" s="120"/>
      <c r="O165" s="120"/>
    </row>
    <row r="166" spans="2:15" s="102" customFormat="1" x14ac:dyDescent="0.25">
      <c r="B166" s="36"/>
      <c r="C166" s="97"/>
      <c r="D166" s="36"/>
      <c r="E166" s="6"/>
      <c r="F166" s="6"/>
      <c r="G166" s="6"/>
      <c r="H166" s="6"/>
      <c r="I166" s="6"/>
      <c r="J166" s="6"/>
      <c r="K166" s="6"/>
      <c r="L166" s="34"/>
      <c r="M166" s="120"/>
      <c r="N166" s="120"/>
      <c r="O166" s="120"/>
    </row>
    <row r="167" spans="2:15" s="102" customFormat="1" x14ac:dyDescent="0.25">
      <c r="B167" s="36"/>
      <c r="C167" s="97"/>
      <c r="D167" s="36"/>
      <c r="E167" s="6"/>
      <c r="F167" s="6"/>
      <c r="G167" s="6"/>
      <c r="H167" s="6"/>
      <c r="I167" s="6"/>
      <c r="J167" s="6"/>
      <c r="K167" s="6"/>
      <c r="L167" s="34"/>
      <c r="M167" s="120"/>
      <c r="N167" s="120"/>
      <c r="O167" s="120"/>
    </row>
    <row r="168" spans="2:15" s="102" customFormat="1" x14ac:dyDescent="0.25">
      <c r="B168" s="36"/>
      <c r="C168" s="97"/>
      <c r="D168" s="36"/>
      <c r="E168" s="6"/>
      <c r="F168" s="6"/>
      <c r="G168" s="6"/>
      <c r="H168" s="6"/>
      <c r="I168" s="6"/>
      <c r="J168" s="6"/>
      <c r="K168" s="6"/>
      <c r="L168" s="34"/>
      <c r="M168" s="120"/>
      <c r="N168" s="120"/>
      <c r="O168" s="120"/>
    </row>
    <row r="169" spans="2:15" s="102" customFormat="1" x14ac:dyDescent="0.25">
      <c r="B169" s="36"/>
      <c r="C169" s="97"/>
      <c r="D169" s="36"/>
      <c r="E169" s="6"/>
      <c r="F169" s="6"/>
      <c r="G169" s="6"/>
      <c r="H169" s="6"/>
      <c r="I169" s="6"/>
      <c r="J169" s="6"/>
      <c r="K169" s="6"/>
      <c r="L169" s="34"/>
      <c r="M169" s="120"/>
      <c r="N169" s="120"/>
      <c r="O169" s="120"/>
    </row>
    <row r="170" spans="2:15" s="102" customFormat="1" x14ac:dyDescent="0.25">
      <c r="B170" s="36"/>
      <c r="C170" s="97"/>
      <c r="D170" s="36"/>
      <c r="E170" s="6"/>
      <c r="F170" s="6"/>
      <c r="G170" s="6"/>
      <c r="H170" s="6"/>
      <c r="I170" s="6"/>
      <c r="J170" s="6"/>
      <c r="K170" s="6"/>
      <c r="L170" s="34"/>
      <c r="M170" s="120"/>
      <c r="N170" s="120"/>
      <c r="O170" s="120"/>
    </row>
    <row r="171" spans="2:15" s="102" customFormat="1" x14ac:dyDescent="0.25">
      <c r="B171" s="36"/>
      <c r="C171" s="97"/>
      <c r="D171" s="36"/>
      <c r="E171" s="6"/>
      <c r="F171" s="6"/>
      <c r="G171" s="6"/>
      <c r="H171" s="6"/>
      <c r="I171" s="6"/>
      <c r="J171" s="6"/>
      <c r="K171" s="6"/>
      <c r="L171" s="34"/>
      <c r="M171" s="120"/>
      <c r="N171" s="120"/>
      <c r="O171" s="120"/>
    </row>
    <row r="172" spans="2:15" s="102" customFormat="1" x14ac:dyDescent="0.25">
      <c r="B172" s="36"/>
      <c r="C172" s="97"/>
      <c r="D172" s="36"/>
      <c r="E172" s="6"/>
      <c r="F172" s="6"/>
      <c r="G172" s="6"/>
      <c r="H172" s="6"/>
      <c r="I172" s="6"/>
      <c r="J172" s="6"/>
      <c r="K172" s="6"/>
      <c r="L172" s="34"/>
      <c r="M172" s="120"/>
      <c r="N172" s="120"/>
      <c r="O172" s="120"/>
    </row>
    <row r="173" spans="2:15" s="102" customFormat="1" x14ac:dyDescent="0.25">
      <c r="B173" s="36"/>
      <c r="C173" s="97"/>
      <c r="D173" s="36"/>
      <c r="E173" s="6"/>
      <c r="F173" s="6"/>
      <c r="G173" s="6"/>
      <c r="H173" s="6"/>
      <c r="I173" s="6"/>
      <c r="J173" s="6"/>
      <c r="K173" s="6"/>
      <c r="L173" s="34"/>
      <c r="M173" s="120"/>
      <c r="N173" s="120"/>
      <c r="O173" s="120"/>
    </row>
    <row r="174" spans="2:15" s="102" customFormat="1" x14ac:dyDescent="0.25">
      <c r="B174" s="36"/>
      <c r="C174" s="97"/>
      <c r="D174" s="36"/>
      <c r="E174" s="6"/>
      <c r="F174" s="6"/>
      <c r="G174" s="6"/>
      <c r="H174" s="6"/>
      <c r="I174" s="6"/>
      <c r="J174" s="6"/>
      <c r="K174" s="6"/>
      <c r="L174" s="34"/>
      <c r="M174" s="120"/>
      <c r="N174" s="120"/>
      <c r="O174" s="120"/>
    </row>
    <row r="175" spans="2:15" s="102" customFormat="1" x14ac:dyDescent="0.25">
      <c r="B175" s="36"/>
      <c r="C175" s="97"/>
      <c r="D175" s="36"/>
      <c r="E175" s="6"/>
      <c r="F175" s="6"/>
      <c r="G175" s="6"/>
      <c r="H175" s="6"/>
      <c r="I175" s="6"/>
      <c r="J175" s="6"/>
      <c r="K175" s="6"/>
      <c r="L175" s="34"/>
      <c r="M175" s="120"/>
      <c r="N175" s="120"/>
      <c r="O175" s="120"/>
    </row>
    <row r="176" spans="2:15" s="102" customFormat="1" x14ac:dyDescent="0.25">
      <c r="B176" s="36"/>
      <c r="C176" s="97"/>
      <c r="D176" s="36"/>
      <c r="E176" s="6"/>
      <c r="F176" s="6"/>
      <c r="G176" s="6"/>
      <c r="H176" s="6"/>
      <c r="I176" s="6"/>
      <c r="J176" s="6"/>
      <c r="K176" s="6"/>
      <c r="L176" s="34"/>
      <c r="M176" s="120"/>
      <c r="N176" s="120"/>
      <c r="O176" s="120"/>
    </row>
    <row r="177" spans="2:15" s="102" customFormat="1" x14ac:dyDescent="0.25">
      <c r="B177" s="36"/>
      <c r="C177" s="97"/>
      <c r="D177" s="36"/>
      <c r="E177" s="6"/>
      <c r="F177" s="6"/>
      <c r="G177" s="6"/>
      <c r="H177" s="6"/>
      <c r="I177" s="6"/>
      <c r="J177" s="6"/>
      <c r="K177" s="6"/>
      <c r="L177" s="34"/>
      <c r="M177" s="120"/>
      <c r="N177" s="120"/>
      <c r="O177" s="120"/>
    </row>
    <row r="178" spans="2:15" s="102" customFormat="1" x14ac:dyDescent="0.25">
      <c r="B178" s="36"/>
      <c r="C178" s="97"/>
      <c r="D178" s="36"/>
      <c r="E178" s="6"/>
      <c r="F178" s="6"/>
      <c r="G178" s="6"/>
      <c r="H178" s="6"/>
      <c r="I178" s="6"/>
      <c r="J178" s="6"/>
      <c r="K178" s="6"/>
      <c r="L178" s="34"/>
      <c r="M178" s="120"/>
      <c r="N178" s="120"/>
      <c r="O178" s="120"/>
    </row>
    <row r="179" spans="2:15" s="102" customFormat="1" x14ac:dyDescent="0.25">
      <c r="B179" s="36"/>
      <c r="C179" s="97"/>
      <c r="D179" s="36"/>
      <c r="E179" s="6"/>
      <c r="F179" s="6"/>
      <c r="G179" s="6"/>
      <c r="H179" s="6"/>
      <c r="I179" s="6"/>
      <c r="J179" s="6"/>
      <c r="K179" s="6"/>
      <c r="L179" s="34"/>
      <c r="M179" s="120"/>
      <c r="N179" s="120"/>
      <c r="O179" s="120"/>
    </row>
    <row r="180" spans="2:15" s="102" customFormat="1" x14ac:dyDescent="0.25">
      <c r="B180" s="36"/>
      <c r="C180" s="97"/>
      <c r="D180" s="36"/>
      <c r="E180" s="6"/>
      <c r="F180" s="6"/>
      <c r="G180" s="6"/>
      <c r="H180" s="6"/>
      <c r="I180" s="6"/>
      <c r="J180" s="6"/>
      <c r="K180" s="6"/>
      <c r="L180" s="34"/>
      <c r="M180" s="120"/>
      <c r="N180" s="120"/>
      <c r="O180" s="120"/>
    </row>
    <row r="181" spans="2:15" s="102" customFormat="1" x14ac:dyDescent="0.25">
      <c r="B181" s="36"/>
      <c r="C181" s="97"/>
      <c r="D181" s="36"/>
      <c r="E181" s="6"/>
      <c r="F181" s="6"/>
      <c r="G181" s="6"/>
      <c r="H181" s="6"/>
      <c r="I181" s="6"/>
      <c r="J181" s="6"/>
      <c r="K181" s="6"/>
      <c r="L181" s="34"/>
      <c r="M181" s="120"/>
      <c r="N181" s="120"/>
      <c r="O181" s="120"/>
    </row>
    <row r="182" spans="2:15" s="102" customFormat="1" x14ac:dyDescent="0.25">
      <c r="B182" s="36"/>
      <c r="C182" s="97"/>
      <c r="D182" s="36"/>
      <c r="E182" s="6"/>
      <c r="F182" s="6"/>
      <c r="G182" s="6"/>
      <c r="H182" s="6"/>
      <c r="I182" s="6"/>
      <c r="J182" s="6"/>
      <c r="K182" s="6"/>
      <c r="L182" s="34"/>
      <c r="M182" s="120"/>
      <c r="N182" s="120"/>
      <c r="O182" s="120"/>
    </row>
    <row r="183" spans="2:15" s="102" customFormat="1" x14ac:dyDescent="0.25">
      <c r="B183" s="36"/>
      <c r="C183" s="97"/>
      <c r="D183" s="36"/>
      <c r="E183" s="6"/>
      <c r="F183" s="6"/>
      <c r="G183" s="6"/>
      <c r="H183" s="6"/>
      <c r="I183" s="6"/>
      <c r="J183" s="6"/>
      <c r="K183" s="6"/>
      <c r="L183" s="34"/>
      <c r="M183" s="120"/>
      <c r="N183" s="120"/>
      <c r="O183" s="120"/>
    </row>
    <row r="184" spans="2:15" s="102" customFormat="1" x14ac:dyDescent="0.25">
      <c r="B184" s="36"/>
      <c r="C184" s="97"/>
      <c r="D184" s="36"/>
      <c r="E184" s="6"/>
      <c r="F184" s="6"/>
      <c r="G184" s="6"/>
      <c r="H184" s="6"/>
      <c r="I184" s="6"/>
      <c r="J184" s="6"/>
      <c r="K184" s="6"/>
      <c r="L184" s="34"/>
      <c r="M184" s="120"/>
      <c r="N184" s="120"/>
      <c r="O184" s="120"/>
    </row>
    <row r="185" spans="2:15" s="102" customFormat="1" x14ac:dyDescent="0.25">
      <c r="B185" s="36"/>
      <c r="C185" s="97"/>
      <c r="D185" s="36"/>
      <c r="E185" s="6"/>
      <c r="F185" s="6"/>
      <c r="G185" s="6"/>
      <c r="H185" s="6"/>
      <c r="I185" s="6"/>
      <c r="J185" s="6"/>
      <c r="K185" s="6"/>
      <c r="L185" s="34"/>
      <c r="M185" s="120"/>
      <c r="N185" s="120"/>
      <c r="O185" s="120"/>
    </row>
    <row r="186" spans="2:15" s="102" customFormat="1" x14ac:dyDescent="0.25">
      <c r="B186" s="36"/>
      <c r="C186" s="97"/>
      <c r="D186" s="36"/>
      <c r="E186" s="6"/>
      <c r="F186" s="6"/>
      <c r="G186" s="6"/>
      <c r="H186" s="6"/>
      <c r="I186" s="6"/>
      <c r="J186" s="6"/>
      <c r="K186" s="6"/>
      <c r="L186" s="34"/>
      <c r="M186" s="120"/>
      <c r="N186" s="120"/>
      <c r="O186" s="120"/>
    </row>
    <row r="187" spans="2:15" s="102" customFormat="1" x14ac:dyDescent="0.25">
      <c r="B187" s="36"/>
      <c r="C187" s="97"/>
      <c r="D187" s="36"/>
      <c r="E187" s="6"/>
      <c r="F187" s="6"/>
      <c r="G187" s="6"/>
      <c r="H187" s="6"/>
      <c r="I187" s="6"/>
      <c r="J187" s="6"/>
      <c r="K187" s="6"/>
      <c r="L187" s="34"/>
      <c r="M187" s="120"/>
      <c r="N187" s="120"/>
      <c r="O187" s="120"/>
    </row>
    <row r="188" spans="2:15" s="102" customFormat="1" x14ac:dyDescent="0.25">
      <c r="B188" s="36"/>
      <c r="C188" s="97"/>
      <c r="D188" s="36"/>
      <c r="E188" s="6"/>
      <c r="F188" s="6"/>
      <c r="G188" s="6"/>
      <c r="H188" s="6"/>
      <c r="I188" s="6"/>
      <c r="J188" s="6"/>
      <c r="K188" s="6"/>
      <c r="L188" s="34"/>
      <c r="M188" s="120"/>
      <c r="N188" s="120"/>
      <c r="O188" s="120"/>
    </row>
    <row r="189" spans="2:15" s="124" customFormat="1" x14ac:dyDescent="0.25">
      <c r="B189" s="36"/>
      <c r="C189" s="97"/>
      <c r="D189" s="36"/>
      <c r="E189" s="6"/>
      <c r="F189" s="6"/>
      <c r="G189" s="6"/>
      <c r="H189" s="6"/>
      <c r="I189" s="6"/>
      <c r="J189" s="6"/>
      <c r="K189" s="6"/>
      <c r="L189" s="34"/>
      <c r="M189" s="120"/>
      <c r="N189" s="120"/>
      <c r="O189" s="120"/>
    </row>
    <row r="190" spans="2:15" s="124" customFormat="1" x14ac:dyDescent="0.25">
      <c r="B190" s="36"/>
      <c r="C190" s="97"/>
      <c r="D190" s="36"/>
      <c r="E190" s="6"/>
      <c r="F190" s="6"/>
      <c r="G190" s="6"/>
      <c r="H190" s="6"/>
      <c r="I190" s="6"/>
      <c r="J190" s="6"/>
      <c r="K190" s="6"/>
      <c r="L190" s="34"/>
      <c r="M190" s="120"/>
      <c r="N190" s="120"/>
      <c r="O190" s="120"/>
    </row>
    <row r="191" spans="2:15" s="124" customFormat="1" x14ac:dyDescent="0.25">
      <c r="B191" s="36"/>
      <c r="C191" s="97"/>
      <c r="D191" s="36"/>
      <c r="E191" s="6"/>
      <c r="F191" s="6"/>
      <c r="G191" s="6"/>
      <c r="H191" s="6"/>
      <c r="I191" s="6"/>
      <c r="J191" s="6"/>
      <c r="K191" s="6"/>
      <c r="L191" s="34"/>
      <c r="M191" s="120"/>
      <c r="N191" s="120"/>
      <c r="O191" s="120"/>
    </row>
    <row r="192" spans="2:15" s="124" customFormat="1" x14ac:dyDescent="0.25">
      <c r="B192" s="36"/>
      <c r="C192" s="97"/>
      <c r="D192" s="36"/>
      <c r="E192" s="6"/>
      <c r="F192" s="6"/>
      <c r="G192" s="6"/>
      <c r="H192" s="6"/>
      <c r="I192" s="6"/>
      <c r="J192" s="6"/>
      <c r="K192" s="6"/>
      <c r="L192" s="34"/>
      <c r="M192" s="120"/>
      <c r="N192" s="120"/>
      <c r="O192" s="120"/>
    </row>
    <row r="193" spans="2:16" x14ac:dyDescent="0.25">
      <c r="B193" s="36"/>
      <c r="C193" s="97"/>
      <c r="D193" s="36"/>
      <c r="E193" s="6"/>
      <c r="F193" s="6"/>
      <c r="G193" s="6"/>
      <c r="I193" s="6"/>
      <c r="J193" s="6"/>
      <c r="K193" s="6"/>
    </row>
    <row r="194" spans="2:16" x14ac:dyDescent="0.25">
      <c r="B194" s="104"/>
      <c r="C194" s="97"/>
      <c r="D194" s="104"/>
      <c r="E194" s="6"/>
      <c r="F194" s="6"/>
      <c r="G194" s="6"/>
      <c r="H194" s="87"/>
      <c r="I194" s="6"/>
      <c r="J194" s="6"/>
      <c r="K194" s="6"/>
    </row>
    <row r="195" spans="2:16" x14ac:dyDescent="0.25">
      <c r="M195" s="99"/>
      <c r="N195" s="99"/>
      <c r="O195" s="99"/>
    </row>
    <row r="196" spans="2:16" s="98" customFormat="1" x14ac:dyDescent="0.25">
      <c r="B196" s="25"/>
      <c r="C196" s="69"/>
      <c r="D196" s="25"/>
      <c r="E196" s="7"/>
      <c r="F196" s="7"/>
      <c r="G196" s="7"/>
      <c r="H196" s="7"/>
      <c r="I196" s="7"/>
      <c r="J196" s="7"/>
      <c r="K196" s="7"/>
      <c r="M196" s="99"/>
      <c r="N196" s="99"/>
      <c r="O196" s="99"/>
      <c r="P196" s="100"/>
    </row>
    <row r="197" spans="2:16" x14ac:dyDescent="0.25">
      <c r="B197" s="96"/>
      <c r="C197" s="97"/>
      <c r="D197" s="96"/>
      <c r="E197" s="6"/>
      <c r="F197" s="6"/>
      <c r="G197" s="6"/>
      <c r="I197" s="6"/>
      <c r="J197" s="6"/>
      <c r="K197" s="6"/>
      <c r="M197" s="99"/>
      <c r="N197" s="99"/>
      <c r="O197" s="99"/>
    </row>
    <row r="198" spans="2:16" x14ac:dyDescent="0.25">
      <c r="B198" s="96"/>
      <c r="C198" s="97"/>
      <c r="D198" s="96"/>
      <c r="E198" s="6"/>
      <c r="F198" s="6"/>
      <c r="G198" s="6"/>
      <c r="I198" s="6"/>
      <c r="J198" s="6"/>
      <c r="K198" s="6"/>
      <c r="M198" s="99"/>
      <c r="N198" s="99"/>
      <c r="O198" s="99"/>
    </row>
    <row r="199" spans="2:16" x14ac:dyDescent="0.25">
      <c r="B199" s="36"/>
      <c r="C199" s="97"/>
      <c r="D199" s="36"/>
      <c r="E199" s="6"/>
      <c r="F199" s="6"/>
      <c r="G199" s="6"/>
      <c r="I199" s="6"/>
      <c r="J199" s="6"/>
      <c r="K199" s="6"/>
    </row>
    <row r="200" spans="2:16" x14ac:dyDescent="0.25">
      <c r="B200" s="36"/>
      <c r="C200" s="97"/>
      <c r="D200" s="36"/>
      <c r="E200" s="6"/>
      <c r="F200" s="6"/>
      <c r="G200" s="6"/>
      <c r="I200" s="6"/>
      <c r="J200" s="6"/>
      <c r="K200" s="6"/>
    </row>
    <row r="201" spans="2:16" x14ac:dyDescent="0.25">
      <c r="B201" s="36"/>
      <c r="C201" s="97"/>
      <c r="D201" s="36"/>
      <c r="E201" s="6"/>
      <c r="F201" s="6"/>
      <c r="G201" s="6"/>
      <c r="I201" s="6"/>
      <c r="J201" s="6"/>
      <c r="K201" s="6"/>
    </row>
    <row r="202" spans="2:16" s="124" customFormat="1" x14ac:dyDescent="0.25">
      <c r="B202" s="36"/>
      <c r="C202" s="97"/>
      <c r="D202" s="36"/>
      <c r="E202" s="6"/>
      <c r="F202" s="6"/>
      <c r="G202" s="6"/>
      <c r="H202" s="6"/>
      <c r="I202" s="6"/>
      <c r="J202" s="6"/>
      <c r="K202" s="6"/>
      <c r="L202" s="34"/>
      <c r="M202" s="120"/>
      <c r="N202" s="120"/>
      <c r="O202" s="120"/>
    </row>
    <row r="203" spans="2:16" s="124" customFormat="1" x14ac:dyDescent="0.25">
      <c r="B203" s="36"/>
      <c r="C203" s="97"/>
      <c r="D203" s="36"/>
      <c r="E203" s="6"/>
      <c r="F203" s="6"/>
      <c r="G203" s="6"/>
      <c r="H203" s="6"/>
      <c r="I203" s="6"/>
      <c r="J203" s="6"/>
      <c r="K203" s="6"/>
      <c r="L203" s="34"/>
      <c r="M203" s="120"/>
      <c r="N203" s="120"/>
      <c r="O203" s="120"/>
    </row>
    <row r="204" spans="2:16" s="124" customFormat="1" x14ac:dyDescent="0.25">
      <c r="B204" s="36"/>
      <c r="C204" s="97"/>
      <c r="D204" s="36"/>
      <c r="E204" s="6"/>
      <c r="F204" s="6"/>
      <c r="G204" s="6"/>
      <c r="H204" s="6"/>
      <c r="I204" s="6"/>
      <c r="J204" s="6"/>
      <c r="K204" s="6"/>
      <c r="L204" s="34"/>
      <c r="M204" s="120"/>
      <c r="N204" s="120"/>
      <c r="O204" s="120"/>
    </row>
    <row r="205" spans="2:16" s="124" customFormat="1" x14ac:dyDescent="0.25">
      <c r="B205" s="36"/>
      <c r="C205" s="97"/>
      <c r="D205" s="36"/>
      <c r="E205" s="6"/>
      <c r="F205" s="6"/>
      <c r="G205" s="6"/>
      <c r="H205" s="6"/>
      <c r="I205" s="6"/>
      <c r="J205" s="6"/>
      <c r="K205" s="6"/>
      <c r="L205" s="34"/>
      <c r="M205" s="120"/>
      <c r="N205" s="120"/>
      <c r="O205" s="120"/>
    </row>
    <row r="206" spans="2:16" s="124" customFormat="1" x14ac:dyDescent="0.25">
      <c r="B206" s="36"/>
      <c r="C206" s="97"/>
      <c r="D206" s="36"/>
      <c r="E206" s="6"/>
      <c r="F206" s="6"/>
      <c r="G206" s="6"/>
      <c r="H206" s="6"/>
      <c r="I206" s="6"/>
      <c r="J206" s="6"/>
      <c r="K206" s="6"/>
      <c r="L206" s="34"/>
      <c r="M206" s="120"/>
      <c r="N206" s="120"/>
      <c r="O206" s="120"/>
    </row>
    <row r="207" spans="2:16" x14ac:dyDescent="0.25">
      <c r="B207" s="104"/>
      <c r="C207" s="97"/>
      <c r="D207" s="104"/>
      <c r="E207" s="6"/>
      <c r="F207" s="6"/>
      <c r="G207" s="6"/>
      <c r="H207" s="87"/>
      <c r="I207" s="6"/>
      <c r="J207" s="6"/>
      <c r="K207" s="6"/>
    </row>
    <row r="208" spans="2:16" s="124" customFormat="1" x14ac:dyDescent="0.25">
      <c r="B208" s="102"/>
      <c r="C208" s="97"/>
      <c r="D208" s="102"/>
      <c r="E208" s="102"/>
      <c r="F208" s="102"/>
      <c r="G208" s="102"/>
      <c r="H208" s="102"/>
      <c r="I208" s="34"/>
      <c r="J208" s="34"/>
      <c r="K208" s="34"/>
      <c r="L208" s="34"/>
      <c r="M208" s="99"/>
      <c r="N208" s="99"/>
      <c r="O208" s="99"/>
    </row>
    <row r="209" spans="2:16" s="98" customFormat="1" x14ac:dyDescent="0.25">
      <c r="B209" s="25"/>
      <c r="C209" s="69"/>
      <c r="D209" s="25"/>
      <c r="E209" s="7"/>
      <c r="F209" s="7"/>
      <c r="G209" s="7"/>
      <c r="H209" s="7"/>
      <c r="I209" s="7"/>
      <c r="J209" s="7"/>
      <c r="K209" s="7"/>
      <c r="M209" s="99"/>
      <c r="N209" s="99"/>
      <c r="O209" s="99"/>
      <c r="P209" s="100"/>
    </row>
    <row r="210" spans="2:16" s="124" customFormat="1" x14ac:dyDescent="0.25">
      <c r="B210" s="102"/>
      <c r="C210" s="97"/>
      <c r="D210" s="102"/>
      <c r="E210" s="102"/>
      <c r="F210" s="102"/>
      <c r="G210" s="102"/>
      <c r="H210" s="102"/>
      <c r="I210" s="34"/>
      <c r="J210" s="34"/>
      <c r="K210" s="34"/>
      <c r="L210" s="34"/>
      <c r="M210" s="99"/>
      <c r="N210" s="99"/>
      <c r="O210" s="99"/>
    </row>
    <row r="211" spans="2:16" x14ac:dyDescent="0.25">
      <c r="B211" s="96"/>
      <c r="C211" s="97"/>
      <c r="D211" s="96"/>
      <c r="E211" s="6"/>
      <c r="F211" s="6"/>
      <c r="G211" s="6"/>
      <c r="I211" s="6"/>
      <c r="J211" s="6"/>
      <c r="K211" s="6"/>
      <c r="M211" s="99"/>
      <c r="N211" s="99"/>
      <c r="O211" s="99"/>
    </row>
    <row r="212" spans="2:16" x14ac:dyDescent="0.25">
      <c r="B212" s="36"/>
      <c r="C212" s="97"/>
      <c r="D212" s="36"/>
      <c r="E212" s="6"/>
      <c r="F212" s="6"/>
      <c r="G212" s="6"/>
      <c r="I212" s="6"/>
      <c r="J212" s="6"/>
      <c r="K212" s="6"/>
    </row>
    <row r="213" spans="2:16" x14ac:dyDescent="0.25">
      <c r="B213" s="36"/>
      <c r="C213" s="97"/>
      <c r="D213" s="36"/>
      <c r="E213" s="6"/>
      <c r="F213" s="6"/>
      <c r="G213" s="6"/>
      <c r="I213" s="6"/>
      <c r="J213" s="6"/>
      <c r="K213" s="6"/>
    </row>
    <row r="214" spans="2:16" x14ac:dyDescent="0.25">
      <c r="B214" s="36"/>
      <c r="C214" s="97"/>
      <c r="D214" s="36"/>
      <c r="E214" s="6"/>
      <c r="F214" s="6"/>
      <c r="G214" s="6"/>
      <c r="I214" s="6"/>
      <c r="J214" s="6"/>
      <c r="K214" s="6"/>
    </row>
    <row r="215" spans="2:16" x14ac:dyDescent="0.25">
      <c r="B215" s="36"/>
      <c r="C215" s="97"/>
      <c r="D215" s="36"/>
      <c r="E215" s="6"/>
      <c r="F215" s="6"/>
      <c r="G215" s="6"/>
      <c r="I215" s="6"/>
      <c r="J215" s="6"/>
      <c r="K215" s="6"/>
    </row>
    <row r="216" spans="2:16" x14ac:dyDescent="0.25">
      <c r="B216" s="36"/>
      <c r="C216" s="97"/>
      <c r="D216" s="36"/>
      <c r="E216" s="6"/>
      <c r="F216" s="6"/>
      <c r="G216" s="6"/>
      <c r="I216" s="6"/>
      <c r="J216" s="6"/>
      <c r="K216" s="6"/>
    </row>
    <row r="217" spans="2:16" x14ac:dyDescent="0.25">
      <c r="B217" s="36"/>
      <c r="C217" s="97"/>
      <c r="D217" s="36"/>
      <c r="E217" s="6"/>
      <c r="F217" s="6"/>
      <c r="G217" s="6"/>
      <c r="I217" s="6"/>
      <c r="J217" s="6"/>
      <c r="K217" s="6"/>
    </row>
    <row r="218" spans="2:16" x14ac:dyDescent="0.25">
      <c r="B218" s="36"/>
      <c r="C218" s="97"/>
      <c r="D218" s="36"/>
      <c r="E218" s="6"/>
      <c r="F218" s="6"/>
      <c r="G218" s="6"/>
      <c r="I218" s="6"/>
      <c r="J218" s="6"/>
      <c r="K218" s="6"/>
    </row>
    <row r="219" spans="2:16" x14ac:dyDescent="0.25">
      <c r="B219" s="36"/>
      <c r="C219" s="97"/>
      <c r="D219" s="36"/>
      <c r="E219" s="6"/>
      <c r="F219" s="6"/>
      <c r="G219" s="6"/>
      <c r="I219" s="6"/>
      <c r="J219" s="6"/>
      <c r="K219" s="6"/>
    </row>
    <row r="220" spans="2:16" x14ac:dyDescent="0.25">
      <c r="B220" s="36"/>
      <c r="C220" s="97"/>
      <c r="D220" s="36"/>
      <c r="E220" s="6"/>
      <c r="F220" s="6"/>
      <c r="G220" s="6"/>
      <c r="I220" s="6"/>
      <c r="J220" s="6"/>
      <c r="K220" s="6"/>
    </row>
    <row r="221" spans="2:16" x14ac:dyDescent="0.25">
      <c r="B221" s="36"/>
      <c r="C221" s="97"/>
      <c r="D221" s="36"/>
      <c r="E221" s="6"/>
      <c r="F221" s="6"/>
      <c r="G221" s="6"/>
      <c r="I221" s="6"/>
      <c r="J221" s="6"/>
      <c r="K221" s="6"/>
    </row>
    <row r="222" spans="2:16" s="124" customFormat="1" x14ac:dyDescent="0.25">
      <c r="B222" s="36"/>
      <c r="C222" s="97"/>
      <c r="D222" s="36"/>
      <c r="E222" s="102"/>
      <c r="F222" s="102"/>
      <c r="G222" s="102"/>
      <c r="H222" s="102"/>
      <c r="I222" s="6"/>
      <c r="J222" s="6"/>
      <c r="K222" s="6"/>
      <c r="L222" s="34"/>
      <c r="M222" s="120"/>
      <c r="N222" s="120"/>
      <c r="O222" s="120"/>
    </row>
    <row r="223" spans="2:16" s="124" customFormat="1" x14ac:dyDescent="0.25">
      <c r="B223" s="36"/>
      <c r="C223" s="97"/>
      <c r="D223" s="36"/>
      <c r="E223" s="102"/>
      <c r="F223" s="102"/>
      <c r="G223" s="102"/>
      <c r="H223" s="102"/>
      <c r="I223" s="6"/>
      <c r="J223" s="6"/>
      <c r="K223" s="6"/>
      <c r="L223" s="34"/>
      <c r="M223" s="120"/>
      <c r="N223" s="120"/>
      <c r="O223" s="120"/>
    </row>
    <row r="224" spans="2:16" x14ac:dyDescent="0.25">
      <c r="B224" s="104"/>
      <c r="C224" s="97"/>
      <c r="D224" s="104"/>
      <c r="E224" s="6"/>
      <c r="F224" s="6"/>
      <c r="G224" s="6"/>
      <c r="H224" s="87"/>
      <c r="I224" s="6"/>
      <c r="J224" s="6"/>
      <c r="K224" s="6"/>
    </row>
    <row r="225" spans="2:16" s="124" customFormat="1" x14ac:dyDescent="0.25">
      <c r="B225" s="102"/>
      <c r="C225" s="97"/>
      <c r="D225" s="102"/>
      <c r="E225" s="102"/>
      <c r="F225" s="102"/>
      <c r="G225" s="102"/>
      <c r="H225" s="102"/>
      <c r="I225" s="34"/>
      <c r="J225" s="34"/>
      <c r="K225" s="34"/>
      <c r="L225" s="34"/>
      <c r="M225" s="99"/>
      <c r="N225" s="99"/>
      <c r="O225" s="99"/>
    </row>
    <row r="226" spans="2:16" s="98" customFormat="1" x14ac:dyDescent="0.25">
      <c r="B226" s="25"/>
      <c r="C226" s="69"/>
      <c r="D226" s="25"/>
      <c r="E226" s="7"/>
      <c r="F226" s="7"/>
      <c r="G226" s="7"/>
      <c r="H226" s="7"/>
      <c r="I226" s="7"/>
      <c r="J226" s="7"/>
      <c r="K226" s="7"/>
      <c r="M226" s="99"/>
      <c r="N226" s="99"/>
      <c r="O226" s="99"/>
      <c r="P226" s="100"/>
    </row>
    <row r="227" spans="2:16" s="124" customFormat="1" x14ac:dyDescent="0.25">
      <c r="B227" s="102"/>
      <c r="C227" s="97"/>
      <c r="D227" s="102"/>
      <c r="E227" s="102"/>
      <c r="F227" s="102"/>
      <c r="G227" s="102"/>
      <c r="H227" s="102"/>
      <c r="I227" s="34"/>
      <c r="J227" s="34"/>
      <c r="K227" s="34"/>
      <c r="L227" s="34"/>
      <c r="M227" s="99"/>
      <c r="N227" s="99"/>
      <c r="O227" s="99"/>
    </row>
    <row r="228" spans="2:16" x14ac:dyDescent="0.25">
      <c r="B228" s="96"/>
      <c r="C228" s="97"/>
      <c r="D228" s="96"/>
      <c r="E228" s="6"/>
      <c r="F228" s="6"/>
      <c r="G228" s="6"/>
      <c r="I228" s="6"/>
      <c r="J228" s="6"/>
      <c r="K228" s="6"/>
      <c r="M228" s="99"/>
      <c r="N228" s="99"/>
      <c r="O228" s="99"/>
    </row>
    <row r="229" spans="2:16" s="102" customFormat="1" x14ac:dyDescent="0.25">
      <c r="B229" s="36"/>
      <c r="C229" s="97"/>
      <c r="D229" s="36"/>
      <c r="E229" s="94"/>
      <c r="F229" s="94"/>
      <c r="G229" s="94"/>
      <c r="H229" s="94"/>
      <c r="I229" s="6"/>
      <c r="J229" s="6"/>
      <c r="K229" s="6"/>
      <c r="L229" s="34"/>
      <c r="M229" s="120"/>
      <c r="N229" s="120"/>
      <c r="O229" s="120"/>
    </row>
    <row r="230" spans="2:16" s="102" customFormat="1" x14ac:dyDescent="0.25">
      <c r="B230" s="36"/>
      <c r="C230" s="97"/>
      <c r="D230" s="36"/>
      <c r="E230" s="94"/>
      <c r="F230" s="94"/>
      <c r="G230" s="94"/>
      <c r="H230" s="94"/>
      <c r="I230" s="6"/>
      <c r="J230" s="6"/>
      <c r="K230" s="6"/>
      <c r="L230" s="34"/>
      <c r="M230" s="120"/>
      <c r="N230" s="120"/>
      <c r="O230" s="120"/>
    </row>
    <row r="231" spans="2:16" s="102" customFormat="1" x14ac:dyDescent="0.25">
      <c r="B231" s="36"/>
      <c r="C231" s="97"/>
      <c r="D231" s="36"/>
      <c r="E231" s="94"/>
      <c r="F231" s="94"/>
      <c r="G231" s="94"/>
      <c r="H231" s="94"/>
      <c r="I231" s="6"/>
      <c r="J231" s="6"/>
      <c r="K231" s="6"/>
      <c r="L231" s="34"/>
      <c r="M231" s="120"/>
      <c r="N231" s="120"/>
      <c r="O231" s="120"/>
    </row>
    <row r="232" spans="2:16" s="102" customFormat="1" x14ac:dyDescent="0.25">
      <c r="B232" s="36"/>
      <c r="C232" s="97"/>
      <c r="D232" s="36"/>
      <c r="E232" s="94"/>
      <c r="F232" s="94"/>
      <c r="G232" s="94"/>
      <c r="H232" s="94"/>
      <c r="I232" s="6"/>
      <c r="J232" s="6"/>
      <c r="K232" s="6"/>
      <c r="L232" s="34"/>
      <c r="M232" s="120"/>
      <c r="N232" s="120"/>
      <c r="O232" s="120"/>
    </row>
    <row r="233" spans="2:16" s="102" customFormat="1" x14ac:dyDescent="0.25">
      <c r="B233" s="36"/>
      <c r="C233" s="97"/>
      <c r="D233" s="36"/>
      <c r="E233" s="94"/>
      <c r="F233" s="94"/>
      <c r="G233" s="94"/>
      <c r="H233" s="94"/>
      <c r="I233" s="6"/>
      <c r="J233" s="6"/>
      <c r="K233" s="6"/>
      <c r="L233" s="34"/>
      <c r="M233" s="120"/>
      <c r="N233" s="120"/>
      <c r="O233" s="120"/>
    </row>
    <row r="234" spans="2:16" s="124" customFormat="1" x14ac:dyDescent="0.25">
      <c r="B234" s="36"/>
      <c r="C234" s="97"/>
      <c r="D234" s="36"/>
      <c r="E234" s="94"/>
      <c r="F234" s="94"/>
      <c r="G234" s="94"/>
      <c r="H234" s="94"/>
      <c r="I234" s="6"/>
      <c r="J234" s="6"/>
      <c r="K234" s="6"/>
      <c r="L234" s="34"/>
      <c r="M234" s="120"/>
      <c r="N234" s="120"/>
      <c r="O234" s="120"/>
    </row>
    <row r="235" spans="2:16" s="124" customFormat="1" x14ac:dyDescent="0.25">
      <c r="B235" s="36"/>
      <c r="C235" s="97"/>
      <c r="D235" s="36"/>
      <c r="E235" s="94"/>
      <c r="F235" s="94"/>
      <c r="G235" s="94"/>
      <c r="H235" s="94"/>
      <c r="I235" s="6"/>
      <c r="J235" s="6"/>
      <c r="K235" s="6"/>
      <c r="L235" s="34"/>
      <c r="M235" s="120"/>
      <c r="N235" s="120"/>
      <c r="O235" s="120"/>
    </row>
    <row r="236" spans="2:16" s="124" customFormat="1" x14ac:dyDescent="0.25">
      <c r="B236" s="36"/>
      <c r="C236" s="97"/>
      <c r="D236" s="36"/>
      <c r="E236" s="94"/>
      <c r="F236" s="94"/>
      <c r="G236" s="94"/>
      <c r="H236" s="94"/>
      <c r="I236" s="6"/>
      <c r="J236" s="6"/>
      <c r="K236" s="6"/>
      <c r="L236" s="34"/>
      <c r="M236" s="120"/>
      <c r="N236" s="120"/>
      <c r="O236" s="120"/>
    </row>
    <row r="237" spans="2:16" s="124" customFormat="1" x14ac:dyDescent="0.25">
      <c r="B237" s="36"/>
      <c r="C237" s="97"/>
      <c r="D237" s="36"/>
      <c r="E237" s="94"/>
      <c r="F237" s="94"/>
      <c r="G237" s="94"/>
      <c r="H237" s="94"/>
      <c r="I237" s="6"/>
      <c r="J237" s="6"/>
      <c r="K237" s="6"/>
      <c r="L237" s="34"/>
      <c r="M237" s="120"/>
      <c r="N237" s="120"/>
      <c r="O237" s="120"/>
    </row>
    <row r="238" spans="2:16" s="124" customFormat="1" x14ac:dyDescent="0.25">
      <c r="B238" s="36"/>
      <c r="C238" s="97"/>
      <c r="D238" s="36"/>
      <c r="E238" s="94"/>
      <c r="F238" s="94"/>
      <c r="G238" s="94"/>
      <c r="H238" s="94"/>
      <c r="I238" s="6"/>
      <c r="J238" s="6"/>
      <c r="K238" s="6"/>
      <c r="L238" s="34"/>
      <c r="M238" s="120"/>
      <c r="N238" s="120"/>
      <c r="O238" s="120"/>
    </row>
    <row r="239" spans="2:16" s="124" customFormat="1" x14ac:dyDescent="0.25">
      <c r="B239" s="36"/>
      <c r="C239" s="97"/>
      <c r="D239" s="36"/>
      <c r="E239" s="94"/>
      <c r="F239" s="94"/>
      <c r="G239" s="94"/>
      <c r="H239" s="94"/>
      <c r="I239" s="6"/>
      <c r="J239" s="6"/>
      <c r="K239" s="6"/>
      <c r="L239" s="34"/>
      <c r="M239" s="120"/>
      <c r="N239" s="120"/>
      <c r="O239" s="120"/>
    </row>
    <row r="240" spans="2:16" s="124" customFormat="1" x14ac:dyDescent="0.25">
      <c r="B240" s="36"/>
      <c r="C240" s="97"/>
      <c r="D240" s="36"/>
      <c r="E240" s="94"/>
      <c r="F240" s="94"/>
      <c r="G240" s="94"/>
      <c r="H240" s="94"/>
      <c r="I240" s="6"/>
      <c r="J240" s="6"/>
      <c r="K240" s="6"/>
      <c r="L240" s="34"/>
      <c r="M240" s="120"/>
      <c r="N240" s="120"/>
      <c r="O240" s="120"/>
    </row>
    <row r="241" spans="2:15" s="124" customFormat="1" x14ac:dyDescent="0.25">
      <c r="B241" s="36"/>
      <c r="C241" s="97"/>
      <c r="D241" s="36"/>
      <c r="E241" s="94"/>
      <c r="F241" s="94"/>
      <c r="G241" s="94"/>
      <c r="H241" s="94"/>
      <c r="I241" s="6"/>
      <c r="J241" s="6"/>
      <c r="K241" s="6"/>
      <c r="L241" s="34"/>
      <c r="M241" s="120"/>
      <c r="N241" s="120"/>
      <c r="O241" s="120"/>
    </row>
    <row r="242" spans="2:15" s="124" customFormat="1" x14ac:dyDescent="0.25">
      <c r="B242" s="36"/>
      <c r="C242" s="97"/>
      <c r="D242" s="36"/>
      <c r="E242" s="94"/>
      <c r="F242" s="94"/>
      <c r="G242" s="94"/>
      <c r="H242" s="94"/>
      <c r="I242" s="6"/>
      <c r="J242" s="6"/>
      <c r="K242" s="6"/>
      <c r="L242" s="34"/>
      <c r="M242" s="120"/>
      <c r="N242" s="120"/>
      <c r="O242" s="120"/>
    </row>
    <row r="243" spans="2:15" s="124" customFormat="1" x14ac:dyDescent="0.25">
      <c r="B243" s="36"/>
      <c r="C243" s="97"/>
      <c r="D243" s="36"/>
      <c r="E243" s="94"/>
      <c r="F243" s="94"/>
      <c r="G243" s="94"/>
      <c r="H243" s="94"/>
      <c r="I243" s="6"/>
      <c r="J243" s="6"/>
      <c r="K243" s="6"/>
      <c r="L243" s="34"/>
      <c r="M243" s="120"/>
      <c r="N243" s="120"/>
      <c r="O243" s="120"/>
    </row>
    <row r="244" spans="2:15" s="124" customFormat="1" x14ac:dyDescent="0.25">
      <c r="B244" s="36"/>
      <c r="C244" s="97"/>
      <c r="D244" s="36"/>
      <c r="E244" s="94"/>
      <c r="F244" s="94"/>
      <c r="G244" s="94"/>
      <c r="H244" s="94"/>
      <c r="I244" s="6"/>
      <c r="J244" s="6"/>
      <c r="K244" s="6"/>
      <c r="L244" s="34"/>
      <c r="M244" s="120"/>
      <c r="N244" s="120"/>
      <c r="O244" s="120"/>
    </row>
    <row r="245" spans="2:15" s="124" customFormat="1" x14ac:dyDescent="0.25">
      <c r="B245" s="36"/>
      <c r="C245" s="97"/>
      <c r="D245" s="36"/>
      <c r="E245" s="94"/>
      <c r="F245" s="94"/>
      <c r="G245" s="94"/>
      <c r="H245" s="94"/>
      <c r="I245" s="6"/>
      <c r="J245" s="6"/>
      <c r="K245" s="6"/>
      <c r="L245" s="34"/>
      <c r="M245" s="120"/>
      <c r="N245" s="120"/>
      <c r="O245" s="120"/>
    </row>
    <row r="246" spans="2:15" s="124" customFormat="1" x14ac:dyDescent="0.25">
      <c r="B246" s="36"/>
      <c r="C246" s="97"/>
      <c r="D246" s="36"/>
      <c r="E246" s="94"/>
      <c r="F246" s="94"/>
      <c r="G246" s="94"/>
      <c r="H246" s="94"/>
      <c r="I246" s="6"/>
      <c r="J246" s="6"/>
      <c r="K246" s="6"/>
      <c r="L246" s="34"/>
      <c r="M246" s="120"/>
      <c r="N246" s="120"/>
      <c r="O246" s="120"/>
    </row>
    <row r="247" spans="2:15" s="124" customFormat="1" x14ac:dyDescent="0.25">
      <c r="B247" s="36"/>
      <c r="C247" s="97"/>
      <c r="D247" s="36"/>
      <c r="E247" s="94"/>
      <c r="F247" s="94"/>
      <c r="G247" s="94"/>
      <c r="H247" s="94"/>
      <c r="I247" s="6"/>
      <c r="J247" s="6"/>
      <c r="K247" s="6"/>
      <c r="L247" s="34"/>
      <c r="M247" s="120"/>
      <c r="N247" s="120"/>
      <c r="O247" s="120"/>
    </row>
    <row r="248" spans="2:15" s="124" customFormat="1" x14ac:dyDescent="0.25">
      <c r="B248" s="36"/>
      <c r="C248" s="97"/>
      <c r="D248" s="36"/>
      <c r="E248" s="94"/>
      <c r="F248" s="94"/>
      <c r="G248" s="94"/>
      <c r="H248" s="94"/>
      <c r="I248" s="6"/>
      <c r="J248" s="6"/>
      <c r="K248" s="6"/>
      <c r="L248" s="34"/>
      <c r="M248" s="120"/>
      <c r="N248" s="120"/>
      <c r="O248" s="120"/>
    </row>
    <row r="249" spans="2:15" s="102" customFormat="1" x14ac:dyDescent="0.25">
      <c r="B249" s="36"/>
      <c r="C249" s="97"/>
      <c r="D249" s="36"/>
      <c r="E249" s="94"/>
      <c r="F249" s="94"/>
      <c r="G249" s="94"/>
      <c r="H249" s="94"/>
      <c r="I249" s="6"/>
      <c r="J249" s="6"/>
      <c r="K249" s="6"/>
      <c r="L249" s="34"/>
      <c r="M249" s="120"/>
      <c r="N249" s="120"/>
      <c r="O249" s="120"/>
    </row>
    <row r="250" spans="2:15" s="124" customFormat="1" x14ac:dyDescent="0.25">
      <c r="B250" s="36"/>
      <c r="C250" s="97"/>
      <c r="D250" s="36"/>
      <c r="E250" s="94"/>
      <c r="F250" s="94"/>
      <c r="G250" s="94"/>
      <c r="H250" s="94"/>
      <c r="I250" s="6"/>
      <c r="J250" s="6"/>
      <c r="K250" s="6"/>
      <c r="L250" s="34"/>
      <c r="M250" s="120"/>
      <c r="N250" s="120"/>
      <c r="O250" s="120"/>
    </row>
    <row r="251" spans="2:15" s="124" customFormat="1" x14ac:dyDescent="0.25">
      <c r="B251" s="36"/>
      <c r="C251" s="97"/>
      <c r="D251" s="36"/>
      <c r="E251" s="94"/>
      <c r="F251" s="94"/>
      <c r="G251" s="94"/>
      <c r="H251" s="94"/>
      <c r="I251" s="6"/>
      <c r="J251" s="6"/>
      <c r="K251" s="6"/>
      <c r="L251" s="34"/>
      <c r="M251" s="120"/>
      <c r="N251" s="120"/>
      <c r="O251" s="120"/>
    </row>
    <row r="252" spans="2:15" s="124" customFormat="1" x14ac:dyDescent="0.25">
      <c r="B252" s="36"/>
      <c r="C252" s="97"/>
      <c r="D252" s="36"/>
      <c r="E252" s="94"/>
      <c r="F252" s="94"/>
      <c r="G252" s="94"/>
      <c r="H252" s="94"/>
      <c r="I252" s="6"/>
      <c r="J252" s="6"/>
      <c r="K252" s="6"/>
      <c r="L252" s="34"/>
      <c r="M252" s="120"/>
      <c r="N252" s="120"/>
      <c r="O252" s="120"/>
    </row>
    <row r="253" spans="2:15" s="124" customFormat="1" x14ac:dyDescent="0.25">
      <c r="B253" s="36"/>
      <c r="C253" s="97"/>
      <c r="D253" s="36"/>
      <c r="E253" s="94"/>
      <c r="F253" s="94"/>
      <c r="G253" s="94"/>
      <c r="H253" s="94"/>
      <c r="I253" s="6"/>
      <c r="J253" s="6"/>
      <c r="K253" s="6"/>
      <c r="L253" s="34"/>
      <c r="M253" s="120"/>
      <c r="N253" s="120"/>
      <c r="O253" s="120"/>
    </row>
    <row r="254" spans="2:15" s="124" customFormat="1" x14ac:dyDescent="0.25">
      <c r="B254" s="36"/>
      <c r="C254" s="97"/>
      <c r="D254" s="36"/>
      <c r="E254" s="94"/>
      <c r="F254" s="94"/>
      <c r="G254" s="94"/>
      <c r="H254" s="94"/>
      <c r="I254" s="6"/>
      <c r="J254" s="6"/>
      <c r="K254" s="6"/>
      <c r="L254" s="34"/>
      <c r="M254" s="120"/>
      <c r="N254" s="120"/>
      <c r="O254" s="120"/>
    </row>
    <row r="255" spans="2:15" s="124" customFormat="1" x14ac:dyDescent="0.25">
      <c r="B255" s="36"/>
      <c r="C255" s="97"/>
      <c r="D255" s="36"/>
      <c r="E255" s="94"/>
      <c r="F255" s="94"/>
      <c r="G255" s="94"/>
      <c r="H255" s="94"/>
      <c r="I255" s="6"/>
      <c r="J255" s="6"/>
      <c r="K255" s="6"/>
      <c r="L255" s="34"/>
      <c r="M255" s="120"/>
      <c r="N255" s="120"/>
      <c r="O255" s="120"/>
    </row>
    <row r="256" spans="2:15" s="124" customFormat="1" x14ac:dyDescent="0.25">
      <c r="B256" s="36"/>
      <c r="C256" s="97"/>
      <c r="D256" s="36"/>
      <c r="E256" s="94"/>
      <c r="F256" s="94"/>
      <c r="G256" s="94"/>
      <c r="H256" s="94"/>
      <c r="I256" s="6"/>
      <c r="J256" s="6"/>
      <c r="K256" s="6"/>
      <c r="L256" s="34"/>
      <c r="M256" s="120"/>
      <c r="N256" s="120"/>
      <c r="O256" s="120"/>
    </row>
    <row r="257" spans="2:16" x14ac:dyDescent="0.25">
      <c r="B257" s="104"/>
      <c r="C257" s="97"/>
      <c r="D257" s="104"/>
      <c r="E257" s="6"/>
      <c r="F257" s="6"/>
      <c r="G257" s="6"/>
      <c r="H257" s="87"/>
      <c r="I257" s="6"/>
      <c r="J257" s="6"/>
      <c r="K257" s="6"/>
    </row>
    <row r="258" spans="2:16" s="124" customFormat="1" x14ac:dyDescent="0.25">
      <c r="B258" s="102"/>
      <c r="C258" s="97"/>
      <c r="D258" s="102"/>
      <c r="E258" s="102"/>
      <c r="F258" s="102"/>
      <c r="G258" s="102"/>
      <c r="H258" s="102"/>
      <c r="I258" s="34"/>
      <c r="J258" s="34"/>
      <c r="K258" s="34"/>
      <c r="L258" s="34"/>
      <c r="M258" s="99"/>
      <c r="N258" s="99"/>
      <c r="O258" s="99"/>
    </row>
    <row r="259" spans="2:16" s="98" customFormat="1" x14ac:dyDescent="0.25">
      <c r="B259" s="25"/>
      <c r="C259" s="69"/>
      <c r="D259" s="25"/>
      <c r="E259" s="7"/>
      <c r="F259" s="7"/>
      <c r="G259" s="7"/>
      <c r="H259" s="7"/>
      <c r="I259" s="7"/>
      <c r="J259" s="7"/>
      <c r="K259" s="7"/>
      <c r="M259" s="99"/>
      <c r="N259" s="99"/>
      <c r="O259" s="99"/>
      <c r="P259" s="100"/>
    </row>
    <row r="260" spans="2:16" s="124" customFormat="1" x14ac:dyDescent="0.25">
      <c r="B260" s="102"/>
      <c r="C260" s="97"/>
      <c r="D260" s="102"/>
      <c r="E260" s="102"/>
      <c r="F260" s="102"/>
      <c r="G260" s="102"/>
      <c r="H260" s="102"/>
      <c r="I260" s="34"/>
      <c r="J260" s="34"/>
      <c r="K260" s="34"/>
      <c r="L260" s="34"/>
      <c r="M260" s="99"/>
      <c r="N260" s="99"/>
      <c r="O260" s="99"/>
    </row>
    <row r="261" spans="2:16" x14ac:dyDescent="0.25">
      <c r="B261" s="96"/>
      <c r="C261" s="97"/>
      <c r="D261" s="96"/>
      <c r="E261" s="6"/>
      <c r="F261" s="6"/>
      <c r="G261" s="6"/>
      <c r="I261" s="6"/>
      <c r="J261" s="6"/>
      <c r="K261" s="6"/>
      <c r="M261" s="99"/>
      <c r="N261" s="99"/>
      <c r="O261" s="99"/>
    </row>
    <row r="262" spans="2:16" x14ac:dyDescent="0.25">
      <c r="B262" s="36"/>
      <c r="C262" s="97"/>
      <c r="D262" s="36"/>
      <c r="E262" s="6"/>
      <c r="F262" s="6"/>
      <c r="G262" s="6"/>
      <c r="I262" s="6"/>
      <c r="J262" s="6"/>
      <c r="K262" s="6"/>
    </row>
    <row r="263" spans="2:16" x14ac:dyDescent="0.25">
      <c r="B263" s="36"/>
      <c r="C263" s="97"/>
      <c r="D263" s="36"/>
      <c r="E263" s="6"/>
      <c r="F263" s="6"/>
      <c r="G263" s="6"/>
      <c r="I263" s="6"/>
      <c r="J263" s="6"/>
      <c r="K263" s="6"/>
    </row>
    <row r="264" spans="2:16" x14ac:dyDescent="0.25">
      <c r="B264" s="36"/>
      <c r="C264" s="97"/>
      <c r="D264" s="36"/>
      <c r="E264" s="6"/>
      <c r="F264" s="6"/>
      <c r="G264" s="6"/>
      <c r="I264" s="6"/>
      <c r="J264" s="6"/>
      <c r="K264" s="6"/>
    </row>
    <row r="265" spans="2:16" x14ac:dyDescent="0.25">
      <c r="B265" s="36"/>
      <c r="C265" s="97"/>
      <c r="D265" s="36"/>
      <c r="E265" s="6"/>
      <c r="F265" s="6"/>
      <c r="G265" s="6"/>
      <c r="I265" s="6"/>
      <c r="J265" s="6"/>
      <c r="K265" s="6"/>
    </row>
    <row r="266" spans="2:16" x14ac:dyDescent="0.25">
      <c r="B266" s="36"/>
      <c r="C266" s="97"/>
      <c r="D266" s="36"/>
      <c r="E266" s="6"/>
      <c r="F266" s="6"/>
      <c r="G266" s="6"/>
      <c r="I266" s="6"/>
      <c r="J266" s="6"/>
      <c r="K266" s="6"/>
    </row>
    <row r="267" spans="2:16" x14ac:dyDescent="0.25">
      <c r="B267" s="36"/>
      <c r="C267" s="97"/>
      <c r="D267" s="36"/>
      <c r="E267" s="6"/>
      <c r="F267" s="6"/>
      <c r="G267" s="6"/>
      <c r="I267" s="6"/>
      <c r="J267" s="6"/>
      <c r="K267" s="6"/>
    </row>
    <row r="268" spans="2:16" x14ac:dyDescent="0.25">
      <c r="B268" s="36"/>
      <c r="C268" s="97"/>
      <c r="D268" s="36"/>
      <c r="E268" s="6"/>
      <c r="F268" s="6"/>
      <c r="G268" s="6"/>
      <c r="I268" s="6"/>
      <c r="J268" s="6"/>
      <c r="K268" s="6"/>
    </row>
    <row r="269" spans="2:16" x14ac:dyDescent="0.25">
      <c r="B269" s="36"/>
      <c r="C269" s="97"/>
      <c r="D269" s="36"/>
      <c r="E269" s="6"/>
      <c r="F269" s="6"/>
      <c r="G269" s="6"/>
      <c r="I269" s="6"/>
      <c r="J269" s="6"/>
      <c r="K269" s="6"/>
    </row>
    <row r="270" spans="2:16" s="121" customFormat="1" x14ac:dyDescent="0.25">
      <c r="B270" s="36"/>
      <c r="C270" s="97"/>
      <c r="D270" s="36"/>
      <c r="E270" s="6"/>
      <c r="F270" s="6"/>
      <c r="G270" s="6"/>
      <c r="H270" s="6"/>
      <c r="I270" s="6"/>
      <c r="J270" s="6"/>
      <c r="K270" s="6"/>
      <c r="L270" s="117"/>
      <c r="M270" s="120"/>
      <c r="N270" s="120"/>
      <c r="O270" s="120"/>
    </row>
    <row r="271" spans="2:16" s="124" customFormat="1" x14ac:dyDescent="0.25">
      <c r="B271" s="36"/>
      <c r="C271" s="97"/>
      <c r="D271" s="36"/>
      <c r="E271" s="94"/>
      <c r="F271" s="94"/>
      <c r="G271" s="94"/>
      <c r="H271" s="94"/>
      <c r="I271" s="6"/>
      <c r="J271" s="6"/>
      <c r="K271" s="6"/>
      <c r="L271" s="34"/>
      <c r="M271" s="120"/>
      <c r="N271" s="120"/>
      <c r="O271" s="120"/>
    </row>
    <row r="272" spans="2:16" s="121" customFormat="1" x14ac:dyDescent="0.25">
      <c r="B272" s="36"/>
      <c r="C272" s="97"/>
      <c r="D272" s="36"/>
      <c r="E272" s="6"/>
      <c r="F272" s="6"/>
      <c r="G272" s="6"/>
      <c r="H272" s="6"/>
      <c r="I272" s="6"/>
      <c r="J272" s="6"/>
      <c r="K272" s="6"/>
      <c r="L272" s="117"/>
      <c r="M272" s="120"/>
      <c r="N272" s="120"/>
      <c r="O272" s="120"/>
    </row>
    <row r="273" spans="2:15" s="121" customFormat="1" x14ac:dyDescent="0.25">
      <c r="B273" s="36"/>
      <c r="C273" s="97"/>
      <c r="D273" s="36"/>
      <c r="E273" s="6"/>
      <c r="F273" s="6"/>
      <c r="G273" s="6"/>
      <c r="H273" s="6"/>
      <c r="I273" s="6"/>
      <c r="J273" s="6"/>
      <c r="K273" s="6"/>
      <c r="L273" s="117"/>
      <c r="M273" s="120"/>
      <c r="N273" s="120"/>
      <c r="O273" s="120"/>
    </row>
    <row r="274" spans="2:15" s="121" customFormat="1" x14ac:dyDescent="0.25">
      <c r="B274" s="36"/>
      <c r="C274" s="97"/>
      <c r="D274" s="36"/>
      <c r="E274" s="6"/>
      <c r="F274" s="6"/>
      <c r="G274" s="6"/>
      <c r="H274" s="6"/>
      <c r="I274" s="6"/>
      <c r="J274" s="6"/>
      <c r="K274" s="6"/>
      <c r="L274" s="117"/>
      <c r="M274" s="120"/>
      <c r="N274" s="120"/>
      <c r="O274" s="120"/>
    </row>
    <row r="275" spans="2:15" s="121" customFormat="1" x14ac:dyDescent="0.25">
      <c r="B275" s="36"/>
      <c r="C275" s="97"/>
      <c r="D275" s="36"/>
      <c r="E275" s="6"/>
      <c r="F275" s="6"/>
      <c r="G275" s="6"/>
      <c r="H275" s="6"/>
      <c r="I275" s="6"/>
      <c r="J275" s="6"/>
      <c r="K275" s="6"/>
      <c r="L275" s="117"/>
      <c r="M275" s="120"/>
      <c r="N275" s="120"/>
      <c r="O275" s="120"/>
    </row>
    <row r="276" spans="2:15" s="121" customFormat="1" x14ac:dyDescent="0.25">
      <c r="B276" s="36"/>
      <c r="C276" s="97"/>
      <c r="D276" s="36"/>
      <c r="E276" s="6"/>
      <c r="F276" s="6"/>
      <c r="G276" s="6"/>
      <c r="H276" s="6"/>
      <c r="I276" s="6"/>
      <c r="J276" s="6"/>
      <c r="K276" s="6"/>
      <c r="L276" s="117"/>
      <c r="M276" s="120"/>
      <c r="N276" s="120"/>
      <c r="O276" s="120"/>
    </row>
    <row r="277" spans="2:15" s="121" customFormat="1" x14ac:dyDescent="0.25">
      <c r="B277" s="36"/>
      <c r="C277" s="97"/>
      <c r="D277" s="36"/>
      <c r="E277" s="6"/>
      <c r="F277" s="6"/>
      <c r="G277" s="6"/>
      <c r="H277" s="6"/>
      <c r="I277" s="6"/>
      <c r="J277" s="6"/>
      <c r="K277" s="6"/>
      <c r="L277" s="117"/>
      <c r="M277" s="120"/>
      <c r="N277" s="120"/>
      <c r="O277" s="120"/>
    </row>
    <row r="278" spans="2:15" s="121" customFormat="1" x14ac:dyDescent="0.25">
      <c r="B278" s="36"/>
      <c r="C278" s="97"/>
      <c r="D278" s="36"/>
      <c r="E278" s="6"/>
      <c r="F278" s="6"/>
      <c r="G278" s="6"/>
      <c r="H278" s="6"/>
      <c r="I278" s="6"/>
      <c r="J278" s="6"/>
      <c r="K278" s="6"/>
      <c r="L278" s="117"/>
      <c r="M278" s="120"/>
      <c r="N278" s="120"/>
      <c r="O278" s="120"/>
    </row>
    <row r="279" spans="2:15" s="121" customFormat="1" x14ac:dyDescent="0.25">
      <c r="B279" s="36"/>
      <c r="C279" s="97"/>
      <c r="D279" s="36"/>
      <c r="E279" s="6"/>
      <c r="F279" s="6"/>
      <c r="G279" s="6"/>
      <c r="H279" s="6"/>
      <c r="I279" s="6"/>
      <c r="J279" s="6"/>
      <c r="K279" s="6"/>
      <c r="L279" s="117"/>
      <c r="M279" s="120"/>
      <c r="N279" s="120"/>
      <c r="O279" s="120"/>
    </row>
    <row r="280" spans="2:15" s="121" customFormat="1" x14ac:dyDescent="0.25">
      <c r="B280" s="36"/>
      <c r="C280" s="97"/>
      <c r="D280" s="36"/>
      <c r="E280" s="6"/>
      <c r="F280" s="6"/>
      <c r="G280" s="6"/>
      <c r="H280" s="6"/>
      <c r="I280" s="6"/>
      <c r="J280" s="6"/>
      <c r="K280" s="6"/>
      <c r="L280" s="117"/>
      <c r="M280" s="120"/>
      <c r="N280" s="120"/>
      <c r="O280" s="120"/>
    </row>
    <row r="281" spans="2:15" s="121" customFormat="1" x14ac:dyDescent="0.25">
      <c r="B281" s="36"/>
      <c r="C281" s="97"/>
      <c r="D281" s="36"/>
      <c r="E281" s="6"/>
      <c r="F281" s="6"/>
      <c r="G281" s="6"/>
      <c r="H281" s="6"/>
      <c r="I281" s="6"/>
      <c r="J281" s="6"/>
      <c r="K281" s="6"/>
      <c r="L281" s="117"/>
      <c r="M281" s="120"/>
      <c r="N281" s="120"/>
      <c r="O281" s="120"/>
    </row>
    <row r="282" spans="2:15" s="121" customFormat="1" x14ac:dyDescent="0.25">
      <c r="B282" s="36"/>
      <c r="C282" s="97"/>
      <c r="D282" s="36"/>
      <c r="E282" s="6"/>
      <c r="F282" s="6"/>
      <c r="G282" s="6"/>
      <c r="H282" s="6"/>
      <c r="I282" s="6"/>
      <c r="J282" s="6"/>
      <c r="K282" s="6"/>
      <c r="L282" s="117"/>
      <c r="M282" s="120"/>
      <c r="N282" s="120"/>
      <c r="O282" s="120"/>
    </row>
    <row r="283" spans="2:15" s="124" customFormat="1" x14ac:dyDescent="0.25">
      <c r="B283" s="36"/>
      <c r="C283" s="97"/>
      <c r="D283" s="36"/>
      <c r="E283" s="94"/>
      <c r="F283" s="94"/>
      <c r="G283" s="94"/>
      <c r="H283" s="94"/>
      <c r="I283" s="6"/>
      <c r="J283" s="6"/>
      <c r="K283" s="6"/>
      <c r="L283" s="34"/>
      <c r="M283" s="120"/>
      <c r="N283" s="120"/>
      <c r="O283" s="120"/>
    </row>
    <row r="284" spans="2:15" s="121" customFormat="1" x14ac:dyDescent="0.25">
      <c r="B284" s="36"/>
      <c r="C284" s="97"/>
      <c r="D284" s="36"/>
      <c r="E284" s="6"/>
      <c r="F284" s="6"/>
      <c r="G284" s="6"/>
      <c r="H284" s="6"/>
      <c r="I284" s="6"/>
      <c r="J284" s="6"/>
      <c r="K284" s="6"/>
      <c r="L284" s="117"/>
      <c r="M284" s="120"/>
      <c r="N284" s="120"/>
      <c r="O284" s="120"/>
    </row>
    <row r="285" spans="2:15" s="121" customFormat="1" x14ac:dyDescent="0.25">
      <c r="B285" s="36"/>
      <c r="C285" s="97"/>
      <c r="D285" s="36"/>
      <c r="E285" s="6"/>
      <c r="F285" s="6"/>
      <c r="G285" s="6"/>
      <c r="H285" s="6"/>
      <c r="I285" s="6"/>
      <c r="J285" s="6"/>
      <c r="K285" s="6"/>
      <c r="L285" s="117"/>
      <c r="M285" s="120"/>
      <c r="N285" s="120"/>
      <c r="O285" s="120"/>
    </row>
    <row r="286" spans="2:15" x14ac:dyDescent="0.25">
      <c r="B286" s="36"/>
      <c r="C286" s="97"/>
      <c r="D286" s="36"/>
      <c r="E286" s="6"/>
      <c r="F286" s="6"/>
      <c r="G286" s="6"/>
      <c r="I286" s="6"/>
      <c r="J286" s="6"/>
      <c r="K286" s="6"/>
    </row>
    <row r="287" spans="2:15" x14ac:dyDescent="0.25">
      <c r="B287" s="36"/>
      <c r="C287" s="97"/>
      <c r="D287" s="36"/>
      <c r="E287" s="6"/>
      <c r="F287" s="6"/>
      <c r="G287" s="6"/>
      <c r="I287" s="6"/>
      <c r="J287" s="6"/>
      <c r="K287" s="6"/>
    </row>
    <row r="288" spans="2:15" x14ac:dyDescent="0.25">
      <c r="B288" s="36"/>
      <c r="C288" s="97"/>
      <c r="D288" s="36"/>
      <c r="E288" s="6"/>
      <c r="F288" s="6"/>
      <c r="G288" s="6"/>
      <c r="I288" s="6"/>
      <c r="J288" s="6"/>
      <c r="K288" s="6"/>
    </row>
    <row r="289" spans="2:16" x14ac:dyDescent="0.25">
      <c r="B289" s="36"/>
      <c r="C289" s="97"/>
      <c r="D289" s="36"/>
      <c r="E289" s="6"/>
      <c r="F289" s="6"/>
      <c r="G289" s="6"/>
      <c r="I289" s="6"/>
      <c r="J289" s="6"/>
      <c r="K289" s="6"/>
    </row>
    <row r="290" spans="2:16" x14ac:dyDescent="0.25">
      <c r="B290" s="36"/>
      <c r="C290" s="97"/>
      <c r="D290" s="36"/>
      <c r="E290" s="6"/>
      <c r="F290" s="6"/>
      <c r="G290" s="6"/>
      <c r="I290" s="6"/>
      <c r="J290" s="6"/>
      <c r="K290" s="6"/>
    </row>
    <row r="291" spans="2:16" x14ac:dyDescent="0.25">
      <c r="B291" s="36"/>
      <c r="C291" s="97"/>
      <c r="D291" s="36"/>
      <c r="E291" s="6"/>
      <c r="F291" s="6"/>
      <c r="G291" s="6"/>
      <c r="I291" s="6"/>
      <c r="J291" s="6"/>
      <c r="K291" s="6"/>
    </row>
    <row r="292" spans="2:16" x14ac:dyDescent="0.25">
      <c r="B292" s="36"/>
      <c r="C292" s="97"/>
      <c r="D292" s="36"/>
      <c r="E292" s="6"/>
      <c r="F292" s="6"/>
      <c r="G292" s="6"/>
      <c r="I292" s="6"/>
      <c r="J292" s="6"/>
      <c r="K292" s="6"/>
    </row>
    <row r="293" spans="2:16" s="124" customFormat="1" x14ac:dyDescent="0.25">
      <c r="B293" s="36"/>
      <c r="C293" s="97"/>
      <c r="D293" s="36"/>
      <c r="E293" s="94"/>
      <c r="F293" s="94"/>
      <c r="G293" s="94"/>
      <c r="H293" s="94"/>
      <c r="I293" s="6"/>
      <c r="J293" s="6"/>
      <c r="K293" s="6"/>
      <c r="L293" s="34"/>
      <c r="M293" s="120"/>
      <c r="N293" s="120"/>
      <c r="O293" s="120"/>
    </row>
    <row r="294" spans="2:16" s="124" customFormat="1" x14ac:dyDescent="0.25">
      <c r="B294" s="36"/>
      <c r="C294" s="97"/>
      <c r="D294" s="36"/>
      <c r="E294" s="94"/>
      <c r="F294" s="94"/>
      <c r="G294" s="94"/>
      <c r="H294" s="94"/>
      <c r="I294" s="6"/>
      <c r="J294" s="6"/>
      <c r="K294" s="6"/>
      <c r="L294" s="34"/>
      <c r="M294" s="120"/>
      <c r="N294" s="120"/>
      <c r="O294" s="120"/>
    </row>
    <row r="295" spans="2:16" x14ac:dyDescent="0.25">
      <c r="B295" s="104"/>
      <c r="C295" s="97"/>
      <c r="D295" s="104"/>
      <c r="E295" s="6"/>
      <c r="F295" s="6"/>
      <c r="G295" s="6"/>
      <c r="H295" s="87"/>
      <c r="I295" s="6"/>
      <c r="J295" s="6"/>
      <c r="K295" s="6"/>
    </row>
    <row r="296" spans="2:16" x14ac:dyDescent="0.25">
      <c r="B296" s="125"/>
      <c r="C296" s="126"/>
      <c r="D296" s="125"/>
      <c r="E296" s="6"/>
      <c r="F296" s="6"/>
      <c r="G296" s="6"/>
      <c r="I296" s="6"/>
      <c r="J296" s="6"/>
      <c r="K296" s="6"/>
      <c r="M296" s="99"/>
      <c r="N296" s="99"/>
      <c r="O296" s="99"/>
    </row>
    <row r="297" spans="2:16" s="98" customFormat="1" x14ac:dyDescent="0.25">
      <c r="B297" s="25"/>
      <c r="C297" s="69"/>
      <c r="D297" s="25"/>
      <c r="E297" s="7"/>
      <c r="F297" s="7"/>
      <c r="G297" s="7"/>
      <c r="H297" s="7"/>
      <c r="I297" s="7"/>
      <c r="J297" s="7"/>
      <c r="K297" s="7"/>
      <c r="M297" s="99"/>
      <c r="N297" s="99"/>
      <c r="O297" s="99"/>
      <c r="P297" s="100"/>
    </row>
    <row r="298" spans="2:16" s="124" customFormat="1" x14ac:dyDescent="0.25">
      <c r="B298" s="102"/>
      <c r="C298" s="97"/>
      <c r="D298" s="102"/>
      <c r="E298" s="102"/>
      <c r="F298" s="102"/>
      <c r="G298" s="102"/>
      <c r="H298" s="102"/>
      <c r="I298" s="34"/>
      <c r="J298" s="34"/>
      <c r="K298" s="34"/>
      <c r="L298" s="34"/>
      <c r="M298" s="99"/>
      <c r="N298" s="99"/>
      <c r="O298" s="99"/>
    </row>
    <row r="299" spans="2:16" x14ac:dyDescent="0.25">
      <c r="B299" s="96"/>
      <c r="C299" s="97"/>
      <c r="D299" s="96"/>
      <c r="E299" s="6"/>
      <c r="F299" s="6"/>
      <c r="G299" s="6"/>
      <c r="I299" s="6"/>
      <c r="J299" s="6"/>
      <c r="K299" s="6"/>
      <c r="M299" s="99"/>
      <c r="N299" s="99"/>
      <c r="O299" s="99"/>
    </row>
    <row r="300" spans="2:16" s="124" customFormat="1" x14ac:dyDescent="0.25">
      <c r="B300" s="36"/>
      <c r="C300" s="97"/>
      <c r="D300" s="36"/>
      <c r="E300" s="94"/>
      <c r="F300" s="94"/>
      <c r="G300" s="94"/>
      <c r="H300" s="94"/>
      <c r="I300" s="6"/>
      <c r="J300" s="6"/>
      <c r="K300" s="6"/>
      <c r="L300" s="34"/>
      <c r="M300" s="120"/>
      <c r="N300" s="120"/>
      <c r="O300" s="120"/>
    </row>
    <row r="301" spans="2:16" s="124" customFormat="1" x14ac:dyDescent="0.25">
      <c r="B301" s="36"/>
      <c r="C301" s="97"/>
      <c r="D301" s="36"/>
      <c r="E301" s="94"/>
      <c r="F301" s="94"/>
      <c r="G301" s="94"/>
      <c r="H301" s="94"/>
      <c r="I301" s="6"/>
      <c r="J301" s="6"/>
      <c r="K301" s="6"/>
      <c r="L301" s="34"/>
      <c r="M301" s="120"/>
      <c r="N301" s="120"/>
      <c r="O301" s="120"/>
    </row>
    <row r="302" spans="2:16" x14ac:dyDescent="0.25">
      <c r="B302" s="104"/>
      <c r="C302" s="97"/>
      <c r="D302" s="104"/>
      <c r="E302" s="6"/>
      <c r="F302" s="6"/>
      <c r="G302" s="6"/>
      <c r="H302" s="87"/>
      <c r="I302" s="6"/>
      <c r="J302" s="6"/>
      <c r="K302" s="6"/>
    </row>
    <row r="303" spans="2:16" x14ac:dyDescent="0.25">
      <c r="B303" s="125"/>
      <c r="C303" s="126"/>
      <c r="D303" s="125"/>
      <c r="E303" s="6"/>
      <c r="F303" s="6"/>
      <c r="G303" s="6"/>
      <c r="I303" s="6"/>
      <c r="J303" s="6"/>
      <c r="K303" s="6"/>
      <c r="M303" s="99"/>
      <c r="N303" s="99"/>
      <c r="O303" s="99"/>
    </row>
    <row r="304" spans="2:16" s="98" customFormat="1" x14ac:dyDescent="0.25">
      <c r="B304" s="25"/>
      <c r="C304" s="69"/>
      <c r="D304" s="25"/>
      <c r="E304" s="7"/>
      <c r="F304" s="7"/>
      <c r="G304" s="7"/>
      <c r="H304" s="7"/>
      <c r="I304" s="7"/>
      <c r="J304" s="7"/>
      <c r="K304" s="7"/>
      <c r="M304" s="99"/>
      <c r="N304" s="99"/>
      <c r="O304" s="99"/>
      <c r="P304" s="100"/>
    </row>
    <row r="305" spans="2:16" s="124" customFormat="1" x14ac:dyDescent="0.25">
      <c r="B305" s="102"/>
      <c r="C305" s="97"/>
      <c r="D305" s="102"/>
      <c r="E305" s="102"/>
      <c r="F305" s="102"/>
      <c r="G305" s="102"/>
      <c r="H305" s="102"/>
      <c r="I305" s="34"/>
      <c r="J305" s="34"/>
      <c r="K305" s="34"/>
      <c r="L305" s="34"/>
      <c r="M305" s="99"/>
      <c r="N305" s="99"/>
      <c r="O305" s="99"/>
    </row>
    <row r="306" spans="2:16" x14ac:dyDescent="0.25">
      <c r="B306" s="96"/>
      <c r="C306" s="97"/>
      <c r="D306" s="96"/>
      <c r="E306" s="6"/>
      <c r="F306" s="6"/>
      <c r="G306" s="6"/>
      <c r="I306" s="6"/>
      <c r="J306" s="6"/>
      <c r="K306" s="6"/>
      <c r="M306" s="99"/>
      <c r="N306" s="99"/>
      <c r="O306" s="99"/>
    </row>
    <row r="307" spans="2:16" s="124" customFormat="1" x14ac:dyDescent="0.25">
      <c r="B307" s="36"/>
      <c r="C307" s="97"/>
      <c r="D307" s="36"/>
      <c r="E307" s="94"/>
      <c r="F307" s="94"/>
      <c r="G307" s="94"/>
      <c r="H307" s="94"/>
      <c r="I307" s="6"/>
      <c r="J307" s="6"/>
      <c r="K307" s="6"/>
      <c r="L307" s="34"/>
      <c r="M307" s="120"/>
      <c r="N307" s="120"/>
      <c r="O307" s="120"/>
    </row>
    <row r="308" spans="2:16" s="124" customFormat="1" x14ac:dyDescent="0.25">
      <c r="B308" s="36"/>
      <c r="C308" s="97"/>
      <c r="D308" s="36"/>
      <c r="E308" s="94"/>
      <c r="F308" s="94"/>
      <c r="G308" s="94"/>
      <c r="H308" s="94"/>
      <c r="I308" s="6"/>
      <c r="J308" s="6"/>
      <c r="K308" s="6"/>
      <c r="L308" s="34"/>
      <c r="M308" s="120"/>
      <c r="N308" s="120"/>
      <c r="O308" s="120"/>
    </row>
    <row r="309" spans="2:16" x14ac:dyDescent="0.25">
      <c r="B309" s="104"/>
      <c r="C309" s="97"/>
      <c r="D309" s="104"/>
      <c r="E309" s="6"/>
      <c r="F309" s="6"/>
      <c r="G309" s="6"/>
      <c r="H309" s="87"/>
      <c r="I309" s="6"/>
      <c r="J309" s="6"/>
      <c r="K309" s="6"/>
    </row>
    <row r="310" spans="2:16" x14ac:dyDescent="0.25">
      <c r="B310" s="104"/>
      <c r="C310" s="97"/>
      <c r="D310" s="104"/>
      <c r="E310" s="6"/>
      <c r="F310" s="6"/>
      <c r="G310" s="6"/>
      <c r="H310" s="87"/>
      <c r="I310" s="6"/>
      <c r="J310" s="6"/>
      <c r="K310" s="6"/>
      <c r="M310" s="99"/>
      <c r="N310" s="99"/>
      <c r="O310" s="99"/>
    </row>
    <row r="311" spans="2:16" s="98" customFormat="1" x14ac:dyDescent="0.25">
      <c r="B311" s="25"/>
      <c r="C311" s="69"/>
      <c r="D311" s="25"/>
      <c r="E311" s="7"/>
      <c r="F311" s="7"/>
      <c r="G311" s="7"/>
      <c r="H311" s="7"/>
      <c r="I311" s="7"/>
      <c r="J311" s="7"/>
      <c r="K311" s="7"/>
      <c r="M311" s="99"/>
      <c r="N311" s="99"/>
      <c r="O311" s="99"/>
      <c r="P311" s="100"/>
    </row>
    <row r="312" spans="2:16" s="124" customFormat="1" x14ac:dyDescent="0.25">
      <c r="B312" s="102"/>
      <c r="C312" s="97"/>
      <c r="D312" s="102"/>
      <c r="E312" s="102"/>
      <c r="F312" s="102"/>
      <c r="G312" s="102"/>
      <c r="H312" s="102"/>
      <c r="I312" s="34"/>
      <c r="J312" s="34"/>
      <c r="K312" s="34"/>
      <c r="L312" s="34"/>
      <c r="M312" s="99"/>
      <c r="N312" s="99"/>
      <c r="O312" s="99"/>
    </row>
    <row r="313" spans="2:16" x14ac:dyDescent="0.25">
      <c r="B313" s="96"/>
      <c r="C313" s="97"/>
      <c r="D313" s="96"/>
      <c r="E313" s="6"/>
      <c r="F313" s="6"/>
      <c r="G313" s="6"/>
      <c r="I313" s="6"/>
      <c r="J313" s="6"/>
      <c r="K313" s="6"/>
      <c r="M313" s="99"/>
      <c r="N313" s="99"/>
      <c r="O313" s="99"/>
    </row>
    <row r="314" spans="2:16" s="124" customFormat="1" x14ac:dyDescent="0.25">
      <c r="B314" s="36"/>
      <c r="C314" s="97"/>
      <c r="D314" s="36"/>
      <c r="E314" s="94"/>
      <c r="F314" s="94"/>
      <c r="G314" s="94"/>
      <c r="H314" s="94"/>
      <c r="I314" s="6"/>
      <c r="J314" s="6"/>
      <c r="K314" s="6"/>
      <c r="L314" s="34"/>
      <c r="M314" s="120"/>
      <c r="N314" s="120"/>
      <c r="O314" s="120"/>
    </row>
    <row r="315" spans="2:16" s="124" customFormat="1" x14ac:dyDescent="0.25">
      <c r="B315" s="36"/>
      <c r="C315" s="97"/>
      <c r="D315" s="36"/>
      <c r="E315" s="94"/>
      <c r="F315" s="94"/>
      <c r="G315" s="94"/>
      <c r="H315" s="94"/>
      <c r="I315" s="6"/>
      <c r="J315" s="6"/>
      <c r="K315" s="6"/>
      <c r="L315" s="34"/>
      <c r="M315" s="120"/>
      <c r="N315" s="120"/>
      <c r="O315" s="120"/>
    </row>
    <row r="316" spans="2:16" x14ac:dyDescent="0.25">
      <c r="B316" s="104"/>
      <c r="C316" s="97"/>
      <c r="D316" s="104"/>
      <c r="E316" s="6"/>
      <c r="F316" s="6"/>
      <c r="G316" s="6"/>
      <c r="H316" s="87"/>
      <c r="I316" s="6"/>
      <c r="J316" s="6"/>
      <c r="K316" s="6"/>
    </row>
    <row r="317" spans="2:16" x14ac:dyDescent="0.25">
      <c r="B317" s="104"/>
      <c r="C317" s="97"/>
      <c r="D317" s="104"/>
      <c r="E317" s="6"/>
      <c r="F317" s="6"/>
      <c r="G317" s="6"/>
      <c r="H317" s="87"/>
      <c r="I317" s="6"/>
      <c r="J317" s="6"/>
      <c r="K317" s="6"/>
      <c r="M317" s="99"/>
      <c r="N317" s="99"/>
      <c r="O317" s="99"/>
    </row>
    <row r="318" spans="2:16" s="98" customFormat="1" x14ac:dyDescent="0.25">
      <c r="B318" s="25"/>
      <c r="C318" s="69"/>
      <c r="D318" s="25"/>
      <c r="E318" s="7"/>
      <c r="F318" s="7"/>
      <c r="G318" s="7"/>
      <c r="H318" s="7"/>
      <c r="I318" s="7"/>
      <c r="J318" s="7"/>
      <c r="K318" s="7"/>
      <c r="M318" s="99"/>
      <c r="N318" s="99"/>
      <c r="O318" s="99"/>
      <c r="P318" s="100"/>
    </row>
    <row r="319" spans="2:16" s="124" customFormat="1" x14ac:dyDescent="0.25">
      <c r="B319" s="102"/>
      <c r="C319" s="97"/>
      <c r="D319" s="102"/>
      <c r="E319" s="102"/>
      <c r="F319" s="102"/>
      <c r="G319" s="102"/>
      <c r="H319" s="102"/>
      <c r="I319" s="34"/>
      <c r="J319" s="34"/>
      <c r="K319" s="34"/>
      <c r="L319" s="34"/>
      <c r="M319" s="99"/>
      <c r="N319" s="99"/>
      <c r="O319" s="99"/>
    </row>
    <row r="320" spans="2:16" x14ac:dyDescent="0.25">
      <c r="B320" s="96"/>
      <c r="C320" s="97"/>
      <c r="D320" s="96"/>
      <c r="E320" s="6"/>
      <c r="F320" s="6"/>
      <c r="G320" s="6"/>
      <c r="I320" s="6"/>
      <c r="J320" s="6"/>
      <c r="K320" s="6"/>
      <c r="M320" s="99"/>
      <c r="N320" s="99"/>
      <c r="O320" s="99"/>
    </row>
    <row r="321" spans="2:15" x14ac:dyDescent="0.25">
      <c r="B321" s="36"/>
      <c r="C321" s="97"/>
      <c r="D321" s="36"/>
      <c r="E321" s="6"/>
      <c r="F321" s="6"/>
      <c r="G321" s="6"/>
      <c r="I321" s="6"/>
      <c r="J321" s="6"/>
      <c r="K321" s="6"/>
    </row>
    <row r="322" spans="2:15" x14ac:dyDescent="0.25">
      <c r="B322" s="36"/>
      <c r="C322" s="97"/>
      <c r="D322" s="36"/>
      <c r="E322" s="6"/>
      <c r="F322" s="6"/>
      <c r="G322" s="6"/>
      <c r="I322" s="6"/>
      <c r="J322" s="6"/>
      <c r="K322" s="6"/>
    </row>
    <row r="323" spans="2:15" x14ac:dyDescent="0.25">
      <c r="B323" s="36"/>
      <c r="C323" s="97"/>
      <c r="D323" s="36"/>
      <c r="E323" s="6"/>
      <c r="F323" s="6"/>
      <c r="G323" s="6"/>
      <c r="I323" s="6"/>
      <c r="J323" s="6"/>
      <c r="K323" s="6"/>
    </row>
    <row r="324" spans="2:15" x14ac:dyDescent="0.25">
      <c r="B324" s="36"/>
      <c r="C324" s="97"/>
      <c r="D324" s="36"/>
      <c r="E324" s="6"/>
      <c r="F324" s="6"/>
      <c r="G324" s="6"/>
      <c r="I324" s="6"/>
      <c r="J324" s="6"/>
      <c r="K324" s="6"/>
    </row>
    <row r="325" spans="2:15" x14ac:dyDescent="0.25">
      <c r="B325" s="36"/>
      <c r="C325" s="97"/>
      <c r="D325" s="36"/>
      <c r="E325" s="6"/>
      <c r="F325" s="6"/>
      <c r="G325" s="6"/>
      <c r="I325" s="6"/>
      <c r="J325" s="6"/>
      <c r="K325" s="6"/>
    </row>
    <row r="326" spans="2:15" x14ac:dyDescent="0.25">
      <c r="B326" s="36"/>
      <c r="C326" s="97"/>
      <c r="D326" s="36"/>
      <c r="E326" s="6"/>
      <c r="F326" s="6"/>
      <c r="G326" s="6"/>
      <c r="I326" s="6"/>
      <c r="J326" s="6"/>
      <c r="K326" s="6"/>
    </row>
    <row r="327" spans="2:15" x14ac:dyDescent="0.25">
      <c r="B327" s="36"/>
      <c r="C327" s="97"/>
      <c r="D327" s="36"/>
      <c r="E327" s="6"/>
      <c r="F327" s="6"/>
      <c r="G327" s="6"/>
      <c r="I327" s="6"/>
      <c r="J327" s="6"/>
      <c r="K327" s="6"/>
    </row>
    <row r="328" spans="2:15" x14ac:dyDescent="0.25">
      <c r="B328" s="36"/>
      <c r="C328" s="97"/>
      <c r="D328" s="36"/>
      <c r="E328" s="6"/>
      <c r="F328" s="6"/>
      <c r="G328" s="6"/>
      <c r="I328" s="6"/>
      <c r="J328" s="6"/>
      <c r="K328" s="6"/>
    </row>
    <row r="329" spans="2:15" x14ac:dyDescent="0.25">
      <c r="B329" s="36"/>
      <c r="C329" s="97"/>
      <c r="D329" s="36"/>
      <c r="E329" s="6"/>
      <c r="F329" s="6"/>
      <c r="G329" s="6"/>
      <c r="I329" s="6"/>
      <c r="J329" s="6"/>
      <c r="K329" s="6"/>
    </row>
    <row r="330" spans="2:15" s="124" customFormat="1" x14ac:dyDescent="0.25">
      <c r="B330" s="36"/>
      <c r="C330" s="97"/>
      <c r="D330" s="36"/>
      <c r="E330" s="94"/>
      <c r="F330" s="94"/>
      <c r="G330" s="94"/>
      <c r="H330" s="94"/>
      <c r="I330" s="6"/>
      <c r="J330" s="6"/>
      <c r="K330" s="6"/>
      <c r="L330" s="34"/>
      <c r="M330" s="120"/>
      <c r="N330" s="120"/>
      <c r="O330" s="120"/>
    </row>
    <row r="331" spans="2:15" s="124" customFormat="1" x14ac:dyDescent="0.25">
      <c r="B331" s="36"/>
      <c r="C331" s="97"/>
      <c r="D331" s="36"/>
      <c r="E331" s="94"/>
      <c r="F331" s="94"/>
      <c r="G331" s="94"/>
      <c r="H331" s="94"/>
      <c r="I331" s="6"/>
      <c r="J331" s="6"/>
      <c r="K331" s="6"/>
      <c r="L331" s="34"/>
      <c r="M331" s="120"/>
      <c r="N331" s="120"/>
      <c r="O331" s="120"/>
    </row>
    <row r="332" spans="2:15" s="124" customFormat="1" x14ac:dyDescent="0.25">
      <c r="B332" s="36"/>
      <c r="C332" s="97"/>
      <c r="D332" s="36"/>
      <c r="E332" s="94"/>
      <c r="F332" s="94"/>
      <c r="G332" s="94"/>
      <c r="H332" s="94"/>
      <c r="I332" s="6"/>
      <c r="J332" s="6"/>
      <c r="K332" s="6"/>
      <c r="L332" s="34"/>
      <c r="M332" s="120"/>
      <c r="N332" s="120"/>
      <c r="O332" s="120"/>
    </row>
    <row r="333" spans="2:15" x14ac:dyDescent="0.25">
      <c r="B333" s="104"/>
      <c r="C333" s="97"/>
      <c r="D333" s="104"/>
      <c r="E333" s="6"/>
      <c r="F333" s="6"/>
      <c r="G333" s="6"/>
      <c r="H333" s="87"/>
      <c r="I333" s="6"/>
      <c r="J333" s="6"/>
      <c r="K333" s="6"/>
    </row>
    <row r="334" spans="2:15" x14ac:dyDescent="0.25">
      <c r="B334" s="104"/>
      <c r="C334" s="97"/>
      <c r="D334" s="104"/>
      <c r="E334" s="6"/>
      <c r="F334" s="6"/>
      <c r="G334" s="6"/>
      <c r="I334" s="6"/>
      <c r="J334" s="6"/>
      <c r="K334" s="6"/>
    </row>
    <row r="335" spans="2:15" x14ac:dyDescent="0.25">
      <c r="B335" s="104"/>
      <c r="C335" s="97"/>
      <c r="D335" s="104"/>
      <c r="E335" s="6"/>
      <c r="F335" s="6"/>
      <c r="G335" s="6"/>
      <c r="H335" s="87"/>
      <c r="I335" s="6"/>
      <c r="J335" s="6"/>
      <c r="K335" s="6"/>
    </row>
    <row r="336" spans="2:15" x14ac:dyDescent="0.25">
      <c r="B336" s="104"/>
      <c r="C336" s="97"/>
      <c r="D336" s="104"/>
      <c r="E336" s="6"/>
      <c r="F336" s="6"/>
      <c r="G336" s="6"/>
      <c r="I336" s="6"/>
      <c r="J336" s="6"/>
      <c r="K336" s="6"/>
    </row>
    <row r="337" spans="2:16" x14ac:dyDescent="0.25">
      <c r="B337" s="96"/>
      <c r="C337" s="97"/>
      <c r="D337" s="96"/>
      <c r="E337" s="6"/>
      <c r="F337" s="6"/>
      <c r="G337" s="6"/>
      <c r="I337" s="6"/>
      <c r="J337" s="6"/>
      <c r="K337" s="6"/>
    </row>
    <row r="338" spans="2:16" s="98" customFormat="1" x14ac:dyDescent="0.25">
      <c r="B338" s="25"/>
      <c r="C338" s="69"/>
      <c r="D338" s="25"/>
      <c r="E338" s="7"/>
      <c r="F338" s="7"/>
      <c r="G338" s="7"/>
      <c r="H338" s="7"/>
      <c r="I338" s="7"/>
      <c r="J338" s="7"/>
      <c r="K338" s="7"/>
      <c r="M338" s="120"/>
      <c r="N338" s="120"/>
      <c r="O338" s="120"/>
      <c r="P338" s="100"/>
    </row>
    <row r="339" spans="2:16" x14ac:dyDescent="0.25">
      <c r="B339" s="96"/>
      <c r="C339" s="97"/>
      <c r="D339" s="96"/>
      <c r="E339" s="6"/>
      <c r="F339" s="6"/>
      <c r="G339" s="6"/>
      <c r="I339" s="6"/>
      <c r="J339" s="6"/>
      <c r="K339" s="6"/>
      <c r="M339" s="99"/>
      <c r="N339" s="99"/>
      <c r="O339" s="99"/>
    </row>
    <row r="340" spans="2:16" s="98" customFormat="1" x14ac:dyDescent="0.25">
      <c r="B340" s="25"/>
      <c r="C340" s="69"/>
      <c r="D340" s="25"/>
      <c r="E340" s="7"/>
      <c r="F340" s="7"/>
      <c r="G340" s="7"/>
      <c r="H340" s="7"/>
      <c r="I340" s="7"/>
      <c r="J340" s="7"/>
      <c r="K340" s="7"/>
      <c r="M340" s="99"/>
      <c r="N340" s="99"/>
      <c r="O340" s="99"/>
      <c r="P340" s="100"/>
    </row>
    <row r="341" spans="2:16" x14ac:dyDescent="0.25">
      <c r="B341" s="104"/>
      <c r="C341" s="97"/>
      <c r="D341" s="104"/>
      <c r="E341" s="6"/>
      <c r="F341" s="6"/>
      <c r="G341" s="6"/>
      <c r="H341" s="87"/>
      <c r="I341" s="6"/>
      <c r="J341" s="6"/>
      <c r="K341" s="6"/>
      <c r="M341" s="99"/>
      <c r="N341" s="99"/>
      <c r="O341" s="99"/>
    </row>
    <row r="342" spans="2:16" x14ac:dyDescent="0.25">
      <c r="B342" s="96"/>
      <c r="C342" s="97"/>
      <c r="D342" s="96"/>
      <c r="E342" s="6"/>
      <c r="F342" s="6"/>
      <c r="G342" s="6"/>
      <c r="I342" s="6"/>
      <c r="J342" s="6"/>
      <c r="K342" s="6"/>
      <c r="M342" s="99"/>
      <c r="N342" s="99"/>
      <c r="O342" s="99"/>
    </row>
    <row r="343" spans="2:16" x14ac:dyDescent="0.25">
      <c r="B343" s="36"/>
      <c r="C343" s="97"/>
      <c r="D343" s="36"/>
      <c r="E343" s="6"/>
      <c r="F343" s="6"/>
      <c r="G343" s="6"/>
      <c r="I343" s="6"/>
      <c r="J343" s="6"/>
      <c r="K343" s="6"/>
    </row>
    <row r="344" spans="2:16" x14ac:dyDescent="0.25">
      <c r="B344" s="36"/>
      <c r="C344" s="97"/>
      <c r="D344" s="36"/>
      <c r="E344" s="6"/>
      <c r="F344" s="6"/>
      <c r="G344" s="6"/>
      <c r="I344" s="6"/>
      <c r="J344" s="6"/>
      <c r="K344" s="6"/>
    </row>
    <row r="345" spans="2:16" x14ac:dyDescent="0.25">
      <c r="B345" s="36"/>
      <c r="C345" s="97"/>
      <c r="D345" s="36"/>
      <c r="E345" s="6"/>
      <c r="F345" s="6"/>
      <c r="G345" s="6"/>
      <c r="I345" s="6"/>
      <c r="J345" s="6"/>
      <c r="K345" s="6"/>
    </row>
    <row r="346" spans="2:16" x14ac:dyDescent="0.25">
      <c r="B346" s="36"/>
      <c r="C346" s="97"/>
      <c r="D346" s="36"/>
      <c r="E346" s="6"/>
      <c r="F346" s="6"/>
      <c r="G346" s="6"/>
      <c r="I346" s="6"/>
      <c r="J346" s="6"/>
      <c r="K346" s="6"/>
    </row>
    <row r="347" spans="2:16" x14ac:dyDescent="0.25">
      <c r="B347" s="36"/>
      <c r="C347" s="97"/>
      <c r="D347" s="36"/>
      <c r="E347" s="6"/>
      <c r="F347" s="6"/>
      <c r="G347" s="6"/>
      <c r="I347" s="6"/>
      <c r="J347" s="6"/>
      <c r="K347" s="6"/>
    </row>
    <row r="348" spans="2:16" x14ac:dyDescent="0.25">
      <c r="B348" s="36"/>
      <c r="C348" s="97"/>
      <c r="D348" s="36"/>
      <c r="E348" s="6"/>
      <c r="F348" s="6"/>
      <c r="G348" s="6"/>
      <c r="I348" s="6"/>
      <c r="J348" s="6"/>
      <c r="K348" s="6"/>
    </row>
    <row r="349" spans="2:16" x14ac:dyDescent="0.25">
      <c r="B349" s="36"/>
      <c r="C349" s="97"/>
      <c r="D349" s="36"/>
      <c r="E349" s="6"/>
      <c r="F349" s="6"/>
      <c r="G349" s="6"/>
      <c r="I349" s="6"/>
      <c r="J349" s="6"/>
      <c r="K349" s="6"/>
    </row>
    <row r="350" spans="2:16" s="121" customFormat="1" x14ac:dyDescent="0.25">
      <c r="B350" s="36"/>
      <c r="C350" s="97"/>
      <c r="D350" s="36"/>
      <c r="E350" s="6"/>
      <c r="F350" s="6"/>
      <c r="G350" s="6"/>
      <c r="H350" s="6"/>
      <c r="I350" s="6"/>
      <c r="J350" s="6"/>
      <c r="K350" s="6"/>
      <c r="L350" s="117"/>
      <c r="M350" s="120"/>
      <c r="N350" s="120"/>
      <c r="O350" s="120"/>
    </row>
    <row r="351" spans="2:16" s="121" customFormat="1" x14ac:dyDescent="0.25">
      <c r="B351" s="36"/>
      <c r="C351" s="97"/>
      <c r="D351" s="36"/>
      <c r="E351" s="6"/>
      <c r="F351" s="6"/>
      <c r="G351" s="6"/>
      <c r="H351" s="6"/>
      <c r="I351" s="6"/>
      <c r="J351" s="6"/>
      <c r="K351" s="6"/>
      <c r="L351" s="117"/>
      <c r="M351" s="120"/>
      <c r="N351" s="120"/>
      <c r="O351" s="120"/>
    </row>
    <row r="352" spans="2:16" s="121" customFormat="1" x14ac:dyDescent="0.25">
      <c r="B352" s="36"/>
      <c r="C352" s="97"/>
      <c r="D352" s="36"/>
      <c r="E352" s="6"/>
      <c r="F352" s="6"/>
      <c r="G352" s="6"/>
      <c r="H352" s="6"/>
      <c r="I352" s="6"/>
      <c r="J352" s="6"/>
      <c r="K352" s="6"/>
      <c r="L352" s="117"/>
      <c r="M352" s="120"/>
      <c r="N352" s="120"/>
      <c r="O352" s="120"/>
    </row>
    <row r="353" spans="2:15" s="121" customFormat="1" x14ac:dyDescent="0.25">
      <c r="B353" s="36"/>
      <c r="C353" s="97"/>
      <c r="D353" s="36"/>
      <c r="E353" s="6"/>
      <c r="F353" s="6"/>
      <c r="G353" s="6"/>
      <c r="H353" s="6"/>
      <c r="I353" s="6"/>
      <c r="J353" s="6"/>
      <c r="K353" s="6"/>
      <c r="L353" s="117"/>
      <c r="M353" s="120"/>
      <c r="N353" s="120"/>
      <c r="O353" s="120"/>
    </row>
    <row r="354" spans="2:15" s="121" customFormat="1" x14ac:dyDescent="0.25">
      <c r="B354" s="36"/>
      <c r="C354" s="97"/>
      <c r="D354" s="36"/>
      <c r="E354" s="6"/>
      <c r="F354" s="6"/>
      <c r="G354" s="6"/>
      <c r="H354" s="6"/>
      <c r="I354" s="6"/>
      <c r="J354" s="6"/>
      <c r="K354" s="6"/>
      <c r="L354" s="117"/>
      <c r="M354" s="120"/>
      <c r="N354" s="120"/>
      <c r="O354" s="120"/>
    </row>
    <row r="355" spans="2:15" s="121" customFormat="1" x14ac:dyDescent="0.25">
      <c r="B355" s="36"/>
      <c r="C355" s="97"/>
      <c r="D355" s="36"/>
      <c r="E355" s="6"/>
      <c r="F355" s="6"/>
      <c r="G355" s="6"/>
      <c r="H355" s="6"/>
      <c r="I355" s="6"/>
      <c r="J355" s="6"/>
      <c r="K355" s="6"/>
      <c r="L355" s="117"/>
      <c r="M355" s="120"/>
      <c r="N355" s="120"/>
      <c r="O355" s="120"/>
    </row>
    <row r="356" spans="2:15" s="121" customFormat="1" x14ac:dyDescent="0.25">
      <c r="B356" s="36"/>
      <c r="C356" s="97"/>
      <c r="D356" s="36"/>
      <c r="E356" s="6"/>
      <c r="F356" s="6"/>
      <c r="G356" s="6"/>
      <c r="H356" s="6"/>
      <c r="I356" s="6"/>
      <c r="J356" s="6"/>
      <c r="K356" s="6"/>
      <c r="L356" s="117"/>
      <c r="M356" s="120"/>
      <c r="N356" s="120"/>
      <c r="O356" s="120"/>
    </row>
    <row r="357" spans="2:15" s="121" customFormat="1" x14ac:dyDescent="0.25">
      <c r="B357" s="36"/>
      <c r="C357" s="97"/>
      <c r="D357" s="36"/>
      <c r="E357" s="6"/>
      <c r="F357" s="6"/>
      <c r="G357" s="6"/>
      <c r="H357" s="6"/>
      <c r="I357" s="6"/>
      <c r="J357" s="6"/>
      <c r="K357" s="6"/>
      <c r="L357" s="117"/>
      <c r="M357" s="120"/>
      <c r="N357" s="120"/>
      <c r="O357" s="120"/>
    </row>
    <row r="358" spans="2:15" s="121" customFormat="1" x14ac:dyDescent="0.25">
      <c r="B358" s="36"/>
      <c r="C358" s="97"/>
      <c r="D358" s="36"/>
      <c r="E358" s="6"/>
      <c r="F358" s="6"/>
      <c r="G358" s="6"/>
      <c r="H358" s="6"/>
      <c r="I358" s="6"/>
      <c r="J358" s="6"/>
      <c r="K358" s="6"/>
      <c r="L358" s="117"/>
      <c r="M358" s="120"/>
      <c r="N358" s="120"/>
      <c r="O358" s="120"/>
    </row>
    <row r="359" spans="2:15" s="121" customFormat="1" x14ac:dyDescent="0.25">
      <c r="B359" s="36"/>
      <c r="C359" s="97"/>
      <c r="D359" s="36"/>
      <c r="E359" s="6"/>
      <c r="F359" s="6"/>
      <c r="G359" s="6"/>
      <c r="H359" s="6"/>
      <c r="I359" s="6"/>
      <c r="J359" s="6"/>
      <c r="K359" s="6"/>
      <c r="L359" s="117"/>
      <c r="M359" s="120"/>
      <c r="N359" s="120"/>
      <c r="O359" s="120"/>
    </row>
    <row r="360" spans="2:15" s="121" customFormat="1" x14ac:dyDescent="0.25">
      <c r="B360" s="36"/>
      <c r="C360" s="97"/>
      <c r="D360" s="36"/>
      <c r="E360" s="6"/>
      <c r="F360" s="6"/>
      <c r="G360" s="6"/>
      <c r="H360" s="6"/>
      <c r="I360" s="6"/>
      <c r="J360" s="6"/>
      <c r="K360" s="6"/>
      <c r="L360" s="117"/>
      <c r="M360" s="120"/>
      <c r="N360" s="120"/>
      <c r="O360" s="120"/>
    </row>
    <row r="361" spans="2:15" s="121" customFormat="1" x14ac:dyDescent="0.25">
      <c r="B361" s="36"/>
      <c r="C361" s="97"/>
      <c r="D361" s="36"/>
      <c r="E361" s="6"/>
      <c r="F361" s="6"/>
      <c r="G361" s="6"/>
      <c r="H361" s="6"/>
      <c r="I361" s="6"/>
      <c r="J361" s="6"/>
      <c r="K361" s="6"/>
      <c r="L361" s="117"/>
      <c r="M361" s="120"/>
      <c r="N361" s="120"/>
      <c r="O361" s="120"/>
    </row>
    <row r="362" spans="2:15" s="121" customFormat="1" x14ac:dyDescent="0.25">
      <c r="B362" s="36"/>
      <c r="C362" s="97"/>
      <c r="D362" s="36"/>
      <c r="E362" s="6"/>
      <c r="F362" s="6"/>
      <c r="G362" s="6"/>
      <c r="H362" s="6"/>
      <c r="I362" s="6"/>
      <c r="J362" s="6"/>
      <c r="K362" s="6"/>
      <c r="L362" s="117"/>
      <c r="M362" s="120"/>
      <c r="N362" s="120"/>
      <c r="O362" s="120"/>
    </row>
    <row r="363" spans="2:15" s="121" customFormat="1" x14ac:dyDescent="0.25">
      <c r="B363" s="36"/>
      <c r="C363" s="97"/>
      <c r="D363" s="36"/>
      <c r="E363" s="6"/>
      <c r="F363" s="6"/>
      <c r="G363" s="6"/>
      <c r="H363" s="6"/>
      <c r="I363" s="6"/>
      <c r="J363" s="6"/>
      <c r="K363" s="6"/>
      <c r="L363" s="117"/>
      <c r="M363" s="120"/>
      <c r="N363" s="120"/>
      <c r="O363" s="120"/>
    </row>
    <row r="364" spans="2:15" s="121" customFormat="1" x14ac:dyDescent="0.25">
      <c r="B364" s="36"/>
      <c r="C364" s="97"/>
      <c r="D364" s="36"/>
      <c r="E364" s="6"/>
      <c r="F364" s="6"/>
      <c r="G364" s="6"/>
      <c r="H364" s="6"/>
      <c r="I364" s="6"/>
      <c r="J364" s="6"/>
      <c r="K364" s="6"/>
      <c r="L364" s="117"/>
      <c r="M364" s="120"/>
      <c r="N364" s="120"/>
      <c r="O364" s="120"/>
    </row>
    <row r="365" spans="2:15" s="124" customFormat="1" x14ac:dyDescent="0.25">
      <c r="B365" s="36"/>
      <c r="C365" s="97"/>
      <c r="D365" s="36"/>
      <c r="E365" s="6"/>
      <c r="F365" s="6"/>
      <c r="G365" s="6"/>
      <c r="H365" s="6"/>
      <c r="I365" s="6"/>
      <c r="J365" s="6"/>
      <c r="K365" s="6"/>
      <c r="L365" s="34"/>
      <c r="M365" s="120"/>
      <c r="N365" s="120"/>
      <c r="O365" s="120"/>
    </row>
    <row r="366" spans="2:15" s="124" customFormat="1" x14ac:dyDescent="0.25">
      <c r="B366" s="36"/>
      <c r="C366" s="97"/>
      <c r="D366" s="36"/>
      <c r="E366" s="6"/>
      <c r="F366" s="6"/>
      <c r="G366" s="6"/>
      <c r="H366" s="6"/>
      <c r="I366" s="6"/>
      <c r="J366" s="6"/>
      <c r="K366" s="6"/>
      <c r="L366" s="34"/>
      <c r="M366" s="120"/>
      <c r="N366" s="120"/>
      <c r="O366" s="120"/>
    </row>
    <row r="367" spans="2:15" s="124" customFormat="1" x14ac:dyDescent="0.25">
      <c r="B367" s="36"/>
      <c r="C367" s="97"/>
      <c r="D367" s="36"/>
      <c r="E367" s="6"/>
      <c r="F367" s="6"/>
      <c r="G367" s="6"/>
      <c r="H367" s="6"/>
      <c r="I367" s="6"/>
      <c r="J367" s="6"/>
      <c r="K367" s="6"/>
      <c r="L367" s="34"/>
      <c r="M367" s="120"/>
      <c r="N367" s="120"/>
      <c r="O367" s="120"/>
    </row>
    <row r="368" spans="2:15" s="124" customFormat="1" x14ac:dyDescent="0.25">
      <c r="B368" s="36"/>
      <c r="C368" s="97"/>
      <c r="D368" s="36"/>
      <c r="E368" s="6"/>
      <c r="F368" s="6"/>
      <c r="G368" s="6"/>
      <c r="H368" s="6"/>
      <c r="I368" s="6"/>
      <c r="J368" s="6"/>
      <c r="K368" s="6"/>
      <c r="L368" s="34"/>
      <c r="M368" s="120"/>
      <c r="N368" s="120"/>
      <c r="O368" s="120"/>
    </row>
    <row r="369" spans="2:15" s="124" customFormat="1" x14ac:dyDescent="0.25">
      <c r="B369" s="36"/>
      <c r="C369" s="97"/>
      <c r="D369" s="36"/>
      <c r="E369" s="6"/>
      <c r="F369" s="6"/>
      <c r="G369" s="6"/>
      <c r="H369" s="6"/>
      <c r="I369" s="6"/>
      <c r="J369" s="6"/>
      <c r="K369" s="6"/>
      <c r="L369" s="34"/>
      <c r="M369" s="120"/>
      <c r="N369" s="120"/>
      <c r="O369" s="120"/>
    </row>
    <row r="370" spans="2:15" s="124" customFormat="1" x14ac:dyDescent="0.25">
      <c r="B370" s="36"/>
      <c r="C370" s="97"/>
      <c r="D370" s="36"/>
      <c r="E370" s="6"/>
      <c r="F370" s="6"/>
      <c r="G370" s="6"/>
      <c r="H370" s="6"/>
      <c r="I370" s="6"/>
      <c r="J370" s="6"/>
      <c r="K370" s="6"/>
      <c r="L370" s="34"/>
      <c r="M370" s="120"/>
      <c r="N370" s="120"/>
      <c r="O370" s="120"/>
    </row>
    <row r="371" spans="2:15" s="124" customFormat="1" x14ac:dyDescent="0.25">
      <c r="B371" s="36"/>
      <c r="C371" s="97"/>
      <c r="D371" s="36"/>
      <c r="E371" s="6"/>
      <c r="F371" s="6"/>
      <c r="G371" s="6"/>
      <c r="H371" s="6"/>
      <c r="I371" s="6"/>
      <c r="J371" s="6"/>
      <c r="K371" s="6"/>
      <c r="L371" s="34"/>
      <c r="M371" s="120"/>
      <c r="N371" s="120"/>
      <c r="O371" s="120"/>
    </row>
    <row r="372" spans="2:15" s="124" customFormat="1" x14ac:dyDescent="0.25">
      <c r="B372" s="36"/>
      <c r="C372" s="97"/>
      <c r="D372" s="36"/>
      <c r="E372" s="6"/>
      <c r="F372" s="6"/>
      <c r="G372" s="6"/>
      <c r="H372" s="6"/>
      <c r="I372" s="6"/>
      <c r="J372" s="6"/>
      <c r="K372" s="6"/>
      <c r="L372" s="34"/>
      <c r="M372" s="120"/>
      <c r="N372" s="120"/>
      <c r="O372" s="120"/>
    </row>
    <row r="373" spans="2:15" s="124" customFormat="1" x14ac:dyDescent="0.25">
      <c r="B373" s="36"/>
      <c r="C373" s="126"/>
      <c r="D373" s="36"/>
      <c r="E373" s="6"/>
      <c r="F373" s="6"/>
      <c r="G373" s="6"/>
      <c r="H373" s="6"/>
      <c r="I373" s="6"/>
      <c r="J373" s="6"/>
      <c r="K373" s="6"/>
      <c r="L373" s="34"/>
      <c r="M373" s="120"/>
      <c r="N373" s="120"/>
      <c r="O373" s="120"/>
    </row>
    <row r="374" spans="2:15" s="124" customFormat="1" x14ac:dyDescent="0.25">
      <c r="B374" s="36"/>
      <c r="C374" s="97"/>
      <c r="D374" s="36"/>
      <c r="E374" s="6"/>
      <c r="F374" s="6"/>
      <c r="G374" s="6"/>
      <c r="H374" s="6"/>
      <c r="I374" s="6"/>
      <c r="J374" s="6"/>
      <c r="K374" s="6"/>
      <c r="L374" s="34"/>
      <c r="M374" s="120"/>
      <c r="N374" s="120"/>
      <c r="O374" s="120"/>
    </row>
    <row r="375" spans="2:15" s="124" customFormat="1" x14ac:dyDescent="0.25">
      <c r="B375" s="36"/>
      <c r="C375" s="97"/>
      <c r="D375" s="36"/>
      <c r="E375" s="6"/>
      <c r="F375" s="6"/>
      <c r="G375" s="6"/>
      <c r="H375" s="6"/>
      <c r="I375" s="6"/>
      <c r="J375" s="6"/>
      <c r="K375" s="6"/>
      <c r="L375" s="34"/>
      <c r="M375" s="120"/>
      <c r="N375" s="120"/>
      <c r="O375" s="120"/>
    </row>
    <row r="376" spans="2:15" s="124" customFormat="1" x14ac:dyDescent="0.25">
      <c r="B376" s="36"/>
      <c r="C376" s="97"/>
      <c r="D376" s="36"/>
      <c r="E376" s="6"/>
      <c r="F376" s="6"/>
      <c r="G376" s="6"/>
      <c r="H376" s="6"/>
      <c r="I376" s="6"/>
      <c r="J376" s="6"/>
      <c r="K376" s="6"/>
      <c r="L376" s="34"/>
      <c r="M376" s="120"/>
      <c r="N376" s="120"/>
      <c r="O376" s="120"/>
    </row>
    <row r="377" spans="2:15" s="124" customFormat="1" x14ac:dyDescent="0.25">
      <c r="B377" s="36"/>
      <c r="C377" s="97"/>
      <c r="D377" s="36"/>
      <c r="E377" s="6"/>
      <c r="F377" s="6"/>
      <c r="G377" s="6"/>
      <c r="H377" s="6"/>
      <c r="I377" s="6"/>
      <c r="J377" s="6"/>
      <c r="K377" s="6"/>
      <c r="L377" s="34"/>
      <c r="M377" s="120"/>
      <c r="N377" s="120"/>
      <c r="O377" s="120"/>
    </row>
    <row r="378" spans="2:15" s="124" customFormat="1" x14ac:dyDescent="0.25">
      <c r="B378" s="36"/>
      <c r="C378" s="97"/>
      <c r="D378" s="36"/>
      <c r="E378" s="6"/>
      <c r="F378" s="6"/>
      <c r="G378" s="6"/>
      <c r="H378" s="6"/>
      <c r="I378" s="6"/>
      <c r="J378" s="6"/>
      <c r="K378" s="6"/>
      <c r="L378" s="34"/>
      <c r="M378" s="120"/>
      <c r="N378" s="120"/>
      <c r="O378" s="120"/>
    </row>
    <row r="379" spans="2:15" s="124" customFormat="1" x14ac:dyDescent="0.25">
      <c r="B379" s="36"/>
      <c r="C379" s="97"/>
      <c r="D379" s="36"/>
      <c r="E379" s="6"/>
      <c r="F379" s="6"/>
      <c r="G379" s="6"/>
      <c r="H379" s="6"/>
      <c r="I379" s="6"/>
      <c r="J379" s="6"/>
      <c r="K379" s="6"/>
      <c r="L379" s="34"/>
      <c r="M379" s="120"/>
      <c r="N379" s="120"/>
      <c r="O379" s="120"/>
    </row>
    <row r="380" spans="2:15" s="124" customFormat="1" x14ac:dyDescent="0.25">
      <c r="B380" s="36"/>
      <c r="C380" s="97"/>
      <c r="D380" s="36"/>
      <c r="E380" s="6"/>
      <c r="F380" s="6"/>
      <c r="G380" s="6"/>
      <c r="H380" s="6"/>
      <c r="I380" s="6"/>
      <c r="J380" s="6"/>
      <c r="K380" s="6"/>
      <c r="L380" s="34"/>
      <c r="M380" s="120"/>
      <c r="N380" s="120"/>
      <c r="O380" s="120"/>
    </row>
    <row r="381" spans="2:15" s="124" customFormat="1" x14ac:dyDescent="0.25">
      <c r="B381" s="36"/>
      <c r="C381" s="97"/>
      <c r="D381" s="36"/>
      <c r="E381" s="6"/>
      <c r="F381" s="6"/>
      <c r="G381" s="6"/>
      <c r="H381" s="6"/>
      <c r="I381" s="6"/>
      <c r="J381" s="6"/>
      <c r="K381" s="6"/>
      <c r="L381" s="34"/>
      <c r="M381" s="120"/>
      <c r="N381" s="120"/>
      <c r="O381" s="120"/>
    </row>
    <row r="382" spans="2:15" s="124" customFormat="1" x14ac:dyDescent="0.25">
      <c r="B382" s="36"/>
      <c r="C382" s="97"/>
      <c r="D382" s="36"/>
      <c r="E382" s="6"/>
      <c r="F382" s="6"/>
      <c r="G382" s="6"/>
      <c r="H382" s="6"/>
      <c r="I382" s="6"/>
      <c r="J382" s="6"/>
      <c r="K382" s="6"/>
      <c r="L382" s="34"/>
      <c r="M382" s="120"/>
      <c r="N382" s="120"/>
      <c r="O382" s="120"/>
    </row>
    <row r="383" spans="2:15" s="124" customFormat="1" x14ac:dyDescent="0.25">
      <c r="B383" s="36"/>
      <c r="C383" s="97"/>
      <c r="D383" s="36"/>
      <c r="E383" s="6"/>
      <c r="F383" s="6"/>
      <c r="G383" s="6"/>
      <c r="H383" s="6"/>
      <c r="I383" s="6"/>
      <c r="J383" s="6"/>
      <c r="K383" s="6"/>
      <c r="L383" s="34"/>
      <c r="M383" s="120"/>
      <c r="N383" s="120"/>
      <c r="O383" s="120"/>
    </row>
    <row r="384" spans="2:15" s="106" customFormat="1" x14ac:dyDescent="0.25">
      <c r="B384" s="36"/>
      <c r="C384" s="97"/>
      <c r="D384" s="36"/>
      <c r="E384" s="6"/>
      <c r="F384" s="6"/>
      <c r="G384" s="6"/>
      <c r="H384" s="6"/>
      <c r="I384" s="6"/>
      <c r="J384" s="6"/>
      <c r="K384" s="6"/>
      <c r="L384" s="37"/>
      <c r="M384" s="120"/>
      <c r="N384" s="120"/>
      <c r="O384" s="120"/>
    </row>
    <row r="385" spans="2:16" s="107" customFormat="1" x14ac:dyDescent="0.25">
      <c r="B385" s="36"/>
      <c r="C385" s="97"/>
      <c r="D385" s="36"/>
      <c r="E385" s="6"/>
      <c r="F385" s="6"/>
      <c r="G385" s="6"/>
      <c r="H385" s="6"/>
      <c r="I385" s="6"/>
      <c r="J385" s="6"/>
      <c r="K385" s="6"/>
      <c r="L385" s="34"/>
      <c r="M385" s="120"/>
      <c r="N385" s="120"/>
      <c r="O385" s="120"/>
    </row>
    <row r="386" spans="2:16" s="107" customFormat="1" x14ac:dyDescent="0.25">
      <c r="B386" s="36"/>
      <c r="C386" s="97"/>
      <c r="D386" s="36"/>
      <c r="E386" s="6"/>
      <c r="F386" s="6"/>
      <c r="G386" s="6"/>
      <c r="H386" s="6"/>
      <c r="I386" s="6"/>
      <c r="J386" s="6"/>
      <c r="K386" s="6"/>
      <c r="L386" s="34"/>
      <c r="M386" s="120"/>
      <c r="N386" s="120"/>
      <c r="O386" s="120"/>
    </row>
    <row r="387" spans="2:16" s="107" customFormat="1" x14ac:dyDescent="0.25">
      <c r="B387" s="36"/>
      <c r="C387" s="97"/>
      <c r="D387" s="36"/>
      <c r="E387" s="6"/>
      <c r="F387" s="6"/>
      <c r="G387" s="6"/>
      <c r="H387" s="6"/>
      <c r="I387" s="6"/>
      <c r="J387" s="6"/>
      <c r="K387" s="6"/>
      <c r="L387" s="34"/>
      <c r="M387" s="120"/>
      <c r="N387" s="120"/>
      <c r="O387" s="120"/>
    </row>
    <row r="388" spans="2:16" s="107" customFormat="1" x14ac:dyDescent="0.25">
      <c r="B388" s="36"/>
      <c r="C388" s="97"/>
      <c r="D388" s="36"/>
      <c r="E388" s="6"/>
      <c r="F388" s="6"/>
      <c r="G388" s="6"/>
      <c r="H388" s="6"/>
      <c r="I388" s="6"/>
      <c r="J388" s="6"/>
      <c r="K388" s="6"/>
      <c r="L388" s="34"/>
      <c r="M388" s="120"/>
      <c r="N388" s="120"/>
      <c r="O388" s="120"/>
    </row>
    <row r="389" spans="2:16" s="107" customFormat="1" x14ac:dyDescent="0.25">
      <c r="B389" s="36"/>
      <c r="C389" s="97"/>
      <c r="D389" s="36"/>
      <c r="E389" s="6"/>
      <c r="F389" s="6"/>
      <c r="G389" s="6"/>
      <c r="H389" s="6"/>
      <c r="I389" s="6"/>
      <c r="J389" s="6"/>
      <c r="K389" s="6"/>
      <c r="L389" s="34"/>
      <c r="M389" s="120"/>
      <c r="N389" s="120"/>
      <c r="O389" s="120"/>
    </row>
    <row r="390" spans="2:16" x14ac:dyDescent="0.25">
      <c r="B390" s="104"/>
      <c r="C390" s="97"/>
      <c r="D390" s="104"/>
      <c r="E390" s="6"/>
      <c r="F390" s="6"/>
      <c r="G390" s="6"/>
      <c r="H390" s="87"/>
      <c r="I390" s="6"/>
      <c r="J390" s="6"/>
      <c r="K390" s="6"/>
    </row>
    <row r="391" spans="2:16" s="107" customFormat="1" x14ac:dyDescent="0.25">
      <c r="B391" s="36"/>
      <c r="C391" s="97"/>
      <c r="D391" s="36"/>
      <c r="E391" s="102"/>
      <c r="F391" s="102"/>
      <c r="G391" s="102"/>
      <c r="H391" s="102"/>
      <c r="I391" s="34"/>
      <c r="J391" s="34"/>
      <c r="K391" s="34"/>
      <c r="L391" s="34"/>
      <c r="M391" s="99"/>
      <c r="N391" s="99"/>
      <c r="O391" s="99"/>
    </row>
    <row r="392" spans="2:16" s="98" customFormat="1" x14ac:dyDescent="0.25">
      <c r="B392" s="25"/>
      <c r="C392" s="69"/>
      <c r="D392" s="25"/>
      <c r="E392" s="7"/>
      <c r="F392" s="7"/>
      <c r="G392" s="7"/>
      <c r="H392" s="7"/>
      <c r="I392" s="7"/>
      <c r="J392" s="7"/>
      <c r="K392" s="7"/>
      <c r="M392" s="99"/>
      <c r="N392" s="99"/>
      <c r="O392" s="99"/>
      <c r="P392" s="100"/>
    </row>
    <row r="393" spans="2:16" s="124" customFormat="1" x14ac:dyDescent="0.25">
      <c r="B393" s="102"/>
      <c r="C393" s="97"/>
      <c r="D393" s="102"/>
      <c r="E393" s="102"/>
      <c r="F393" s="102"/>
      <c r="G393" s="102"/>
      <c r="H393" s="102"/>
      <c r="I393" s="34"/>
      <c r="J393" s="34"/>
      <c r="K393" s="34"/>
      <c r="L393" s="34"/>
      <c r="M393" s="99"/>
      <c r="N393" s="99"/>
      <c r="O393" s="99"/>
    </row>
    <row r="394" spans="2:16" x14ac:dyDescent="0.25">
      <c r="B394" s="96"/>
      <c r="C394" s="97"/>
      <c r="D394" s="96"/>
      <c r="E394" s="6"/>
      <c r="F394" s="6"/>
      <c r="G394" s="6"/>
      <c r="I394" s="6"/>
      <c r="J394" s="6"/>
      <c r="K394" s="6"/>
      <c r="M394" s="99"/>
      <c r="N394" s="99"/>
      <c r="O394" s="99"/>
    </row>
    <row r="395" spans="2:16" s="124" customFormat="1" x14ac:dyDescent="0.25">
      <c r="B395" s="36"/>
      <c r="C395" s="97"/>
      <c r="D395" s="36"/>
      <c r="E395" s="92"/>
      <c r="F395" s="92"/>
      <c r="G395" s="92"/>
      <c r="H395" s="92"/>
      <c r="I395" s="6"/>
      <c r="J395" s="6"/>
      <c r="K395" s="6"/>
      <c r="L395" s="34"/>
      <c r="M395" s="120"/>
      <c r="N395" s="120"/>
      <c r="O395" s="120"/>
    </row>
    <row r="396" spans="2:16" s="124" customFormat="1" x14ac:dyDescent="0.25">
      <c r="B396" s="36"/>
      <c r="C396" s="97"/>
      <c r="D396" s="36"/>
      <c r="E396" s="92"/>
      <c r="F396" s="92"/>
      <c r="G396" s="92"/>
      <c r="H396" s="92"/>
      <c r="I396" s="6"/>
      <c r="J396" s="6"/>
      <c r="K396" s="6"/>
      <c r="L396" s="34"/>
      <c r="M396" s="120"/>
      <c r="N396" s="120"/>
      <c r="O396" s="120"/>
    </row>
    <row r="397" spans="2:16" s="102" customFormat="1" ht="40.5" customHeight="1" x14ac:dyDescent="0.25">
      <c r="B397" s="36"/>
      <c r="C397" s="97"/>
      <c r="D397" s="36"/>
      <c r="E397" s="92"/>
      <c r="F397" s="92"/>
      <c r="G397" s="92"/>
      <c r="H397" s="92"/>
      <c r="I397" s="6"/>
      <c r="J397" s="6"/>
      <c r="K397" s="6"/>
      <c r="L397" s="34"/>
      <c r="M397" s="120"/>
      <c r="N397" s="120"/>
      <c r="O397" s="120"/>
    </row>
    <row r="398" spans="2:16" s="102" customFormat="1" ht="40.5" customHeight="1" x14ac:dyDescent="0.25">
      <c r="B398" s="36"/>
      <c r="C398" s="97"/>
      <c r="D398" s="36"/>
      <c r="E398" s="92"/>
      <c r="F398" s="92"/>
      <c r="G398" s="92"/>
      <c r="H398" s="92"/>
      <c r="I398" s="6"/>
      <c r="J398" s="6"/>
      <c r="K398" s="6"/>
      <c r="L398" s="34"/>
      <c r="M398" s="120"/>
      <c r="N398" s="120"/>
      <c r="O398" s="120"/>
    </row>
    <row r="399" spans="2:16" s="124" customFormat="1" ht="40.5" customHeight="1" x14ac:dyDescent="0.25">
      <c r="B399" s="36"/>
      <c r="C399" s="97"/>
      <c r="D399" s="36"/>
      <c r="E399" s="92"/>
      <c r="F399" s="92"/>
      <c r="G399" s="92"/>
      <c r="H399" s="92"/>
      <c r="I399" s="6"/>
      <c r="J399" s="6"/>
      <c r="K399" s="6"/>
      <c r="L399" s="34"/>
      <c r="M399" s="120"/>
      <c r="N399" s="120"/>
      <c r="O399" s="120"/>
    </row>
    <row r="400" spans="2:16" s="124" customFormat="1" x14ac:dyDescent="0.25">
      <c r="B400" s="36"/>
      <c r="C400" s="97"/>
      <c r="D400" s="36"/>
      <c r="E400" s="92"/>
      <c r="F400" s="92"/>
      <c r="G400" s="92"/>
      <c r="H400" s="92"/>
      <c r="I400" s="6"/>
      <c r="J400" s="6"/>
      <c r="K400" s="6"/>
      <c r="L400" s="34"/>
      <c r="M400" s="120"/>
      <c r="N400" s="120"/>
      <c r="O400" s="120"/>
    </row>
    <row r="401" spans="2:15" s="102" customFormat="1" x14ac:dyDescent="0.25">
      <c r="B401" s="36"/>
      <c r="C401" s="97"/>
      <c r="D401" s="36"/>
      <c r="E401" s="92"/>
      <c r="F401" s="92"/>
      <c r="G401" s="92"/>
      <c r="H401" s="92"/>
      <c r="I401" s="6"/>
      <c r="J401" s="6"/>
      <c r="K401" s="6"/>
      <c r="L401" s="34"/>
      <c r="M401" s="120"/>
      <c r="N401" s="120"/>
      <c r="O401" s="120"/>
    </row>
    <row r="402" spans="2:15" s="102" customFormat="1" x14ac:dyDescent="0.25">
      <c r="B402" s="36"/>
      <c r="C402" s="97"/>
      <c r="D402" s="36"/>
      <c r="E402" s="92"/>
      <c r="F402" s="92"/>
      <c r="G402" s="92"/>
      <c r="H402" s="92"/>
      <c r="I402" s="6"/>
      <c r="J402" s="6"/>
      <c r="K402" s="6"/>
      <c r="L402" s="34"/>
      <c r="M402" s="120"/>
      <c r="N402" s="120"/>
      <c r="O402" s="120"/>
    </row>
    <row r="403" spans="2:15" s="124" customFormat="1" x14ac:dyDescent="0.25">
      <c r="B403" s="36"/>
      <c r="C403" s="97"/>
      <c r="D403" s="36"/>
      <c r="E403" s="92"/>
      <c r="F403" s="92"/>
      <c r="G403" s="92"/>
      <c r="H403" s="92"/>
      <c r="I403" s="6"/>
      <c r="J403" s="6"/>
      <c r="K403" s="6"/>
      <c r="L403" s="34"/>
      <c r="M403" s="120"/>
      <c r="N403" s="120"/>
      <c r="O403" s="120"/>
    </row>
    <row r="404" spans="2:15" s="124" customFormat="1" x14ac:dyDescent="0.25">
      <c r="B404" s="36"/>
      <c r="C404" s="97"/>
      <c r="D404" s="36"/>
      <c r="E404" s="92"/>
      <c r="F404" s="92"/>
      <c r="G404" s="92"/>
      <c r="H404" s="92"/>
      <c r="I404" s="6"/>
      <c r="J404" s="6"/>
      <c r="K404" s="6"/>
      <c r="L404" s="34"/>
      <c r="M404" s="120"/>
      <c r="N404" s="120"/>
      <c r="O404" s="120"/>
    </row>
    <row r="405" spans="2:15" s="124" customFormat="1" x14ac:dyDescent="0.25">
      <c r="B405" s="36"/>
      <c r="C405" s="97"/>
      <c r="D405" s="36"/>
      <c r="E405" s="92"/>
      <c r="F405" s="92"/>
      <c r="G405" s="92"/>
      <c r="H405" s="92"/>
      <c r="I405" s="6"/>
      <c r="J405" s="6"/>
      <c r="K405" s="6"/>
      <c r="L405" s="34"/>
      <c r="M405" s="120"/>
      <c r="N405" s="120"/>
      <c r="O405" s="120"/>
    </row>
    <row r="406" spans="2:15" s="121" customFormat="1" x14ac:dyDescent="0.25">
      <c r="B406" s="36"/>
      <c r="C406" s="97"/>
      <c r="D406" s="36"/>
      <c r="E406" s="92"/>
      <c r="F406" s="92"/>
      <c r="G406" s="92"/>
      <c r="H406" s="92"/>
      <c r="I406" s="6"/>
      <c r="J406" s="6"/>
      <c r="K406" s="6"/>
      <c r="L406" s="117"/>
      <c r="M406" s="120"/>
      <c r="N406" s="120"/>
      <c r="O406" s="120"/>
    </row>
    <row r="407" spans="2:15" s="102" customFormat="1" x14ac:dyDescent="0.25">
      <c r="B407" s="36"/>
      <c r="C407" s="97"/>
      <c r="D407" s="36"/>
      <c r="E407" s="92"/>
      <c r="F407" s="92"/>
      <c r="G407" s="92"/>
      <c r="H407" s="92"/>
      <c r="I407" s="6"/>
      <c r="J407" s="6"/>
      <c r="K407" s="6"/>
      <c r="L407" s="34"/>
      <c r="M407" s="120"/>
      <c r="N407" s="120"/>
      <c r="O407" s="120"/>
    </row>
    <row r="408" spans="2:15" s="102" customFormat="1" x14ac:dyDescent="0.25">
      <c r="B408" s="36"/>
      <c r="C408" s="97"/>
      <c r="D408" s="36"/>
      <c r="E408" s="92"/>
      <c r="F408" s="92"/>
      <c r="G408" s="92"/>
      <c r="H408" s="92"/>
      <c r="I408" s="6"/>
      <c r="J408" s="6"/>
      <c r="K408" s="6"/>
      <c r="L408" s="34"/>
      <c r="M408" s="120"/>
      <c r="N408" s="120"/>
      <c r="O408" s="120"/>
    </row>
    <row r="409" spans="2:15" s="102" customFormat="1" x14ac:dyDescent="0.25">
      <c r="B409" s="36"/>
      <c r="C409" s="97"/>
      <c r="D409" s="36"/>
      <c r="E409" s="92"/>
      <c r="F409" s="92"/>
      <c r="G409" s="92"/>
      <c r="H409" s="92"/>
      <c r="I409" s="6"/>
      <c r="J409" s="6"/>
      <c r="K409" s="6"/>
      <c r="L409" s="34"/>
      <c r="M409" s="120"/>
      <c r="N409" s="120"/>
      <c r="O409" s="120"/>
    </row>
    <row r="410" spans="2:15" s="102" customFormat="1" x14ac:dyDescent="0.25">
      <c r="B410" s="36"/>
      <c r="C410" s="97"/>
      <c r="D410" s="36"/>
      <c r="E410" s="92"/>
      <c r="F410" s="92"/>
      <c r="G410" s="92"/>
      <c r="H410" s="92"/>
      <c r="I410" s="6"/>
      <c r="J410" s="6"/>
      <c r="K410" s="6"/>
      <c r="L410" s="34"/>
      <c r="M410" s="120"/>
      <c r="N410" s="120"/>
      <c r="O410" s="120"/>
    </row>
    <row r="411" spans="2:15" s="102" customFormat="1" x14ac:dyDescent="0.25">
      <c r="B411" s="36"/>
      <c r="C411" s="97"/>
      <c r="D411" s="36"/>
      <c r="E411" s="92"/>
      <c r="F411" s="92"/>
      <c r="G411" s="92"/>
      <c r="H411" s="92"/>
      <c r="I411" s="6"/>
      <c r="J411" s="6"/>
      <c r="K411" s="6"/>
      <c r="L411" s="34"/>
      <c r="M411" s="120"/>
      <c r="N411" s="120"/>
      <c r="O411" s="120"/>
    </row>
    <row r="412" spans="2:15" s="102" customFormat="1" x14ac:dyDescent="0.25">
      <c r="B412" s="36"/>
      <c r="C412" s="97"/>
      <c r="D412" s="36"/>
      <c r="E412" s="92"/>
      <c r="F412" s="92"/>
      <c r="G412" s="92"/>
      <c r="H412" s="92"/>
      <c r="I412" s="6"/>
      <c r="J412" s="6"/>
      <c r="K412" s="6"/>
      <c r="L412" s="34"/>
      <c r="M412" s="120"/>
      <c r="N412" s="120"/>
      <c r="O412" s="120"/>
    </row>
    <row r="413" spans="2:15" s="102" customFormat="1" x14ac:dyDescent="0.25">
      <c r="B413" s="36"/>
      <c r="C413" s="97"/>
      <c r="D413" s="36"/>
      <c r="E413" s="92"/>
      <c r="F413" s="92"/>
      <c r="G413" s="92"/>
      <c r="H413" s="92"/>
      <c r="I413" s="6"/>
      <c r="J413" s="6"/>
      <c r="K413" s="6"/>
      <c r="L413" s="34"/>
      <c r="M413" s="120"/>
      <c r="N413" s="120"/>
      <c r="O413" s="120"/>
    </row>
    <row r="414" spans="2:15" s="102" customFormat="1" x14ac:dyDescent="0.25">
      <c r="B414" s="36"/>
      <c r="C414" s="97"/>
      <c r="D414" s="36"/>
      <c r="E414" s="92"/>
      <c r="F414" s="92"/>
      <c r="G414" s="92"/>
      <c r="H414" s="92"/>
      <c r="I414" s="6"/>
      <c r="J414" s="6"/>
      <c r="K414" s="6"/>
      <c r="L414" s="34"/>
      <c r="M414" s="120"/>
      <c r="N414" s="120"/>
      <c r="O414" s="120"/>
    </row>
    <row r="415" spans="2:15" s="102" customFormat="1" x14ac:dyDescent="0.25">
      <c r="B415" s="36"/>
      <c r="C415" s="97"/>
      <c r="D415" s="36"/>
      <c r="E415" s="92"/>
      <c r="F415" s="92"/>
      <c r="G415" s="92"/>
      <c r="H415" s="92"/>
      <c r="I415" s="6"/>
      <c r="J415" s="6"/>
      <c r="K415" s="6"/>
      <c r="L415" s="34"/>
      <c r="M415" s="120"/>
      <c r="N415" s="120"/>
      <c r="O415" s="120"/>
    </row>
    <row r="416" spans="2:15" s="102" customFormat="1" x14ac:dyDescent="0.25">
      <c r="B416" s="36"/>
      <c r="C416" s="97"/>
      <c r="D416" s="36"/>
      <c r="E416" s="92"/>
      <c r="F416" s="92"/>
      <c r="G416" s="92"/>
      <c r="H416" s="92"/>
      <c r="I416" s="6"/>
      <c r="J416" s="6"/>
      <c r="K416" s="6"/>
      <c r="L416" s="34"/>
      <c r="M416" s="120"/>
      <c r="N416" s="120"/>
      <c r="O416" s="120"/>
    </row>
    <row r="417" spans="2:15" s="102" customFormat="1" x14ac:dyDescent="0.25">
      <c r="B417" s="36"/>
      <c r="C417" s="97"/>
      <c r="D417" s="36"/>
      <c r="E417" s="92"/>
      <c r="F417" s="92"/>
      <c r="G417" s="92"/>
      <c r="H417" s="92"/>
      <c r="I417" s="6"/>
      <c r="J417" s="6"/>
      <c r="K417" s="6"/>
      <c r="L417" s="34"/>
      <c r="M417" s="120"/>
      <c r="N417" s="120"/>
      <c r="O417" s="120"/>
    </row>
    <row r="418" spans="2:15" s="102" customFormat="1" x14ac:dyDescent="0.25">
      <c r="B418" s="36"/>
      <c r="C418" s="97"/>
      <c r="D418" s="36"/>
      <c r="E418" s="92"/>
      <c r="F418" s="92"/>
      <c r="G418" s="92"/>
      <c r="H418" s="92"/>
      <c r="I418" s="6"/>
      <c r="J418" s="6"/>
      <c r="K418" s="6"/>
      <c r="L418" s="34"/>
      <c r="M418" s="120"/>
      <c r="N418" s="120"/>
      <c r="O418" s="120"/>
    </row>
    <row r="419" spans="2:15" s="102" customFormat="1" x14ac:dyDescent="0.25">
      <c r="B419" s="36"/>
      <c r="C419" s="97"/>
      <c r="D419" s="36"/>
      <c r="E419" s="92"/>
      <c r="F419" s="92"/>
      <c r="G419" s="92"/>
      <c r="H419" s="92"/>
      <c r="I419" s="6"/>
      <c r="J419" s="6"/>
      <c r="K419" s="6"/>
      <c r="L419" s="34"/>
      <c r="M419" s="120"/>
      <c r="N419" s="120"/>
      <c r="O419" s="120"/>
    </row>
    <row r="420" spans="2:15" s="102" customFormat="1" x14ac:dyDescent="0.25">
      <c r="B420" s="36"/>
      <c r="C420" s="97"/>
      <c r="D420" s="36"/>
      <c r="E420" s="92"/>
      <c r="F420" s="92"/>
      <c r="G420" s="92"/>
      <c r="H420" s="92"/>
      <c r="I420" s="6"/>
      <c r="J420" s="6"/>
      <c r="K420" s="6"/>
      <c r="L420" s="34"/>
      <c r="M420" s="120"/>
      <c r="N420" s="120"/>
      <c r="O420" s="120"/>
    </row>
    <row r="421" spans="2:15" s="102" customFormat="1" x14ac:dyDescent="0.25">
      <c r="B421" s="36"/>
      <c r="C421" s="97"/>
      <c r="D421" s="36"/>
      <c r="E421" s="92"/>
      <c r="F421" s="92"/>
      <c r="G421" s="92"/>
      <c r="H421" s="92"/>
      <c r="I421" s="6"/>
      <c r="J421" s="6"/>
      <c r="K421" s="6"/>
      <c r="L421" s="34"/>
      <c r="M421" s="120"/>
      <c r="N421" s="120"/>
      <c r="O421" s="120"/>
    </row>
    <row r="422" spans="2:15" s="102" customFormat="1" x14ac:dyDescent="0.25">
      <c r="B422" s="36"/>
      <c r="C422" s="97"/>
      <c r="D422" s="36"/>
      <c r="E422" s="92"/>
      <c r="F422" s="92"/>
      <c r="G422" s="92"/>
      <c r="H422" s="92"/>
      <c r="I422" s="6"/>
      <c r="J422" s="6"/>
      <c r="K422" s="6"/>
      <c r="L422" s="34"/>
      <c r="M422" s="120"/>
      <c r="N422" s="120"/>
      <c r="O422" s="120"/>
    </row>
    <row r="423" spans="2:15" s="102" customFormat="1" x14ac:dyDescent="0.25">
      <c r="B423" s="36"/>
      <c r="C423" s="97"/>
      <c r="D423" s="36"/>
      <c r="E423" s="92"/>
      <c r="F423" s="92"/>
      <c r="G423" s="92"/>
      <c r="H423" s="92"/>
      <c r="I423" s="6"/>
      <c r="J423" s="6"/>
      <c r="K423" s="6"/>
      <c r="L423" s="34"/>
      <c r="M423" s="120"/>
      <c r="N423" s="120"/>
      <c r="O423" s="120"/>
    </row>
    <row r="424" spans="2:15" s="102" customFormat="1" x14ac:dyDescent="0.25">
      <c r="B424" s="36"/>
      <c r="C424" s="97"/>
      <c r="D424" s="36"/>
      <c r="E424" s="92"/>
      <c r="F424" s="92"/>
      <c r="G424" s="92"/>
      <c r="H424" s="92"/>
      <c r="I424" s="6"/>
      <c r="J424" s="6"/>
      <c r="K424" s="6"/>
      <c r="L424" s="34"/>
      <c r="M424" s="120"/>
      <c r="N424" s="120"/>
      <c r="O424" s="120"/>
    </row>
    <row r="425" spans="2:15" s="102" customFormat="1" x14ac:dyDescent="0.25">
      <c r="B425" s="36"/>
      <c r="C425" s="97"/>
      <c r="D425" s="36"/>
      <c r="E425" s="92"/>
      <c r="F425" s="92"/>
      <c r="G425" s="92"/>
      <c r="H425" s="92"/>
      <c r="I425" s="6"/>
      <c r="J425" s="6"/>
      <c r="K425" s="6"/>
      <c r="L425" s="34"/>
      <c r="M425" s="120"/>
      <c r="N425" s="120"/>
      <c r="O425" s="120"/>
    </row>
    <row r="426" spans="2:15" s="102" customFormat="1" x14ac:dyDescent="0.25">
      <c r="B426" s="36"/>
      <c r="C426" s="97"/>
      <c r="D426" s="36"/>
      <c r="E426" s="92"/>
      <c r="F426" s="92"/>
      <c r="G426" s="92"/>
      <c r="H426" s="92"/>
      <c r="I426" s="6"/>
      <c r="J426" s="6"/>
      <c r="K426" s="6"/>
      <c r="L426" s="34"/>
      <c r="M426" s="120"/>
      <c r="N426" s="120"/>
      <c r="O426" s="120"/>
    </row>
    <row r="427" spans="2:15" s="102" customFormat="1" x14ac:dyDescent="0.25">
      <c r="B427" s="36"/>
      <c r="C427" s="97"/>
      <c r="D427" s="36"/>
      <c r="E427" s="92"/>
      <c r="F427" s="92"/>
      <c r="G427" s="92"/>
      <c r="H427" s="92"/>
      <c r="I427" s="6"/>
      <c r="J427" s="6"/>
      <c r="K427" s="6"/>
      <c r="L427" s="34"/>
      <c r="M427" s="120"/>
      <c r="N427" s="120"/>
      <c r="O427" s="120"/>
    </row>
    <row r="428" spans="2:15" s="102" customFormat="1" x14ac:dyDescent="0.25">
      <c r="B428" s="36"/>
      <c r="C428" s="97"/>
      <c r="D428" s="36"/>
      <c r="E428" s="92"/>
      <c r="F428" s="92"/>
      <c r="G428" s="92"/>
      <c r="H428" s="92"/>
      <c r="I428" s="6"/>
      <c r="J428" s="6"/>
      <c r="K428" s="6"/>
      <c r="L428" s="34"/>
      <c r="M428" s="120"/>
      <c r="N428" s="120"/>
      <c r="O428" s="120"/>
    </row>
    <row r="429" spans="2:15" s="102" customFormat="1" x14ac:dyDescent="0.25">
      <c r="B429" s="36"/>
      <c r="C429" s="97"/>
      <c r="D429" s="36"/>
      <c r="E429" s="92"/>
      <c r="F429" s="92"/>
      <c r="G429" s="92"/>
      <c r="H429" s="92"/>
      <c r="I429" s="6"/>
      <c r="J429" s="6"/>
      <c r="K429" s="6"/>
      <c r="L429" s="34"/>
      <c r="M429" s="120"/>
      <c r="N429" s="120"/>
      <c r="O429" s="120"/>
    </row>
    <row r="430" spans="2:15" s="102" customFormat="1" x14ac:dyDescent="0.25">
      <c r="B430" s="36"/>
      <c r="C430" s="97"/>
      <c r="D430" s="36"/>
      <c r="E430" s="92"/>
      <c r="F430" s="92"/>
      <c r="G430" s="92"/>
      <c r="H430" s="92"/>
      <c r="I430" s="6"/>
      <c r="J430" s="6"/>
      <c r="K430" s="6"/>
      <c r="L430" s="34"/>
      <c r="M430" s="120"/>
      <c r="N430" s="120"/>
      <c r="O430" s="120"/>
    </row>
    <row r="431" spans="2:15" s="102" customFormat="1" x14ac:dyDescent="0.25">
      <c r="B431" s="36"/>
      <c r="C431" s="97"/>
      <c r="D431" s="36"/>
      <c r="E431" s="92"/>
      <c r="F431" s="92"/>
      <c r="G431" s="92"/>
      <c r="H431" s="92"/>
      <c r="I431" s="6"/>
      <c r="J431" s="6"/>
      <c r="K431" s="6"/>
      <c r="L431" s="34"/>
      <c r="M431" s="120"/>
      <c r="N431" s="120"/>
      <c r="O431" s="120"/>
    </row>
    <row r="432" spans="2:15" s="102" customFormat="1" x14ac:dyDescent="0.25">
      <c r="B432" s="36"/>
      <c r="C432" s="97"/>
      <c r="D432" s="36"/>
      <c r="E432" s="92"/>
      <c r="F432" s="92"/>
      <c r="G432" s="92"/>
      <c r="H432" s="92"/>
      <c r="I432" s="6"/>
      <c r="J432" s="6"/>
      <c r="K432" s="6"/>
      <c r="L432" s="34"/>
      <c r="M432" s="120"/>
      <c r="N432" s="120"/>
      <c r="O432" s="120"/>
    </row>
    <row r="433" spans="2:16" x14ac:dyDescent="0.25">
      <c r="B433" s="104"/>
      <c r="C433" s="97"/>
      <c r="D433" s="104"/>
      <c r="E433" s="6"/>
      <c r="F433" s="6"/>
      <c r="G433" s="6"/>
      <c r="H433" s="87"/>
      <c r="I433" s="6"/>
      <c r="J433" s="6"/>
      <c r="K433" s="6"/>
    </row>
    <row r="434" spans="2:16" s="102" customFormat="1" x14ac:dyDescent="0.25">
      <c r="B434" s="125"/>
      <c r="C434" s="126"/>
      <c r="D434" s="125"/>
      <c r="I434" s="34"/>
      <c r="J434" s="34"/>
      <c r="K434" s="34"/>
      <c r="L434" s="34"/>
      <c r="M434" s="99"/>
      <c r="N434" s="99"/>
      <c r="O434" s="99"/>
    </row>
    <row r="435" spans="2:16" s="98" customFormat="1" x14ac:dyDescent="0.25">
      <c r="B435" s="25"/>
      <c r="C435" s="69"/>
      <c r="D435" s="25"/>
      <c r="E435" s="7"/>
      <c r="F435" s="7"/>
      <c r="G435" s="7"/>
      <c r="H435" s="7"/>
      <c r="I435" s="7"/>
      <c r="J435" s="7"/>
      <c r="K435" s="7"/>
      <c r="M435" s="99"/>
      <c r="N435" s="99"/>
      <c r="O435" s="99"/>
      <c r="P435" s="100"/>
    </row>
    <row r="436" spans="2:16" s="124" customFormat="1" x14ac:dyDescent="0.25">
      <c r="B436" s="102"/>
      <c r="C436" s="97"/>
      <c r="D436" s="102"/>
      <c r="E436" s="102"/>
      <c r="F436" s="102"/>
      <c r="G436" s="102"/>
      <c r="H436" s="102"/>
      <c r="I436" s="34"/>
      <c r="J436" s="34"/>
      <c r="K436" s="34"/>
      <c r="L436" s="34"/>
      <c r="M436" s="99"/>
      <c r="N436" s="99"/>
      <c r="O436" s="99"/>
    </row>
    <row r="437" spans="2:16" x14ac:dyDescent="0.25">
      <c r="B437" s="96"/>
      <c r="C437" s="97"/>
      <c r="D437" s="96"/>
      <c r="E437" s="6"/>
      <c r="F437" s="6"/>
      <c r="G437" s="6"/>
      <c r="I437" s="6"/>
      <c r="J437" s="6"/>
      <c r="K437" s="6"/>
      <c r="M437" s="99"/>
      <c r="N437" s="99"/>
      <c r="O437" s="99"/>
    </row>
    <row r="438" spans="2:16" s="124" customFormat="1" x14ac:dyDescent="0.25">
      <c r="B438" s="36"/>
      <c r="C438" s="97"/>
      <c r="D438" s="36"/>
      <c r="E438" s="94"/>
      <c r="F438" s="94"/>
      <c r="G438" s="94"/>
      <c r="H438" s="94"/>
      <c r="I438" s="6"/>
      <c r="J438" s="6"/>
      <c r="K438" s="6"/>
      <c r="L438" s="34"/>
      <c r="M438" s="120"/>
      <c r="N438" s="120"/>
      <c r="O438" s="120"/>
    </row>
    <row r="439" spans="2:16" s="124" customFormat="1" x14ac:dyDescent="0.25">
      <c r="B439" s="36"/>
      <c r="C439" s="97"/>
      <c r="D439" s="36"/>
      <c r="E439" s="94"/>
      <c r="F439" s="94"/>
      <c r="G439" s="94"/>
      <c r="H439" s="94"/>
      <c r="I439" s="6"/>
      <c r="J439" s="6"/>
      <c r="K439" s="6"/>
      <c r="L439" s="34"/>
      <c r="M439" s="120"/>
      <c r="N439" s="120"/>
      <c r="O439" s="120"/>
    </row>
    <row r="440" spans="2:16" x14ac:dyDescent="0.25">
      <c r="B440" s="104"/>
      <c r="C440" s="97"/>
      <c r="D440" s="104"/>
      <c r="E440" s="6"/>
      <c r="F440" s="6"/>
      <c r="G440" s="6"/>
      <c r="H440" s="87"/>
      <c r="I440" s="6"/>
      <c r="J440" s="6"/>
      <c r="K440" s="6"/>
    </row>
    <row r="441" spans="2:16" x14ac:dyDescent="0.25">
      <c r="B441" s="104"/>
      <c r="C441" s="97"/>
      <c r="D441" s="104"/>
      <c r="E441" s="6"/>
      <c r="F441" s="6"/>
      <c r="G441" s="6"/>
      <c r="H441" s="87"/>
      <c r="I441" s="6"/>
      <c r="J441" s="6"/>
      <c r="K441" s="6"/>
      <c r="M441" s="99"/>
      <c r="N441" s="99"/>
      <c r="O441" s="99"/>
    </row>
    <row r="442" spans="2:16" s="98" customFormat="1" x14ac:dyDescent="0.25">
      <c r="B442" s="25"/>
      <c r="C442" s="69"/>
      <c r="D442" s="25"/>
      <c r="E442" s="7"/>
      <c r="F442" s="7"/>
      <c r="G442" s="7"/>
      <c r="H442" s="7"/>
      <c r="I442" s="7"/>
      <c r="J442" s="7"/>
      <c r="K442" s="7"/>
      <c r="M442" s="99"/>
      <c r="N442" s="99"/>
      <c r="O442" s="99"/>
      <c r="P442" s="100"/>
    </row>
    <row r="443" spans="2:16" s="124" customFormat="1" x14ac:dyDescent="0.25">
      <c r="B443" s="102"/>
      <c r="C443" s="97"/>
      <c r="D443" s="102"/>
      <c r="E443" s="102"/>
      <c r="F443" s="102"/>
      <c r="G443" s="102"/>
      <c r="H443" s="102"/>
      <c r="I443" s="34"/>
      <c r="J443" s="34"/>
      <c r="K443" s="34"/>
      <c r="L443" s="34"/>
      <c r="M443" s="99"/>
      <c r="N443" s="99"/>
      <c r="O443" s="99"/>
    </row>
    <row r="444" spans="2:16" x14ac:dyDescent="0.25">
      <c r="B444" s="96"/>
      <c r="C444" s="97"/>
      <c r="D444" s="96"/>
      <c r="E444" s="6"/>
      <c r="F444" s="6"/>
      <c r="G444" s="6"/>
      <c r="I444" s="6"/>
      <c r="J444" s="6"/>
      <c r="K444" s="6"/>
      <c r="M444" s="99"/>
      <c r="N444" s="99"/>
      <c r="O444" s="99"/>
    </row>
    <row r="445" spans="2:16" s="124" customFormat="1" x14ac:dyDescent="0.25">
      <c r="B445" s="36"/>
      <c r="C445" s="97"/>
      <c r="D445" s="36"/>
      <c r="E445" s="94"/>
      <c r="F445" s="94"/>
      <c r="G445" s="94"/>
      <c r="H445" s="94"/>
      <c r="I445" s="6"/>
      <c r="J445" s="6"/>
      <c r="K445" s="6"/>
      <c r="L445" s="34"/>
      <c r="M445" s="120"/>
      <c r="N445" s="120"/>
      <c r="O445" s="120"/>
    </row>
    <row r="446" spans="2:16" s="124" customFormat="1" x14ac:dyDescent="0.25">
      <c r="B446" s="36"/>
      <c r="C446" s="97"/>
      <c r="D446" s="125"/>
      <c r="E446" s="94"/>
      <c r="F446" s="94"/>
      <c r="G446" s="94"/>
      <c r="H446" s="94"/>
      <c r="I446" s="6"/>
      <c r="J446" s="6"/>
      <c r="K446" s="6"/>
      <c r="L446" s="34"/>
      <c r="M446" s="120"/>
      <c r="N446" s="120"/>
      <c r="O446" s="120"/>
    </row>
    <row r="447" spans="2:16" s="124" customFormat="1" x14ac:dyDescent="0.25">
      <c r="B447" s="36"/>
      <c r="C447" s="97"/>
      <c r="D447" s="125"/>
      <c r="E447" s="94"/>
      <c r="F447" s="94"/>
      <c r="G447" s="94"/>
      <c r="H447" s="94"/>
      <c r="I447" s="6"/>
      <c r="J447" s="6"/>
      <c r="K447" s="6"/>
      <c r="L447" s="34"/>
      <c r="M447" s="120"/>
      <c r="N447" s="120"/>
      <c r="O447" s="120"/>
    </row>
    <row r="448" spans="2:16" s="124" customFormat="1" x14ac:dyDescent="0.25">
      <c r="B448" s="36"/>
      <c r="C448" s="97"/>
      <c r="D448" s="125"/>
      <c r="E448" s="94"/>
      <c r="F448" s="94"/>
      <c r="G448" s="94"/>
      <c r="H448" s="94"/>
      <c r="I448" s="6"/>
      <c r="J448" s="6"/>
      <c r="K448" s="6"/>
      <c r="L448" s="34"/>
      <c r="M448" s="120"/>
      <c r="N448" s="120"/>
      <c r="O448" s="120"/>
    </row>
    <row r="449" spans="2:16" s="124" customFormat="1" x14ac:dyDescent="0.25">
      <c r="B449" s="36"/>
      <c r="C449" s="97"/>
      <c r="D449" s="125"/>
      <c r="E449" s="94"/>
      <c r="F449" s="94"/>
      <c r="G449" s="94"/>
      <c r="H449" s="94"/>
      <c r="I449" s="6"/>
      <c r="J449" s="6"/>
      <c r="K449" s="6"/>
      <c r="L449" s="34"/>
      <c r="M449" s="120"/>
      <c r="N449" s="120"/>
      <c r="O449" s="120"/>
    </row>
    <row r="450" spans="2:16" s="124" customFormat="1" x14ac:dyDescent="0.25">
      <c r="B450" s="36"/>
      <c r="C450" s="97"/>
      <c r="D450" s="125"/>
      <c r="E450" s="94"/>
      <c r="F450" s="94"/>
      <c r="G450" s="94"/>
      <c r="H450" s="94"/>
      <c r="I450" s="6"/>
      <c r="J450" s="6"/>
      <c r="K450" s="6"/>
      <c r="L450" s="34"/>
      <c r="M450" s="120"/>
      <c r="N450" s="120"/>
      <c r="O450" s="120"/>
    </row>
    <row r="451" spans="2:16" s="124" customFormat="1" x14ac:dyDescent="0.25">
      <c r="B451" s="36"/>
      <c r="C451" s="97"/>
      <c r="D451" s="36"/>
      <c r="E451" s="94"/>
      <c r="F451" s="94"/>
      <c r="G451" s="94"/>
      <c r="H451" s="94"/>
      <c r="I451" s="6"/>
      <c r="J451" s="6"/>
      <c r="K451" s="6"/>
      <c r="L451" s="34"/>
      <c r="M451" s="120"/>
      <c r="N451" s="120"/>
      <c r="O451" s="120"/>
    </row>
    <row r="452" spans="2:16" s="124" customFormat="1" x14ac:dyDescent="0.25">
      <c r="B452" s="36"/>
      <c r="C452" s="97"/>
      <c r="D452" s="36"/>
      <c r="E452" s="94"/>
      <c r="F452" s="94"/>
      <c r="G452" s="94"/>
      <c r="H452" s="94"/>
      <c r="I452" s="6"/>
      <c r="J452" s="6"/>
      <c r="K452" s="6"/>
      <c r="L452" s="34"/>
      <c r="M452" s="120"/>
      <c r="N452" s="120"/>
      <c r="O452" s="120"/>
    </row>
    <row r="453" spans="2:16" x14ac:dyDescent="0.25">
      <c r="B453" s="104"/>
      <c r="C453" s="97"/>
      <c r="D453" s="104"/>
      <c r="E453" s="6"/>
      <c r="F453" s="6"/>
      <c r="G453" s="6"/>
      <c r="H453" s="87"/>
      <c r="I453" s="6"/>
      <c r="J453" s="6"/>
      <c r="K453" s="6"/>
    </row>
    <row r="454" spans="2:16" s="124" customFormat="1" x14ac:dyDescent="0.25">
      <c r="B454" s="102"/>
      <c r="C454" s="97"/>
      <c r="D454" s="102"/>
      <c r="E454" s="102"/>
      <c r="F454" s="102"/>
      <c r="G454" s="102"/>
      <c r="H454" s="102"/>
      <c r="I454" s="34"/>
      <c r="J454" s="34"/>
      <c r="K454" s="34"/>
      <c r="L454" s="34"/>
      <c r="M454" s="99"/>
      <c r="N454" s="99"/>
      <c r="O454" s="99"/>
    </row>
    <row r="455" spans="2:16" s="98" customFormat="1" x14ac:dyDescent="0.25">
      <c r="B455" s="25"/>
      <c r="C455" s="69"/>
      <c r="D455" s="25"/>
      <c r="E455" s="7"/>
      <c r="F455" s="7"/>
      <c r="G455" s="7"/>
      <c r="H455" s="7"/>
      <c r="I455" s="7"/>
      <c r="J455" s="7"/>
      <c r="K455" s="7"/>
      <c r="M455" s="99"/>
      <c r="N455" s="99"/>
      <c r="O455" s="99"/>
      <c r="P455" s="100"/>
    </row>
    <row r="456" spans="2:16" s="124" customFormat="1" x14ac:dyDescent="0.25">
      <c r="B456" s="102"/>
      <c r="C456" s="97"/>
      <c r="D456" s="102"/>
      <c r="E456" s="102"/>
      <c r="F456" s="102"/>
      <c r="G456" s="102"/>
      <c r="H456" s="102"/>
      <c r="I456" s="34"/>
      <c r="J456" s="34"/>
      <c r="K456" s="34"/>
      <c r="L456" s="34"/>
      <c r="M456" s="99"/>
      <c r="N456" s="99"/>
      <c r="O456" s="99"/>
    </row>
    <row r="457" spans="2:16" x14ac:dyDescent="0.25">
      <c r="B457" s="96"/>
      <c r="C457" s="97"/>
      <c r="D457" s="96"/>
      <c r="E457" s="6"/>
      <c r="F457" s="6"/>
      <c r="G457" s="6"/>
      <c r="I457" s="6"/>
      <c r="J457" s="6"/>
      <c r="K457" s="6"/>
      <c r="M457" s="99"/>
      <c r="N457" s="99"/>
      <c r="O457" s="99"/>
    </row>
    <row r="458" spans="2:16" s="124" customFormat="1" x14ac:dyDescent="0.25">
      <c r="B458" s="36"/>
      <c r="C458" s="97"/>
      <c r="D458" s="125"/>
      <c r="E458" s="94"/>
      <c r="F458" s="94"/>
      <c r="G458" s="94"/>
      <c r="H458" s="94"/>
      <c r="I458" s="6"/>
      <c r="J458" s="6"/>
      <c r="K458" s="6"/>
      <c r="L458" s="34"/>
      <c r="M458" s="120"/>
      <c r="N458" s="120"/>
      <c r="O458" s="120"/>
    </row>
    <row r="459" spans="2:16" s="124" customFormat="1" x14ac:dyDescent="0.25">
      <c r="B459" s="36"/>
      <c r="C459" s="97"/>
      <c r="D459" s="125"/>
      <c r="E459" s="94"/>
      <c r="F459" s="94"/>
      <c r="G459" s="94"/>
      <c r="H459" s="94"/>
      <c r="I459" s="6"/>
      <c r="J459" s="6"/>
      <c r="K459" s="6"/>
      <c r="L459" s="34"/>
      <c r="M459" s="120"/>
      <c r="N459" s="120"/>
      <c r="O459" s="120"/>
    </row>
    <row r="460" spans="2:16" s="124" customFormat="1" ht="39" customHeight="1" x14ac:dyDescent="0.25">
      <c r="B460" s="36"/>
      <c r="C460" s="97"/>
      <c r="D460" s="125"/>
      <c r="E460" s="94"/>
      <c r="F460" s="94"/>
      <c r="G460" s="94"/>
      <c r="H460" s="94"/>
      <c r="I460" s="6"/>
      <c r="J460" s="6"/>
      <c r="K460" s="6"/>
      <c r="L460" s="34"/>
      <c r="M460" s="120"/>
      <c r="N460" s="120"/>
      <c r="O460" s="120"/>
    </row>
    <row r="461" spans="2:16" s="124" customFormat="1" ht="39.75" customHeight="1" x14ac:dyDescent="0.25">
      <c r="B461" s="36"/>
      <c r="C461" s="97"/>
      <c r="D461" s="125"/>
      <c r="E461" s="94"/>
      <c r="F461" s="94"/>
      <c r="G461" s="94"/>
      <c r="H461" s="94"/>
      <c r="I461" s="6"/>
      <c r="J461" s="6"/>
      <c r="K461" s="6"/>
      <c r="L461" s="34"/>
      <c r="M461" s="120"/>
      <c r="N461" s="120"/>
      <c r="O461" s="120"/>
    </row>
    <row r="462" spans="2:16" s="102" customFormat="1" x14ac:dyDescent="0.25">
      <c r="B462" s="36"/>
      <c r="C462" s="97"/>
      <c r="D462" s="125"/>
      <c r="E462" s="94"/>
      <c r="F462" s="94"/>
      <c r="G462" s="94"/>
      <c r="H462" s="94"/>
      <c r="I462" s="6"/>
      <c r="J462" s="6"/>
      <c r="K462" s="6"/>
      <c r="L462" s="34"/>
      <c r="M462" s="120"/>
      <c r="N462" s="120"/>
      <c r="O462" s="120"/>
    </row>
    <row r="463" spans="2:16" s="102" customFormat="1" x14ac:dyDescent="0.25">
      <c r="B463" s="36"/>
      <c r="C463" s="97"/>
      <c r="D463" s="125"/>
      <c r="E463" s="94"/>
      <c r="F463" s="94"/>
      <c r="G463" s="94"/>
      <c r="H463" s="94"/>
      <c r="I463" s="6"/>
      <c r="J463" s="6"/>
      <c r="K463" s="6"/>
      <c r="L463" s="34"/>
      <c r="M463" s="120"/>
      <c r="N463" s="120"/>
      <c r="O463" s="120"/>
    </row>
    <row r="464" spans="2:16" s="102" customFormat="1" x14ac:dyDescent="0.25">
      <c r="B464" s="36"/>
      <c r="C464" s="97"/>
      <c r="D464" s="125"/>
      <c r="E464" s="94"/>
      <c r="F464" s="94"/>
      <c r="G464" s="94"/>
      <c r="H464" s="94"/>
      <c r="I464" s="6"/>
      <c r="J464" s="6"/>
      <c r="K464" s="6"/>
      <c r="L464" s="34"/>
      <c r="M464" s="120"/>
      <c r="N464" s="120"/>
      <c r="O464" s="120"/>
    </row>
    <row r="465" spans="2:16" s="102" customFormat="1" x14ac:dyDescent="0.25">
      <c r="B465" s="36"/>
      <c r="C465" s="97"/>
      <c r="D465" s="125"/>
      <c r="E465" s="94"/>
      <c r="F465" s="94"/>
      <c r="G465" s="94"/>
      <c r="H465" s="94"/>
      <c r="I465" s="6"/>
      <c r="J465" s="6"/>
      <c r="K465" s="6"/>
      <c r="L465" s="34"/>
      <c r="M465" s="120"/>
      <c r="N465" s="120"/>
      <c r="O465" s="120"/>
    </row>
    <row r="466" spans="2:16" s="102" customFormat="1" x14ac:dyDescent="0.25">
      <c r="B466" s="36"/>
      <c r="C466" s="97"/>
      <c r="D466" s="125"/>
      <c r="E466" s="94"/>
      <c r="F466" s="94"/>
      <c r="G466" s="94"/>
      <c r="H466" s="94"/>
      <c r="I466" s="6"/>
      <c r="J466" s="6"/>
      <c r="K466" s="6"/>
      <c r="L466" s="34"/>
      <c r="M466" s="120"/>
      <c r="N466" s="120"/>
      <c r="O466" s="120"/>
    </row>
    <row r="467" spans="2:16" s="102" customFormat="1" x14ac:dyDescent="0.25">
      <c r="B467" s="36"/>
      <c r="C467" s="97"/>
      <c r="D467" s="125"/>
      <c r="E467" s="94"/>
      <c r="F467" s="94"/>
      <c r="G467" s="94"/>
      <c r="H467" s="94"/>
      <c r="I467" s="6"/>
      <c r="J467" s="6"/>
      <c r="K467" s="6"/>
      <c r="L467" s="34"/>
      <c r="M467" s="120"/>
      <c r="N467" s="120"/>
      <c r="O467" s="120"/>
    </row>
    <row r="468" spans="2:16" s="102" customFormat="1" x14ac:dyDescent="0.25">
      <c r="B468" s="36"/>
      <c r="C468" s="97"/>
      <c r="D468" s="125"/>
      <c r="E468" s="94"/>
      <c r="F468" s="94"/>
      <c r="G468" s="94"/>
      <c r="H468" s="94"/>
      <c r="I468" s="6"/>
      <c r="J468" s="6"/>
      <c r="K468" s="6"/>
      <c r="L468" s="34"/>
      <c r="M468" s="120"/>
      <c r="N468" s="120"/>
      <c r="O468" s="120"/>
    </row>
    <row r="469" spans="2:16" s="102" customFormat="1" x14ac:dyDescent="0.25">
      <c r="B469" s="36"/>
      <c r="C469" s="97"/>
      <c r="D469" s="125"/>
      <c r="E469" s="94"/>
      <c r="F469" s="94"/>
      <c r="G469" s="94"/>
      <c r="H469" s="94"/>
      <c r="I469" s="6"/>
      <c r="J469" s="6"/>
      <c r="K469" s="6"/>
      <c r="L469" s="34"/>
      <c r="M469" s="120"/>
      <c r="N469" s="120"/>
      <c r="O469" s="120"/>
    </row>
    <row r="470" spans="2:16" x14ac:dyDescent="0.25">
      <c r="B470" s="104"/>
      <c r="C470" s="97"/>
      <c r="D470" s="104"/>
      <c r="E470" s="6"/>
      <c r="F470" s="6"/>
      <c r="G470" s="6"/>
      <c r="H470" s="87"/>
      <c r="I470" s="6"/>
      <c r="J470" s="6"/>
      <c r="K470" s="6"/>
    </row>
    <row r="471" spans="2:16" s="102" customFormat="1" x14ac:dyDescent="0.25">
      <c r="B471" s="36"/>
      <c r="C471" s="97"/>
      <c r="D471" s="36"/>
      <c r="I471" s="34"/>
      <c r="J471" s="34"/>
      <c r="K471" s="34"/>
      <c r="L471" s="34"/>
      <c r="M471" s="99"/>
      <c r="N471" s="99"/>
      <c r="O471" s="99"/>
    </row>
    <row r="472" spans="2:16" s="98" customFormat="1" x14ac:dyDescent="0.25">
      <c r="B472" s="25"/>
      <c r="C472" s="69"/>
      <c r="D472" s="25"/>
      <c r="E472" s="7"/>
      <c r="F472" s="7"/>
      <c r="G472" s="7"/>
      <c r="H472" s="7"/>
      <c r="I472" s="7"/>
      <c r="J472" s="7"/>
      <c r="K472" s="7"/>
      <c r="M472" s="99"/>
      <c r="N472" s="99"/>
      <c r="O472" s="99"/>
      <c r="P472" s="100"/>
    </row>
    <row r="473" spans="2:16" s="124" customFormat="1" x14ac:dyDescent="0.25">
      <c r="B473" s="102"/>
      <c r="C473" s="97"/>
      <c r="D473" s="102"/>
      <c r="E473" s="102"/>
      <c r="F473" s="102"/>
      <c r="G473" s="102"/>
      <c r="H473" s="102"/>
      <c r="I473" s="34"/>
      <c r="J473" s="34"/>
      <c r="K473" s="34"/>
      <c r="L473" s="34"/>
      <c r="M473" s="99"/>
      <c r="N473" s="99"/>
      <c r="O473" s="99"/>
    </row>
    <row r="474" spans="2:16" x14ac:dyDescent="0.25">
      <c r="B474" s="96"/>
      <c r="C474" s="97"/>
      <c r="D474" s="96"/>
      <c r="E474" s="6"/>
      <c r="F474" s="6"/>
      <c r="G474" s="6"/>
      <c r="I474" s="6"/>
      <c r="J474" s="6"/>
      <c r="K474" s="6"/>
      <c r="M474" s="99"/>
      <c r="N474" s="99"/>
      <c r="O474" s="99"/>
    </row>
    <row r="475" spans="2:16" s="124" customFormat="1" x14ac:dyDescent="0.25">
      <c r="B475" s="36"/>
      <c r="C475" s="97"/>
      <c r="D475" s="125"/>
      <c r="E475" s="94"/>
      <c r="F475" s="94"/>
      <c r="G475" s="94"/>
      <c r="H475" s="94"/>
      <c r="I475" s="6"/>
      <c r="J475" s="6"/>
      <c r="K475" s="6"/>
      <c r="L475" s="34"/>
      <c r="M475" s="120"/>
      <c r="N475" s="120"/>
      <c r="O475" s="120"/>
    </row>
    <row r="476" spans="2:16" s="124" customFormat="1" x14ac:dyDescent="0.25">
      <c r="B476" s="36"/>
      <c r="C476" s="97"/>
      <c r="D476" s="125"/>
      <c r="E476" s="94"/>
      <c r="F476" s="94"/>
      <c r="G476" s="94"/>
      <c r="H476" s="94"/>
      <c r="I476" s="6"/>
      <c r="J476" s="6"/>
      <c r="K476" s="6"/>
      <c r="L476" s="34"/>
      <c r="M476" s="120"/>
      <c r="N476" s="120"/>
      <c r="O476" s="120"/>
    </row>
    <row r="477" spans="2:16" s="124" customFormat="1" x14ac:dyDescent="0.25">
      <c r="B477" s="36"/>
      <c r="C477" s="97"/>
      <c r="D477" s="125"/>
      <c r="E477" s="94"/>
      <c r="F477" s="94"/>
      <c r="G477" s="94"/>
      <c r="H477" s="94"/>
      <c r="I477" s="6"/>
      <c r="J477" s="6"/>
      <c r="K477" s="6"/>
      <c r="L477" s="34"/>
      <c r="M477" s="120"/>
      <c r="N477" s="120"/>
      <c r="O477" s="120"/>
    </row>
    <row r="478" spans="2:16" s="124" customFormat="1" x14ac:dyDescent="0.25">
      <c r="B478" s="36"/>
      <c r="C478" s="97"/>
      <c r="D478" s="125"/>
      <c r="E478" s="94"/>
      <c r="F478" s="94"/>
      <c r="G478" s="94"/>
      <c r="H478" s="94"/>
      <c r="I478" s="6"/>
      <c r="J478" s="6"/>
      <c r="K478" s="6"/>
      <c r="L478" s="34"/>
      <c r="M478" s="120"/>
      <c r="N478" s="120"/>
      <c r="O478" s="120"/>
    </row>
    <row r="479" spans="2:16" s="124" customFormat="1" x14ac:dyDescent="0.25">
      <c r="B479" s="36"/>
      <c r="C479" s="97"/>
      <c r="D479" s="125"/>
      <c r="E479" s="94"/>
      <c r="F479" s="94"/>
      <c r="G479" s="94"/>
      <c r="H479" s="94"/>
      <c r="I479" s="6"/>
      <c r="J479" s="6"/>
      <c r="K479" s="6"/>
      <c r="L479" s="34"/>
      <c r="M479" s="120"/>
      <c r="N479" s="120"/>
      <c r="O479" s="120"/>
    </row>
    <row r="480" spans="2:16" s="124" customFormat="1" x14ac:dyDescent="0.25">
      <c r="B480" s="36"/>
      <c r="C480" s="97"/>
      <c r="D480" s="125"/>
      <c r="E480" s="94"/>
      <c r="F480" s="94"/>
      <c r="G480" s="94"/>
      <c r="H480" s="94"/>
      <c r="I480" s="6"/>
      <c r="J480" s="6"/>
      <c r="K480" s="6"/>
      <c r="L480" s="34"/>
      <c r="M480" s="120"/>
      <c r="N480" s="120"/>
      <c r="O480" s="120"/>
    </row>
    <row r="481" spans="2:16" x14ac:dyDescent="0.25">
      <c r="B481" s="104"/>
      <c r="C481" s="97"/>
      <c r="D481" s="104"/>
      <c r="E481" s="6"/>
      <c r="F481" s="6"/>
      <c r="G481" s="6"/>
      <c r="H481" s="87"/>
      <c r="I481" s="6"/>
      <c r="J481" s="6"/>
      <c r="K481" s="6"/>
    </row>
    <row r="482" spans="2:16" x14ac:dyDescent="0.25">
      <c r="B482" s="104"/>
      <c r="C482" s="97"/>
      <c r="D482" s="104"/>
      <c r="E482" s="6"/>
      <c r="F482" s="6"/>
      <c r="G482" s="6"/>
      <c r="I482" s="6"/>
      <c r="J482" s="6"/>
      <c r="K482" s="6"/>
    </row>
    <row r="483" spans="2:16" x14ac:dyDescent="0.25">
      <c r="B483" s="104"/>
      <c r="C483" s="97"/>
      <c r="D483" s="104"/>
      <c r="E483" s="6"/>
      <c r="F483" s="6"/>
      <c r="G483" s="6"/>
      <c r="H483" s="87"/>
      <c r="I483" s="6"/>
      <c r="J483" s="6"/>
      <c r="K483" s="6"/>
    </row>
    <row r="484" spans="2:16" x14ac:dyDescent="0.25">
      <c r="B484" s="104"/>
      <c r="C484" s="97"/>
      <c r="D484" s="104"/>
      <c r="E484" s="6"/>
      <c r="F484" s="6"/>
      <c r="G484" s="6"/>
      <c r="I484" s="6"/>
      <c r="J484" s="6"/>
      <c r="K484" s="6"/>
    </row>
    <row r="485" spans="2:16" s="124" customFormat="1" x14ac:dyDescent="0.25">
      <c r="B485" s="102"/>
      <c r="C485" s="97"/>
      <c r="D485" s="102"/>
      <c r="E485" s="102"/>
      <c r="F485" s="102"/>
      <c r="G485" s="102"/>
      <c r="H485" s="102"/>
      <c r="I485" s="34"/>
      <c r="J485" s="34"/>
      <c r="K485" s="34"/>
      <c r="L485" s="34"/>
      <c r="M485" s="99"/>
      <c r="N485" s="99"/>
      <c r="O485" s="99"/>
    </row>
    <row r="486" spans="2:16" s="98" customFormat="1" x14ac:dyDescent="0.25">
      <c r="B486" s="25"/>
      <c r="C486" s="69"/>
      <c r="D486" s="25"/>
      <c r="E486" s="7"/>
      <c r="F486" s="7"/>
      <c r="G486" s="7"/>
      <c r="H486" s="7"/>
      <c r="I486" s="7"/>
      <c r="J486" s="7"/>
      <c r="K486" s="7"/>
      <c r="M486" s="99"/>
      <c r="N486" s="99"/>
      <c r="O486" s="99"/>
      <c r="P486" s="100"/>
    </row>
    <row r="487" spans="2:16" s="124" customFormat="1" x14ac:dyDescent="0.25">
      <c r="B487" s="107"/>
      <c r="C487" s="97"/>
      <c r="D487" s="107"/>
      <c r="E487" s="102"/>
      <c r="F487" s="102"/>
      <c r="G487" s="102"/>
      <c r="H487" s="102"/>
      <c r="I487" s="93"/>
      <c r="J487" s="93"/>
      <c r="K487" s="93"/>
      <c r="L487" s="93"/>
      <c r="M487" s="99"/>
      <c r="N487" s="99"/>
      <c r="O487" s="99"/>
    </row>
    <row r="488" spans="2:16" s="98" customFormat="1" x14ac:dyDescent="0.25">
      <c r="B488" s="25"/>
      <c r="C488" s="69"/>
      <c r="D488" s="25"/>
      <c r="E488" s="7"/>
      <c r="F488" s="7"/>
      <c r="G488" s="7"/>
      <c r="H488" s="7"/>
      <c r="I488" s="7"/>
      <c r="J488" s="7"/>
      <c r="K488" s="7"/>
      <c r="M488" s="99"/>
      <c r="N488" s="99"/>
      <c r="O488" s="99"/>
      <c r="P488" s="100"/>
    </row>
    <row r="489" spans="2:16" s="124" customFormat="1" x14ac:dyDescent="0.25">
      <c r="B489" s="102"/>
      <c r="C489" s="97"/>
      <c r="D489" s="102"/>
      <c r="E489" s="102"/>
      <c r="F489" s="102"/>
      <c r="G489" s="102"/>
      <c r="H489" s="102"/>
      <c r="I489" s="34"/>
      <c r="J489" s="34"/>
      <c r="K489" s="34"/>
      <c r="L489" s="34"/>
      <c r="M489" s="99"/>
      <c r="N489" s="99"/>
      <c r="O489" s="99"/>
    </row>
    <row r="490" spans="2:16" x14ac:dyDescent="0.25">
      <c r="B490" s="96"/>
      <c r="C490" s="97"/>
      <c r="D490" s="96"/>
      <c r="E490" s="6"/>
      <c r="F490" s="6"/>
      <c r="G490" s="6"/>
      <c r="I490" s="6"/>
      <c r="J490" s="6"/>
      <c r="K490" s="6"/>
      <c r="M490" s="99"/>
      <c r="N490" s="99"/>
      <c r="O490" s="99"/>
    </row>
    <row r="491" spans="2:16" s="124" customFormat="1" x14ac:dyDescent="0.25">
      <c r="B491" s="36"/>
      <c r="C491" s="97"/>
      <c r="D491" s="36"/>
      <c r="E491" s="94"/>
      <c r="F491" s="94"/>
      <c r="G491" s="94"/>
      <c r="H491" s="94"/>
      <c r="I491" s="6"/>
      <c r="J491" s="6"/>
      <c r="K491" s="6"/>
      <c r="L491" s="34"/>
      <c r="M491" s="120"/>
      <c r="N491" s="120"/>
      <c r="O491" s="120"/>
    </row>
    <row r="492" spans="2:16" s="124" customFormat="1" x14ac:dyDescent="0.25">
      <c r="B492" s="36"/>
      <c r="C492" s="97"/>
      <c r="D492" s="36"/>
      <c r="E492" s="94"/>
      <c r="F492" s="94"/>
      <c r="G492" s="94"/>
      <c r="H492" s="94"/>
      <c r="I492" s="6"/>
      <c r="J492" s="6"/>
      <c r="K492" s="6"/>
      <c r="L492" s="34"/>
      <c r="M492" s="120"/>
      <c r="N492" s="120"/>
      <c r="O492" s="120"/>
    </row>
    <row r="493" spans="2:16" s="124" customFormat="1" x14ac:dyDescent="0.25">
      <c r="B493" s="36"/>
      <c r="C493" s="97"/>
      <c r="D493" s="36"/>
      <c r="E493" s="94"/>
      <c r="F493" s="94"/>
      <c r="G493" s="94"/>
      <c r="H493" s="94"/>
      <c r="I493" s="6"/>
      <c r="J493" s="6"/>
      <c r="K493" s="6"/>
      <c r="L493" s="34"/>
      <c r="M493" s="120"/>
      <c r="N493" s="120"/>
      <c r="O493" s="120"/>
    </row>
    <row r="494" spans="2:16" s="124" customFormat="1" x14ac:dyDescent="0.25">
      <c r="B494" s="36"/>
      <c r="C494" s="97"/>
      <c r="D494" s="36"/>
      <c r="E494" s="94"/>
      <c r="F494" s="94"/>
      <c r="G494" s="94"/>
      <c r="H494" s="94"/>
      <c r="I494" s="6"/>
      <c r="J494" s="6"/>
      <c r="K494" s="6"/>
      <c r="L494" s="34"/>
      <c r="M494" s="120"/>
      <c r="N494" s="120"/>
      <c r="O494" s="120"/>
    </row>
    <row r="495" spans="2:16" s="124" customFormat="1" x14ac:dyDescent="0.25">
      <c r="B495" s="36"/>
      <c r="C495" s="97"/>
      <c r="D495" s="36"/>
      <c r="E495" s="94"/>
      <c r="F495" s="94"/>
      <c r="G495" s="94"/>
      <c r="H495" s="94"/>
      <c r="I495" s="6"/>
      <c r="J495" s="6"/>
      <c r="K495" s="6"/>
      <c r="L495" s="34"/>
      <c r="M495" s="120"/>
      <c r="N495" s="120"/>
      <c r="O495" s="120"/>
    </row>
    <row r="496" spans="2:16" s="124" customFormat="1" x14ac:dyDescent="0.25">
      <c r="B496" s="36"/>
      <c r="C496" s="97"/>
      <c r="D496" s="125"/>
      <c r="E496" s="94"/>
      <c r="F496" s="94"/>
      <c r="G496" s="94"/>
      <c r="H496" s="94"/>
      <c r="I496" s="6"/>
      <c r="J496" s="6"/>
      <c r="K496" s="6"/>
      <c r="L496" s="34"/>
      <c r="M496" s="120"/>
      <c r="N496" s="120"/>
      <c r="O496" s="120"/>
    </row>
    <row r="497" spans="2:16" s="124" customFormat="1" x14ac:dyDescent="0.25">
      <c r="B497" s="36"/>
      <c r="C497" s="97"/>
      <c r="D497" s="125"/>
      <c r="E497" s="94"/>
      <c r="F497" s="94"/>
      <c r="G497" s="94"/>
      <c r="H497" s="94"/>
      <c r="I497" s="6"/>
      <c r="J497" s="6"/>
      <c r="K497" s="6"/>
      <c r="L497" s="34"/>
      <c r="M497" s="120"/>
      <c r="N497" s="120"/>
      <c r="O497" s="120"/>
    </row>
    <row r="498" spans="2:16" x14ac:dyDescent="0.25">
      <c r="B498" s="104"/>
      <c r="C498" s="97"/>
      <c r="D498" s="104"/>
      <c r="E498" s="6"/>
      <c r="F498" s="6"/>
      <c r="G498" s="6"/>
      <c r="H498" s="87"/>
      <c r="I498" s="6"/>
      <c r="J498" s="6"/>
      <c r="K498" s="6"/>
    </row>
    <row r="499" spans="2:16" s="124" customFormat="1" x14ac:dyDescent="0.25">
      <c r="B499" s="125"/>
      <c r="C499" s="126"/>
      <c r="D499" s="125"/>
      <c r="E499" s="102"/>
      <c r="F499" s="102"/>
      <c r="G499" s="102"/>
      <c r="H499" s="102"/>
      <c r="I499" s="34"/>
      <c r="J499" s="34"/>
      <c r="K499" s="34"/>
      <c r="L499" s="34"/>
      <c r="M499" s="99"/>
      <c r="N499" s="99"/>
      <c r="O499" s="99"/>
    </row>
    <row r="500" spans="2:16" s="98" customFormat="1" x14ac:dyDescent="0.25">
      <c r="B500" s="25"/>
      <c r="C500" s="69"/>
      <c r="D500" s="25"/>
      <c r="E500" s="7"/>
      <c r="F500" s="7"/>
      <c r="G500" s="7"/>
      <c r="H500" s="7"/>
      <c r="I500" s="7"/>
      <c r="J500" s="7"/>
      <c r="K500" s="7"/>
      <c r="M500" s="99"/>
      <c r="N500" s="99"/>
      <c r="O500" s="99"/>
      <c r="P500" s="100"/>
    </row>
    <row r="501" spans="2:16" s="124" customFormat="1" x14ac:dyDescent="0.25">
      <c r="B501" s="102"/>
      <c r="C501" s="97"/>
      <c r="D501" s="102"/>
      <c r="E501" s="102"/>
      <c r="F501" s="102"/>
      <c r="G501" s="102"/>
      <c r="H501" s="102"/>
      <c r="I501" s="34"/>
      <c r="J501" s="34"/>
      <c r="K501" s="34"/>
      <c r="L501" s="34"/>
      <c r="M501" s="99"/>
      <c r="N501" s="99"/>
      <c r="O501" s="99"/>
    </row>
    <row r="502" spans="2:16" x14ac:dyDescent="0.25">
      <c r="B502" s="96"/>
      <c r="C502" s="97"/>
      <c r="D502" s="96"/>
      <c r="E502" s="6"/>
      <c r="F502" s="6"/>
      <c r="G502" s="6"/>
      <c r="I502" s="6"/>
      <c r="J502" s="6"/>
      <c r="K502" s="6"/>
      <c r="M502" s="99"/>
      <c r="N502" s="99"/>
      <c r="O502" s="99"/>
    </row>
    <row r="503" spans="2:16" s="124" customFormat="1" x14ac:dyDescent="0.25">
      <c r="B503" s="36"/>
      <c r="C503" s="97"/>
      <c r="D503" s="36"/>
      <c r="E503" s="94"/>
      <c r="F503" s="94"/>
      <c r="G503" s="94"/>
      <c r="H503" s="94"/>
      <c r="I503" s="6"/>
      <c r="J503" s="6"/>
      <c r="K503" s="6"/>
      <c r="L503" s="34"/>
      <c r="M503" s="120"/>
      <c r="N503" s="120"/>
      <c r="O503" s="120"/>
    </row>
    <row r="504" spans="2:16" s="124" customFormat="1" x14ac:dyDescent="0.25">
      <c r="B504" s="36"/>
      <c r="C504" s="97"/>
      <c r="D504" s="36"/>
      <c r="E504" s="94"/>
      <c r="F504" s="94"/>
      <c r="G504" s="94"/>
      <c r="H504" s="94"/>
      <c r="I504" s="6"/>
      <c r="J504" s="6"/>
      <c r="K504" s="6"/>
      <c r="L504" s="34"/>
      <c r="M504" s="120"/>
      <c r="N504" s="120"/>
      <c r="O504" s="120"/>
    </row>
    <row r="505" spans="2:16" s="124" customFormat="1" x14ac:dyDescent="0.25">
      <c r="B505" s="36"/>
      <c r="C505" s="97"/>
      <c r="D505" s="36"/>
      <c r="E505" s="94"/>
      <c r="F505" s="94"/>
      <c r="G505" s="94"/>
      <c r="H505" s="94"/>
      <c r="I505" s="6"/>
      <c r="J505" s="6"/>
      <c r="K505" s="6"/>
      <c r="L505" s="34"/>
      <c r="M505" s="120"/>
      <c r="N505" s="120"/>
      <c r="O505" s="120"/>
    </row>
    <row r="506" spans="2:16" s="124" customFormat="1" x14ac:dyDescent="0.25">
      <c r="B506" s="36"/>
      <c r="C506" s="97"/>
      <c r="D506" s="36"/>
      <c r="E506" s="94"/>
      <c r="F506" s="94"/>
      <c r="G506" s="94"/>
      <c r="H506" s="94"/>
      <c r="I506" s="6"/>
      <c r="J506" s="6"/>
      <c r="K506" s="6"/>
      <c r="L506" s="34"/>
      <c r="M506" s="120"/>
      <c r="N506" s="120"/>
      <c r="O506" s="120"/>
    </row>
    <row r="507" spans="2:16" s="124" customFormat="1" x14ac:dyDescent="0.25">
      <c r="B507" s="36"/>
      <c r="C507" s="97"/>
      <c r="D507" s="36"/>
      <c r="E507" s="94"/>
      <c r="F507" s="94"/>
      <c r="G507" s="94"/>
      <c r="H507" s="94"/>
      <c r="I507" s="6"/>
      <c r="J507" s="6"/>
      <c r="K507" s="6"/>
      <c r="L507" s="34"/>
      <c r="M507" s="120"/>
      <c r="N507" s="120"/>
      <c r="O507" s="120"/>
    </row>
    <row r="508" spans="2:16" s="124" customFormat="1" x14ac:dyDescent="0.25">
      <c r="B508" s="36"/>
      <c r="C508" s="97"/>
      <c r="D508" s="36"/>
      <c r="E508" s="94"/>
      <c r="F508" s="94"/>
      <c r="G508" s="94"/>
      <c r="H508" s="94"/>
      <c r="I508" s="6"/>
      <c r="J508" s="6"/>
      <c r="K508" s="6"/>
      <c r="L508" s="34"/>
      <c r="M508" s="120"/>
      <c r="N508" s="120"/>
      <c r="O508" s="120"/>
    </row>
    <row r="509" spans="2:16" s="124" customFormat="1" x14ac:dyDescent="0.25">
      <c r="B509" s="36"/>
      <c r="C509" s="97"/>
      <c r="D509" s="36"/>
      <c r="E509" s="94"/>
      <c r="F509" s="94"/>
      <c r="G509" s="94"/>
      <c r="H509" s="94"/>
      <c r="I509" s="6"/>
      <c r="J509" s="6"/>
      <c r="K509" s="6"/>
      <c r="L509" s="34"/>
      <c r="M509" s="120"/>
      <c r="N509" s="120"/>
      <c r="O509" s="120"/>
    </row>
    <row r="510" spans="2:16" s="124" customFormat="1" x14ac:dyDescent="0.25">
      <c r="B510" s="36"/>
      <c r="C510" s="97"/>
      <c r="D510" s="36"/>
      <c r="E510" s="94"/>
      <c r="F510" s="94"/>
      <c r="G510" s="94"/>
      <c r="H510" s="94"/>
      <c r="I510" s="6"/>
      <c r="J510" s="6"/>
      <c r="K510" s="6"/>
      <c r="L510" s="34"/>
      <c r="M510" s="120"/>
      <c r="N510" s="120"/>
      <c r="O510" s="120"/>
    </row>
    <row r="511" spans="2:16" s="124" customFormat="1" x14ac:dyDescent="0.25">
      <c r="B511" s="36"/>
      <c r="C511" s="97"/>
      <c r="D511" s="36"/>
      <c r="E511" s="94"/>
      <c r="F511" s="94"/>
      <c r="G511" s="94"/>
      <c r="H511" s="94"/>
      <c r="I511" s="6"/>
      <c r="J511" s="6"/>
      <c r="K511" s="6"/>
      <c r="L511" s="34"/>
      <c r="M511" s="120"/>
      <c r="N511" s="120"/>
      <c r="O511" s="120"/>
    </row>
    <row r="512" spans="2:16" x14ac:dyDescent="0.25">
      <c r="B512" s="104"/>
      <c r="C512" s="97"/>
      <c r="D512" s="104"/>
      <c r="E512" s="6"/>
      <c r="F512" s="6"/>
      <c r="G512" s="6"/>
      <c r="H512" s="87"/>
      <c r="I512" s="6"/>
      <c r="J512" s="6"/>
      <c r="K512" s="6"/>
    </row>
    <row r="513" spans="2:16" s="124" customFormat="1" x14ac:dyDescent="0.25">
      <c r="B513" s="102"/>
      <c r="C513" s="97"/>
      <c r="D513" s="102"/>
      <c r="E513" s="102"/>
      <c r="F513" s="102"/>
      <c r="G513" s="102"/>
      <c r="H513" s="102"/>
      <c r="I513" s="34"/>
      <c r="J513" s="34"/>
      <c r="K513" s="34"/>
      <c r="L513" s="34"/>
      <c r="M513" s="99"/>
      <c r="N513" s="99"/>
      <c r="O513" s="99"/>
    </row>
    <row r="514" spans="2:16" s="98" customFormat="1" x14ac:dyDescent="0.25">
      <c r="B514" s="25"/>
      <c r="C514" s="69"/>
      <c r="D514" s="25"/>
      <c r="E514" s="7"/>
      <c r="F514" s="7"/>
      <c r="G514" s="7"/>
      <c r="H514" s="7"/>
      <c r="I514" s="7"/>
      <c r="J514" s="7"/>
      <c r="K514" s="7"/>
      <c r="M514" s="99"/>
      <c r="N514" s="99"/>
      <c r="O514" s="99"/>
      <c r="P514" s="100"/>
    </row>
    <row r="515" spans="2:16" s="124" customFormat="1" x14ac:dyDescent="0.25">
      <c r="B515" s="102"/>
      <c r="C515" s="97"/>
      <c r="D515" s="102"/>
      <c r="E515" s="102"/>
      <c r="F515" s="102"/>
      <c r="G515" s="102"/>
      <c r="H515" s="102"/>
      <c r="I515" s="34"/>
      <c r="J515" s="34"/>
      <c r="K515" s="34"/>
      <c r="L515" s="34"/>
      <c r="M515" s="99"/>
      <c r="N515" s="99"/>
      <c r="O515" s="99"/>
    </row>
    <row r="516" spans="2:16" x14ac:dyDescent="0.25">
      <c r="B516" s="96"/>
      <c r="C516" s="97"/>
      <c r="D516" s="96"/>
      <c r="E516" s="6"/>
      <c r="F516" s="6"/>
      <c r="G516" s="6"/>
      <c r="I516" s="6"/>
      <c r="J516" s="6"/>
      <c r="K516" s="6"/>
      <c r="M516" s="99"/>
      <c r="N516" s="99"/>
      <c r="O516" s="99"/>
    </row>
    <row r="517" spans="2:16" x14ac:dyDescent="0.25">
      <c r="B517" s="36"/>
      <c r="C517" s="97"/>
      <c r="D517" s="36"/>
      <c r="E517" s="6"/>
      <c r="F517" s="6"/>
      <c r="G517" s="6"/>
      <c r="I517" s="6"/>
      <c r="J517" s="6"/>
      <c r="K517" s="6"/>
    </row>
    <row r="518" spans="2:16" x14ac:dyDescent="0.25">
      <c r="B518" s="36"/>
      <c r="C518" s="97"/>
      <c r="D518" s="36"/>
      <c r="E518" s="6"/>
      <c r="F518" s="6"/>
      <c r="G518" s="6"/>
      <c r="I518" s="6"/>
      <c r="J518" s="6"/>
      <c r="K518" s="6"/>
    </row>
    <row r="519" spans="2:16" x14ac:dyDescent="0.25">
      <c r="B519" s="36"/>
      <c r="C519" s="97"/>
      <c r="D519" s="36"/>
      <c r="E519" s="6"/>
      <c r="F519" s="6"/>
      <c r="G519" s="6"/>
      <c r="I519" s="6"/>
      <c r="J519" s="6"/>
      <c r="K519" s="6"/>
    </row>
    <row r="520" spans="2:16" x14ac:dyDescent="0.25">
      <c r="B520" s="36"/>
      <c r="C520" s="97"/>
      <c r="D520" s="36"/>
      <c r="E520" s="6"/>
      <c r="F520" s="6"/>
      <c r="G520" s="6"/>
      <c r="I520" s="6"/>
      <c r="J520" s="6"/>
      <c r="K520" s="6"/>
    </row>
    <row r="521" spans="2:16" x14ac:dyDescent="0.25">
      <c r="B521" s="36"/>
      <c r="C521" s="97"/>
      <c r="D521" s="36"/>
      <c r="E521" s="6"/>
      <c r="F521" s="6"/>
      <c r="G521" s="6"/>
      <c r="I521" s="6"/>
      <c r="J521" s="6"/>
      <c r="K521" s="6"/>
    </row>
    <row r="522" spans="2:16" x14ac:dyDescent="0.25">
      <c r="B522" s="36"/>
      <c r="C522" s="97"/>
      <c r="D522" s="36"/>
      <c r="E522" s="6"/>
      <c r="F522" s="6"/>
      <c r="G522" s="6"/>
      <c r="I522" s="6"/>
      <c r="J522" s="6"/>
      <c r="K522" s="6"/>
    </row>
    <row r="523" spans="2:16" x14ac:dyDescent="0.25">
      <c r="B523" s="36"/>
      <c r="C523" s="97"/>
      <c r="D523" s="36"/>
      <c r="E523" s="6"/>
      <c r="F523" s="6"/>
      <c r="G523" s="6"/>
      <c r="I523" s="6"/>
      <c r="J523" s="6"/>
      <c r="K523" s="6"/>
    </row>
    <row r="524" spans="2:16" x14ac:dyDescent="0.25">
      <c r="B524" s="36"/>
      <c r="C524" s="97"/>
      <c r="D524" s="36"/>
      <c r="E524" s="6"/>
      <c r="F524" s="6"/>
      <c r="G524" s="6"/>
      <c r="I524" s="6"/>
      <c r="J524" s="6"/>
      <c r="K524" s="6"/>
    </row>
    <row r="525" spans="2:16" x14ac:dyDescent="0.25">
      <c r="B525" s="36"/>
      <c r="C525" s="97"/>
      <c r="D525" s="36"/>
      <c r="E525" s="6"/>
      <c r="F525" s="6"/>
      <c r="G525" s="6"/>
      <c r="I525" s="6"/>
      <c r="J525" s="6"/>
      <c r="K525" s="6"/>
    </row>
    <row r="526" spans="2:16" s="121" customFormat="1" x14ac:dyDescent="0.25">
      <c r="B526" s="36"/>
      <c r="C526" s="97"/>
      <c r="D526" s="36"/>
      <c r="E526" s="6"/>
      <c r="F526" s="6"/>
      <c r="G526" s="6"/>
      <c r="H526" s="6"/>
      <c r="I526" s="6"/>
      <c r="J526" s="6"/>
      <c r="K526" s="6"/>
      <c r="L526" s="117"/>
      <c r="M526" s="120"/>
      <c r="N526" s="120"/>
      <c r="O526" s="120"/>
    </row>
    <row r="527" spans="2:16" s="124" customFormat="1" x14ac:dyDescent="0.25">
      <c r="B527" s="36"/>
      <c r="C527" s="97"/>
      <c r="D527" s="36"/>
      <c r="E527" s="94"/>
      <c r="F527" s="94"/>
      <c r="G527" s="94"/>
      <c r="H527" s="94"/>
      <c r="I527" s="6"/>
      <c r="J527" s="6"/>
      <c r="K527" s="6"/>
      <c r="L527" s="34"/>
      <c r="M527" s="120"/>
      <c r="N527" s="120"/>
      <c r="O527" s="120"/>
    </row>
    <row r="528" spans="2:16" s="102" customFormat="1" x14ac:dyDescent="0.25">
      <c r="B528" s="36"/>
      <c r="C528" s="97"/>
      <c r="D528" s="36"/>
      <c r="E528" s="94"/>
      <c r="F528" s="94"/>
      <c r="G528" s="94"/>
      <c r="H528" s="94"/>
      <c r="I528" s="6"/>
      <c r="J528" s="6"/>
      <c r="K528" s="6"/>
      <c r="L528" s="34"/>
      <c r="M528" s="120"/>
      <c r="N528" s="120"/>
      <c r="O528" s="120"/>
    </row>
    <row r="529" spans="2:15" s="102" customFormat="1" x14ac:dyDescent="0.25">
      <c r="B529" s="36"/>
      <c r="C529" s="97"/>
      <c r="D529" s="36"/>
      <c r="E529" s="94"/>
      <c r="F529" s="94"/>
      <c r="G529" s="94"/>
      <c r="H529" s="94"/>
      <c r="I529" s="6"/>
      <c r="J529" s="6"/>
      <c r="K529" s="6"/>
      <c r="L529" s="34"/>
      <c r="M529" s="120"/>
      <c r="N529" s="120"/>
      <c r="O529" s="120"/>
    </row>
    <row r="530" spans="2:15" s="102" customFormat="1" x14ac:dyDescent="0.25">
      <c r="B530" s="36"/>
      <c r="C530" s="97"/>
      <c r="D530" s="36"/>
      <c r="E530" s="94"/>
      <c r="F530" s="94"/>
      <c r="G530" s="94"/>
      <c r="H530" s="94"/>
      <c r="I530" s="6"/>
      <c r="J530" s="6"/>
      <c r="K530" s="6"/>
      <c r="L530" s="34"/>
      <c r="M530" s="120"/>
      <c r="N530" s="120"/>
      <c r="O530" s="120"/>
    </row>
    <row r="531" spans="2:15" s="102" customFormat="1" x14ac:dyDescent="0.25">
      <c r="B531" s="36"/>
      <c r="C531" s="97"/>
      <c r="D531" s="36"/>
      <c r="E531" s="94"/>
      <c r="F531" s="94"/>
      <c r="G531" s="94"/>
      <c r="H531" s="94"/>
      <c r="I531" s="6"/>
      <c r="J531" s="6"/>
      <c r="K531" s="6"/>
      <c r="L531" s="34"/>
      <c r="M531" s="120"/>
      <c r="N531" s="120"/>
      <c r="O531" s="120"/>
    </row>
    <row r="532" spans="2:15" s="102" customFormat="1" x14ac:dyDescent="0.25">
      <c r="B532" s="36"/>
      <c r="C532" s="97"/>
      <c r="D532" s="36"/>
      <c r="E532" s="94"/>
      <c r="F532" s="94"/>
      <c r="G532" s="94"/>
      <c r="H532" s="94"/>
      <c r="I532" s="6"/>
      <c r="J532" s="6"/>
      <c r="K532" s="6"/>
      <c r="L532" s="34"/>
      <c r="M532" s="120"/>
      <c r="N532" s="120"/>
      <c r="O532" s="120"/>
    </row>
    <row r="533" spans="2:15" s="102" customFormat="1" x14ac:dyDescent="0.25">
      <c r="B533" s="36"/>
      <c r="C533" s="97"/>
      <c r="D533" s="36"/>
      <c r="E533" s="94"/>
      <c r="F533" s="94"/>
      <c r="G533" s="94"/>
      <c r="H533" s="94"/>
      <c r="I533" s="6"/>
      <c r="J533" s="6"/>
      <c r="K533" s="6"/>
      <c r="L533" s="34"/>
      <c r="M533" s="120"/>
      <c r="N533" s="120"/>
      <c r="O533" s="120"/>
    </row>
    <row r="534" spans="2:15" s="102" customFormat="1" x14ac:dyDescent="0.25">
      <c r="B534" s="36"/>
      <c r="C534" s="97"/>
      <c r="D534" s="36"/>
      <c r="E534" s="94"/>
      <c r="F534" s="94"/>
      <c r="G534" s="94"/>
      <c r="H534" s="94"/>
      <c r="I534" s="6"/>
      <c r="J534" s="6"/>
      <c r="K534" s="6"/>
      <c r="L534" s="34"/>
      <c r="M534" s="120"/>
      <c r="N534" s="120"/>
      <c r="O534" s="120"/>
    </row>
    <row r="535" spans="2:15" s="124" customFormat="1" x14ac:dyDescent="0.25">
      <c r="B535" s="36"/>
      <c r="C535" s="97"/>
      <c r="D535" s="36"/>
      <c r="E535" s="94"/>
      <c r="F535" s="94"/>
      <c r="G535" s="94"/>
      <c r="H535" s="94"/>
      <c r="I535" s="6"/>
      <c r="J535" s="6"/>
      <c r="K535" s="6"/>
      <c r="L535" s="34"/>
      <c r="M535" s="120"/>
      <c r="N535" s="120"/>
      <c r="O535" s="120"/>
    </row>
    <row r="536" spans="2:15" s="124" customFormat="1" x14ac:dyDescent="0.25">
      <c r="B536" s="36"/>
      <c r="C536" s="97"/>
      <c r="D536" s="36"/>
      <c r="E536" s="94"/>
      <c r="F536" s="94"/>
      <c r="G536" s="94"/>
      <c r="H536" s="94"/>
      <c r="I536" s="6"/>
      <c r="J536" s="6"/>
      <c r="K536" s="6"/>
      <c r="L536" s="34"/>
      <c r="M536" s="120"/>
      <c r="N536" s="120"/>
      <c r="O536" s="120"/>
    </row>
    <row r="537" spans="2:15" s="124" customFormat="1" x14ac:dyDescent="0.25">
      <c r="B537" s="36"/>
      <c r="C537" s="97"/>
      <c r="D537" s="36"/>
      <c r="E537" s="94"/>
      <c r="F537" s="94"/>
      <c r="G537" s="94"/>
      <c r="H537" s="94"/>
      <c r="I537" s="6"/>
      <c r="J537" s="6"/>
      <c r="K537" s="6"/>
      <c r="L537" s="34"/>
      <c r="M537" s="120"/>
      <c r="N537" s="120"/>
      <c r="O537" s="120"/>
    </row>
    <row r="538" spans="2:15" s="124" customFormat="1" x14ac:dyDescent="0.25">
      <c r="B538" s="36"/>
      <c r="C538" s="97"/>
      <c r="D538" s="36"/>
      <c r="E538" s="94"/>
      <c r="F538" s="94"/>
      <c r="G538" s="94"/>
      <c r="H538" s="94"/>
      <c r="I538" s="6"/>
      <c r="J538" s="6"/>
      <c r="K538" s="6"/>
      <c r="L538" s="34"/>
      <c r="M538" s="120"/>
      <c r="N538" s="120"/>
      <c r="O538" s="120"/>
    </row>
    <row r="539" spans="2:15" s="102" customFormat="1" x14ac:dyDescent="0.25">
      <c r="B539" s="36"/>
      <c r="C539" s="97"/>
      <c r="D539" s="36"/>
      <c r="E539" s="94"/>
      <c r="F539" s="94"/>
      <c r="G539" s="94"/>
      <c r="H539" s="94"/>
      <c r="I539" s="6"/>
      <c r="J539" s="6"/>
      <c r="K539" s="6"/>
      <c r="L539" s="34"/>
      <c r="M539" s="120"/>
      <c r="N539" s="120"/>
      <c r="O539" s="120"/>
    </row>
    <row r="540" spans="2:15" s="102" customFormat="1" x14ac:dyDescent="0.25">
      <c r="B540" s="36"/>
      <c r="C540" s="97"/>
      <c r="D540" s="36"/>
      <c r="E540" s="94"/>
      <c r="F540" s="94"/>
      <c r="G540" s="94"/>
      <c r="H540" s="94"/>
      <c r="I540" s="6"/>
      <c r="J540" s="6"/>
      <c r="K540" s="6"/>
      <c r="L540" s="34"/>
      <c r="M540" s="120"/>
      <c r="N540" s="120"/>
      <c r="O540" s="120"/>
    </row>
    <row r="541" spans="2:15" s="124" customFormat="1" x14ac:dyDescent="0.25">
      <c r="B541" s="36"/>
      <c r="C541" s="97"/>
      <c r="D541" s="36"/>
      <c r="E541" s="94"/>
      <c r="F541" s="94"/>
      <c r="G541" s="94"/>
      <c r="H541" s="94"/>
      <c r="I541" s="6"/>
      <c r="J541" s="6"/>
      <c r="K541" s="6"/>
      <c r="L541" s="34"/>
      <c r="M541" s="120"/>
      <c r="N541" s="120"/>
      <c r="O541" s="120"/>
    </row>
    <row r="542" spans="2:15" s="124" customFormat="1" x14ac:dyDescent="0.25">
      <c r="B542" s="36"/>
      <c r="C542" s="97"/>
      <c r="D542" s="36"/>
      <c r="E542" s="94"/>
      <c r="F542" s="94"/>
      <c r="G542" s="94"/>
      <c r="H542" s="94"/>
      <c r="I542" s="6"/>
      <c r="J542" s="6"/>
      <c r="K542" s="6"/>
      <c r="L542" s="34"/>
      <c r="M542" s="120"/>
      <c r="N542" s="120"/>
      <c r="O542" s="120"/>
    </row>
    <row r="543" spans="2:15" x14ac:dyDescent="0.25">
      <c r="B543" s="104"/>
      <c r="C543" s="97"/>
      <c r="D543" s="104"/>
      <c r="E543" s="6"/>
      <c r="F543" s="6"/>
      <c r="G543" s="6"/>
      <c r="H543" s="87"/>
      <c r="I543" s="6"/>
      <c r="J543" s="6"/>
      <c r="K543" s="6"/>
    </row>
    <row r="544" spans="2:15" s="124" customFormat="1" x14ac:dyDescent="0.25">
      <c r="B544" s="102"/>
      <c r="C544" s="97"/>
      <c r="D544" s="102"/>
      <c r="E544" s="102"/>
      <c r="F544" s="102"/>
      <c r="G544" s="102"/>
      <c r="H544" s="102"/>
      <c r="I544" s="34"/>
      <c r="J544" s="34"/>
      <c r="K544" s="34"/>
      <c r="L544" s="34"/>
      <c r="M544" s="99"/>
      <c r="N544" s="99"/>
      <c r="O544" s="99"/>
    </row>
    <row r="545" spans="2:16" s="98" customFormat="1" x14ac:dyDescent="0.25">
      <c r="B545" s="25"/>
      <c r="C545" s="69"/>
      <c r="D545" s="25"/>
      <c r="E545" s="7"/>
      <c r="F545" s="7"/>
      <c r="G545" s="7"/>
      <c r="H545" s="7"/>
      <c r="I545" s="7"/>
      <c r="J545" s="7"/>
      <c r="K545" s="7"/>
      <c r="M545" s="99"/>
      <c r="N545" s="99"/>
      <c r="O545" s="99"/>
      <c r="P545" s="100"/>
    </row>
    <row r="546" spans="2:16" s="124" customFormat="1" x14ac:dyDescent="0.25">
      <c r="B546" s="102"/>
      <c r="C546" s="97"/>
      <c r="D546" s="102"/>
      <c r="E546" s="102"/>
      <c r="F546" s="102"/>
      <c r="G546" s="102"/>
      <c r="H546" s="102"/>
      <c r="I546" s="34"/>
      <c r="J546" s="34"/>
      <c r="K546" s="34"/>
      <c r="L546" s="34"/>
      <c r="M546" s="99"/>
      <c r="N546" s="99"/>
      <c r="O546" s="99"/>
    </row>
    <row r="547" spans="2:16" x14ac:dyDescent="0.25">
      <c r="B547" s="96"/>
      <c r="C547" s="97"/>
      <c r="D547" s="96"/>
      <c r="E547" s="6"/>
      <c r="F547" s="6"/>
      <c r="G547" s="6"/>
      <c r="I547" s="6"/>
      <c r="J547" s="6"/>
      <c r="K547" s="6"/>
      <c r="M547" s="99"/>
      <c r="N547" s="99"/>
      <c r="O547" s="99"/>
    </row>
    <row r="548" spans="2:16" s="102" customFormat="1" x14ac:dyDescent="0.25">
      <c r="B548" s="36"/>
      <c r="C548" s="97"/>
      <c r="D548" s="36"/>
      <c r="E548" s="94"/>
      <c r="F548" s="94"/>
      <c r="G548" s="94"/>
      <c r="H548" s="94"/>
      <c r="I548" s="6"/>
      <c r="J548" s="6"/>
      <c r="K548" s="6"/>
      <c r="L548" s="34"/>
      <c r="M548" s="120"/>
      <c r="N548" s="120"/>
      <c r="O548" s="120"/>
    </row>
    <row r="549" spans="2:16" s="102" customFormat="1" x14ac:dyDescent="0.25">
      <c r="B549" s="36"/>
      <c r="C549" s="97"/>
      <c r="D549" s="36"/>
      <c r="E549" s="94"/>
      <c r="F549" s="94"/>
      <c r="G549" s="94"/>
      <c r="H549" s="94"/>
      <c r="I549" s="6"/>
      <c r="J549" s="6"/>
      <c r="K549" s="6"/>
      <c r="L549" s="34"/>
      <c r="M549" s="120"/>
      <c r="N549" s="120"/>
      <c r="O549" s="120"/>
    </row>
    <row r="550" spans="2:16" s="102" customFormat="1" x14ac:dyDescent="0.25">
      <c r="B550" s="36"/>
      <c r="C550" s="97"/>
      <c r="D550" s="36"/>
      <c r="E550" s="94"/>
      <c r="F550" s="94"/>
      <c r="G550" s="94"/>
      <c r="H550" s="94"/>
      <c r="I550" s="6"/>
      <c r="J550" s="6"/>
      <c r="K550" s="6"/>
      <c r="L550" s="34"/>
      <c r="M550" s="120"/>
      <c r="N550" s="120"/>
      <c r="O550" s="120"/>
    </row>
    <row r="551" spans="2:16" s="102" customFormat="1" x14ac:dyDescent="0.25">
      <c r="B551" s="36"/>
      <c r="C551" s="97"/>
      <c r="D551" s="36"/>
      <c r="E551" s="94"/>
      <c r="F551" s="94"/>
      <c r="G551" s="94"/>
      <c r="H551" s="94"/>
      <c r="I551" s="6"/>
      <c r="J551" s="6"/>
      <c r="K551" s="6"/>
      <c r="L551" s="34"/>
      <c r="M551" s="120"/>
      <c r="N551" s="120"/>
      <c r="O551" s="120"/>
    </row>
    <row r="552" spans="2:16" s="102" customFormat="1" x14ac:dyDescent="0.25">
      <c r="B552" s="36"/>
      <c r="C552" s="97"/>
      <c r="D552" s="36"/>
      <c r="E552" s="94"/>
      <c r="F552" s="94"/>
      <c r="G552" s="94"/>
      <c r="H552" s="94"/>
      <c r="I552" s="6"/>
      <c r="J552" s="6"/>
      <c r="K552" s="6"/>
      <c r="L552" s="34"/>
      <c r="M552" s="120"/>
      <c r="N552" s="120"/>
      <c r="O552" s="120"/>
    </row>
    <row r="553" spans="2:16" s="124" customFormat="1" x14ac:dyDescent="0.25">
      <c r="B553" s="36"/>
      <c r="C553" s="97"/>
      <c r="D553" s="36"/>
      <c r="E553" s="94"/>
      <c r="F553" s="94"/>
      <c r="G553" s="94"/>
      <c r="H553" s="94"/>
      <c r="I553" s="6"/>
      <c r="J553" s="6"/>
      <c r="K553" s="6"/>
      <c r="L553" s="34"/>
      <c r="M553" s="120"/>
      <c r="N553" s="120"/>
      <c r="O553" s="120"/>
    </row>
    <row r="554" spans="2:16" s="102" customFormat="1" x14ac:dyDescent="0.25">
      <c r="B554" s="36"/>
      <c r="C554" s="97"/>
      <c r="D554" s="36"/>
      <c r="E554" s="94"/>
      <c r="F554" s="94"/>
      <c r="G554" s="94"/>
      <c r="H554" s="94"/>
      <c r="I554" s="6"/>
      <c r="J554" s="6"/>
      <c r="K554" s="6"/>
      <c r="L554" s="34"/>
      <c r="M554" s="120"/>
      <c r="N554" s="120"/>
      <c r="O554" s="120"/>
    </row>
    <row r="555" spans="2:16" s="102" customFormat="1" x14ac:dyDescent="0.25">
      <c r="B555" s="36"/>
      <c r="C555" s="97"/>
      <c r="D555" s="36"/>
      <c r="E555" s="94"/>
      <c r="F555" s="94"/>
      <c r="G555" s="94"/>
      <c r="H555" s="94"/>
      <c r="I555" s="6"/>
      <c r="J555" s="6"/>
      <c r="K555" s="6"/>
      <c r="L555" s="34"/>
      <c r="M555" s="120"/>
      <c r="N555" s="120"/>
      <c r="O555" s="120"/>
    </row>
    <row r="556" spans="2:16" s="124" customFormat="1" x14ac:dyDescent="0.25">
      <c r="B556" s="36"/>
      <c r="C556" s="97"/>
      <c r="D556" s="36"/>
      <c r="E556" s="94"/>
      <c r="F556" s="94"/>
      <c r="G556" s="94"/>
      <c r="H556" s="94"/>
      <c r="I556" s="6"/>
      <c r="J556" s="6"/>
      <c r="K556" s="6"/>
      <c r="L556" s="34"/>
      <c r="M556" s="120"/>
      <c r="N556" s="120"/>
      <c r="O556" s="120"/>
    </row>
    <row r="557" spans="2:16" s="124" customFormat="1" x14ac:dyDescent="0.25">
      <c r="B557" s="36"/>
      <c r="C557" s="97"/>
      <c r="D557" s="36"/>
      <c r="E557" s="94"/>
      <c r="F557" s="94"/>
      <c r="G557" s="94"/>
      <c r="H557" s="94"/>
      <c r="I557" s="6"/>
      <c r="J557" s="6"/>
      <c r="K557" s="6"/>
      <c r="L557" s="34"/>
      <c r="M557" s="120"/>
      <c r="N557" s="120"/>
      <c r="O557" s="120"/>
    </row>
    <row r="558" spans="2:16" s="124" customFormat="1" x14ac:dyDescent="0.25">
      <c r="B558" s="36"/>
      <c r="C558" s="97"/>
      <c r="D558" s="36"/>
      <c r="E558" s="94"/>
      <c r="F558" s="94"/>
      <c r="G558" s="94"/>
      <c r="H558" s="94"/>
      <c r="I558" s="6"/>
      <c r="J558" s="6"/>
      <c r="K558" s="6"/>
      <c r="L558" s="34"/>
      <c r="M558" s="120"/>
      <c r="N558" s="120"/>
      <c r="O558" s="120"/>
    </row>
    <row r="559" spans="2:16" s="124" customFormat="1" x14ac:dyDescent="0.25">
      <c r="B559" s="36"/>
      <c r="C559" s="97"/>
      <c r="D559" s="36"/>
      <c r="E559" s="94"/>
      <c r="F559" s="94"/>
      <c r="G559" s="94"/>
      <c r="H559" s="94"/>
      <c r="I559" s="6"/>
      <c r="J559" s="6"/>
      <c r="K559" s="6"/>
      <c r="L559" s="34"/>
      <c r="M559" s="120"/>
      <c r="N559" s="120"/>
      <c r="O559" s="120"/>
    </row>
    <row r="560" spans="2:16" s="124" customFormat="1" x14ac:dyDescent="0.25">
      <c r="B560" s="36"/>
      <c r="C560" s="97"/>
      <c r="D560" s="36"/>
      <c r="E560" s="94"/>
      <c r="F560" s="94"/>
      <c r="G560" s="94"/>
      <c r="H560" s="94"/>
      <c r="I560" s="6"/>
      <c r="J560" s="6"/>
      <c r="K560" s="6"/>
      <c r="L560" s="34"/>
      <c r="M560" s="120"/>
      <c r="N560" s="120"/>
      <c r="O560" s="120"/>
    </row>
    <row r="561" spans="2:15" s="124" customFormat="1" x14ac:dyDescent="0.25">
      <c r="B561" s="36"/>
      <c r="C561" s="97"/>
      <c r="D561" s="36"/>
      <c r="E561" s="94"/>
      <c r="F561" s="94"/>
      <c r="G561" s="94"/>
      <c r="H561" s="94"/>
      <c r="I561" s="6"/>
      <c r="J561" s="6"/>
      <c r="K561" s="6"/>
      <c r="L561" s="34"/>
      <c r="M561" s="120"/>
      <c r="N561" s="120"/>
      <c r="O561" s="120"/>
    </row>
    <row r="562" spans="2:15" s="124" customFormat="1" x14ac:dyDescent="0.25">
      <c r="B562" s="36"/>
      <c r="C562" s="97"/>
      <c r="D562" s="36"/>
      <c r="E562" s="94"/>
      <c r="F562" s="94"/>
      <c r="G562" s="94"/>
      <c r="H562" s="94"/>
      <c r="I562" s="6"/>
      <c r="J562" s="6"/>
      <c r="K562" s="6"/>
      <c r="L562" s="34"/>
      <c r="M562" s="120"/>
      <c r="N562" s="120"/>
      <c r="O562" s="120"/>
    </row>
    <row r="563" spans="2:15" s="124" customFormat="1" x14ac:dyDescent="0.25">
      <c r="B563" s="36"/>
      <c r="C563" s="97"/>
      <c r="D563" s="36"/>
      <c r="E563" s="94"/>
      <c r="F563" s="94"/>
      <c r="G563" s="94"/>
      <c r="H563" s="94"/>
      <c r="I563" s="6"/>
      <c r="J563" s="6"/>
      <c r="K563" s="6"/>
      <c r="L563" s="34"/>
      <c r="M563" s="120"/>
      <c r="N563" s="120"/>
      <c r="O563" s="120"/>
    </row>
    <row r="564" spans="2:15" s="124" customFormat="1" x14ac:dyDescent="0.25">
      <c r="B564" s="36"/>
      <c r="C564" s="97"/>
      <c r="D564" s="36"/>
      <c r="E564" s="94"/>
      <c r="F564" s="94"/>
      <c r="G564" s="94"/>
      <c r="H564" s="94"/>
      <c r="I564" s="6"/>
      <c r="J564" s="6"/>
      <c r="K564" s="6"/>
      <c r="L564" s="34"/>
      <c r="M564" s="120"/>
      <c r="N564" s="120"/>
      <c r="O564" s="120"/>
    </row>
    <row r="565" spans="2:15" s="124" customFormat="1" x14ac:dyDescent="0.25">
      <c r="B565" s="36"/>
      <c r="C565" s="97"/>
      <c r="D565" s="36"/>
      <c r="E565" s="94"/>
      <c r="F565" s="94"/>
      <c r="G565" s="94"/>
      <c r="H565" s="94"/>
      <c r="I565" s="6"/>
      <c r="J565" s="6"/>
      <c r="K565" s="6"/>
      <c r="L565" s="34"/>
      <c r="M565" s="120"/>
      <c r="N565" s="120"/>
      <c r="O565" s="120"/>
    </row>
    <row r="566" spans="2:15" s="124" customFormat="1" x14ac:dyDescent="0.25">
      <c r="B566" s="36"/>
      <c r="C566" s="97"/>
      <c r="D566" s="36"/>
      <c r="E566" s="94"/>
      <c r="F566" s="94"/>
      <c r="G566" s="94"/>
      <c r="H566" s="94"/>
      <c r="I566" s="6"/>
      <c r="J566" s="6"/>
      <c r="K566" s="6"/>
      <c r="L566" s="34"/>
      <c r="M566" s="120"/>
      <c r="N566" s="120"/>
      <c r="O566" s="120"/>
    </row>
    <row r="567" spans="2:15" s="124" customFormat="1" x14ac:dyDescent="0.25">
      <c r="B567" s="36"/>
      <c r="C567" s="97"/>
      <c r="D567" s="36"/>
      <c r="E567" s="94"/>
      <c r="F567" s="94"/>
      <c r="G567" s="94"/>
      <c r="H567" s="94"/>
      <c r="I567" s="6"/>
      <c r="J567" s="6"/>
      <c r="K567" s="6"/>
      <c r="L567" s="34"/>
      <c r="M567" s="120"/>
      <c r="N567" s="120"/>
      <c r="O567" s="120"/>
    </row>
    <row r="568" spans="2:15" s="124" customFormat="1" x14ac:dyDescent="0.25">
      <c r="B568" s="36"/>
      <c r="C568" s="97"/>
      <c r="D568" s="36"/>
      <c r="E568" s="94"/>
      <c r="F568" s="94"/>
      <c r="G568" s="94"/>
      <c r="H568" s="94"/>
      <c r="I568" s="6"/>
      <c r="J568" s="6"/>
      <c r="K568" s="6"/>
      <c r="L568" s="34"/>
      <c r="M568" s="120"/>
      <c r="N568" s="120"/>
      <c r="O568" s="120"/>
    </row>
    <row r="569" spans="2:15" s="124" customFormat="1" x14ac:dyDescent="0.25">
      <c r="B569" s="36"/>
      <c r="C569" s="97"/>
      <c r="D569" s="36"/>
      <c r="E569" s="94"/>
      <c r="F569" s="94"/>
      <c r="G569" s="94"/>
      <c r="H569" s="94"/>
      <c r="I569" s="6"/>
      <c r="J569" s="6"/>
      <c r="K569" s="6"/>
      <c r="L569" s="34"/>
      <c r="M569" s="120"/>
      <c r="N569" s="120"/>
      <c r="O569" s="120"/>
    </row>
    <row r="570" spans="2:15" s="124" customFormat="1" x14ac:dyDescent="0.25">
      <c r="B570" s="36"/>
      <c r="C570" s="97"/>
      <c r="D570" s="36"/>
      <c r="E570" s="94"/>
      <c r="F570" s="94"/>
      <c r="G570" s="94"/>
      <c r="H570" s="94"/>
      <c r="I570" s="6"/>
      <c r="J570" s="6"/>
      <c r="K570" s="6"/>
      <c r="L570" s="34"/>
      <c r="M570" s="120"/>
      <c r="N570" s="120"/>
      <c r="O570" s="120"/>
    </row>
    <row r="571" spans="2:15" s="124" customFormat="1" x14ac:dyDescent="0.25">
      <c r="B571" s="36"/>
      <c r="C571" s="97"/>
      <c r="D571" s="36"/>
      <c r="E571" s="94"/>
      <c r="F571" s="94"/>
      <c r="G571" s="94"/>
      <c r="H571" s="94"/>
      <c r="I571" s="6"/>
      <c r="J571" s="6"/>
      <c r="K571" s="6"/>
      <c r="L571" s="34"/>
      <c r="M571" s="120"/>
      <c r="N571" s="120"/>
      <c r="O571" s="120"/>
    </row>
    <row r="572" spans="2:15" s="124" customFormat="1" x14ac:dyDescent="0.25">
      <c r="B572" s="36"/>
      <c r="C572" s="97"/>
      <c r="D572" s="36"/>
      <c r="E572" s="94"/>
      <c r="F572" s="94"/>
      <c r="G572" s="94"/>
      <c r="H572" s="94"/>
      <c r="I572" s="6"/>
      <c r="J572" s="6"/>
      <c r="K572" s="6"/>
      <c r="L572" s="34"/>
      <c r="M572" s="120"/>
      <c r="N572" s="120"/>
      <c r="O572" s="120"/>
    </row>
    <row r="573" spans="2:15" s="124" customFormat="1" x14ac:dyDescent="0.25">
      <c r="B573" s="36"/>
      <c r="C573" s="97"/>
      <c r="D573" s="36"/>
      <c r="E573" s="94"/>
      <c r="F573" s="94"/>
      <c r="G573" s="94"/>
      <c r="H573" s="94"/>
      <c r="I573" s="6"/>
      <c r="J573" s="6"/>
      <c r="K573" s="6"/>
      <c r="L573" s="34"/>
      <c r="M573" s="120"/>
      <c r="N573" s="120"/>
      <c r="O573" s="120"/>
    </row>
    <row r="574" spans="2:15" s="124" customFormat="1" x14ac:dyDescent="0.25">
      <c r="B574" s="36"/>
      <c r="C574" s="97"/>
      <c r="D574" s="36"/>
      <c r="E574" s="94"/>
      <c r="F574" s="94"/>
      <c r="G574" s="94"/>
      <c r="H574" s="94"/>
      <c r="I574" s="6"/>
      <c r="J574" s="6"/>
      <c r="K574" s="6"/>
      <c r="L574" s="34"/>
      <c r="M574" s="120"/>
      <c r="N574" s="120"/>
      <c r="O574" s="120"/>
    </row>
    <row r="575" spans="2:15" s="124" customFormat="1" x14ac:dyDescent="0.25">
      <c r="B575" s="36"/>
      <c r="C575" s="97"/>
      <c r="D575" s="36"/>
      <c r="E575" s="94"/>
      <c r="F575" s="94"/>
      <c r="G575" s="94"/>
      <c r="H575" s="94"/>
      <c r="I575" s="6"/>
      <c r="J575" s="6"/>
      <c r="K575" s="6"/>
      <c r="L575" s="34"/>
      <c r="M575" s="120"/>
      <c r="N575" s="120"/>
      <c r="O575" s="120"/>
    </row>
    <row r="576" spans="2:15" s="124" customFormat="1" x14ac:dyDescent="0.25">
      <c r="B576" s="36"/>
      <c r="C576" s="97"/>
      <c r="D576" s="36"/>
      <c r="E576" s="94"/>
      <c r="F576" s="94"/>
      <c r="G576" s="94"/>
      <c r="H576" s="94"/>
      <c r="I576" s="6"/>
      <c r="J576" s="6"/>
      <c r="K576" s="6"/>
      <c r="L576" s="34"/>
      <c r="M576" s="120"/>
      <c r="N576" s="120"/>
      <c r="O576" s="120"/>
    </row>
    <row r="577" spans="2:16" s="124" customFormat="1" x14ac:dyDescent="0.25">
      <c r="B577" s="36"/>
      <c r="C577" s="97"/>
      <c r="D577" s="36"/>
      <c r="E577" s="94"/>
      <c r="F577" s="94"/>
      <c r="G577" s="94"/>
      <c r="H577" s="94"/>
      <c r="I577" s="6"/>
      <c r="J577" s="6"/>
      <c r="K577" s="6"/>
      <c r="L577" s="34"/>
      <c r="M577" s="120"/>
      <c r="N577" s="120"/>
      <c r="O577" s="120"/>
    </row>
    <row r="578" spans="2:16" s="124" customFormat="1" x14ac:dyDescent="0.25">
      <c r="B578" s="36"/>
      <c r="C578" s="97"/>
      <c r="D578" s="36"/>
      <c r="E578" s="94"/>
      <c r="F578" s="94"/>
      <c r="G578" s="94"/>
      <c r="H578" s="94"/>
      <c r="I578" s="6"/>
      <c r="J578" s="6"/>
      <c r="K578" s="6"/>
      <c r="L578" s="34"/>
      <c r="M578" s="120"/>
      <c r="N578" s="120"/>
      <c r="O578" s="120"/>
    </row>
    <row r="579" spans="2:16" s="124" customFormat="1" x14ac:dyDescent="0.25">
      <c r="B579" s="36"/>
      <c r="C579" s="97"/>
      <c r="D579" s="36"/>
      <c r="E579" s="94"/>
      <c r="F579" s="94"/>
      <c r="G579" s="94"/>
      <c r="H579" s="94"/>
      <c r="I579" s="6"/>
      <c r="J579" s="6"/>
      <c r="K579" s="6"/>
      <c r="L579" s="34"/>
      <c r="M579" s="120"/>
      <c r="N579" s="120"/>
      <c r="O579" s="120"/>
    </row>
    <row r="580" spans="2:16" s="124" customFormat="1" x14ac:dyDescent="0.25">
      <c r="B580" s="36"/>
      <c r="C580" s="97"/>
      <c r="D580" s="36"/>
      <c r="E580" s="94"/>
      <c r="F580" s="94"/>
      <c r="G580" s="94"/>
      <c r="H580" s="94"/>
      <c r="I580" s="6"/>
      <c r="J580" s="6"/>
      <c r="K580" s="6"/>
      <c r="L580" s="34"/>
      <c r="M580" s="120"/>
      <c r="N580" s="120"/>
      <c r="O580" s="120"/>
    </row>
    <row r="581" spans="2:16" s="124" customFormat="1" x14ac:dyDescent="0.25">
      <c r="B581" s="36"/>
      <c r="C581" s="97"/>
      <c r="D581" s="36"/>
      <c r="E581" s="94"/>
      <c r="F581" s="94"/>
      <c r="G581" s="94"/>
      <c r="H581" s="94"/>
      <c r="I581" s="6"/>
      <c r="J581" s="6"/>
      <c r="K581" s="6"/>
      <c r="L581" s="34"/>
      <c r="M581" s="120"/>
      <c r="N581" s="120"/>
      <c r="O581" s="120"/>
    </row>
    <row r="582" spans="2:16" s="124" customFormat="1" x14ac:dyDescent="0.25">
      <c r="B582" s="36"/>
      <c r="C582" s="97"/>
      <c r="D582" s="36"/>
      <c r="E582" s="94"/>
      <c r="F582" s="94"/>
      <c r="G582" s="94"/>
      <c r="H582" s="94"/>
      <c r="I582" s="6"/>
      <c r="J582" s="6"/>
      <c r="K582" s="6"/>
      <c r="L582" s="34"/>
      <c r="M582" s="120"/>
      <c r="N582" s="120"/>
      <c r="O582" s="120"/>
    </row>
    <row r="583" spans="2:16" s="124" customFormat="1" x14ac:dyDescent="0.25">
      <c r="B583" s="36"/>
      <c r="C583" s="97"/>
      <c r="D583" s="36"/>
      <c r="E583" s="94"/>
      <c r="F583" s="94"/>
      <c r="G583" s="94"/>
      <c r="H583" s="94"/>
      <c r="I583" s="6"/>
      <c r="J583" s="6"/>
      <c r="K583" s="6"/>
      <c r="L583" s="34"/>
      <c r="M583" s="120"/>
      <c r="N583" s="120"/>
      <c r="O583" s="120"/>
    </row>
    <row r="584" spans="2:16" s="124" customFormat="1" x14ac:dyDescent="0.25">
      <c r="B584" s="36"/>
      <c r="C584" s="97"/>
      <c r="D584" s="36"/>
      <c r="E584" s="94"/>
      <c r="F584" s="94"/>
      <c r="G584" s="94"/>
      <c r="H584" s="94"/>
      <c r="I584" s="6"/>
      <c r="J584" s="6"/>
      <c r="K584" s="6"/>
      <c r="L584" s="34"/>
      <c r="M584" s="120"/>
      <c r="N584" s="120"/>
      <c r="O584" s="120"/>
    </row>
    <row r="585" spans="2:16" s="124" customFormat="1" x14ac:dyDescent="0.25">
      <c r="B585" s="36"/>
      <c r="C585" s="97"/>
      <c r="D585" s="36"/>
      <c r="E585" s="94"/>
      <c r="F585" s="94"/>
      <c r="G585" s="94"/>
      <c r="H585" s="94"/>
      <c r="I585" s="6"/>
      <c r="J585" s="6"/>
      <c r="K585" s="6"/>
      <c r="L585" s="34"/>
      <c r="M585" s="120"/>
      <c r="N585" s="120"/>
      <c r="O585" s="120"/>
    </row>
    <row r="586" spans="2:16" s="124" customFormat="1" x14ac:dyDescent="0.25">
      <c r="B586" s="36"/>
      <c r="C586" s="97"/>
      <c r="D586" s="36"/>
      <c r="E586" s="94"/>
      <c r="F586" s="94"/>
      <c r="G586" s="94"/>
      <c r="H586" s="94"/>
      <c r="I586" s="6"/>
      <c r="J586" s="6"/>
      <c r="K586" s="6"/>
      <c r="L586" s="34"/>
      <c r="M586" s="120"/>
      <c r="N586" s="120"/>
      <c r="O586" s="120"/>
    </row>
    <row r="587" spans="2:16" s="124" customFormat="1" x14ac:dyDescent="0.25">
      <c r="B587" s="36"/>
      <c r="C587" s="97"/>
      <c r="D587" s="36"/>
      <c r="E587" s="94"/>
      <c r="F587" s="94"/>
      <c r="G587" s="94"/>
      <c r="H587" s="94"/>
      <c r="I587" s="6"/>
      <c r="J587" s="6"/>
      <c r="K587" s="6"/>
      <c r="L587" s="34"/>
      <c r="M587" s="120"/>
      <c r="N587" s="120"/>
      <c r="O587" s="120"/>
    </row>
    <row r="588" spans="2:16" s="124" customFormat="1" x14ac:dyDescent="0.25">
      <c r="B588" s="36"/>
      <c r="C588" s="97"/>
      <c r="D588" s="36"/>
      <c r="E588" s="94"/>
      <c r="F588" s="94"/>
      <c r="G588" s="94"/>
      <c r="H588" s="94"/>
      <c r="I588" s="6"/>
      <c r="J588" s="6"/>
      <c r="K588" s="6"/>
      <c r="L588" s="34"/>
      <c r="M588" s="120"/>
      <c r="N588" s="120"/>
      <c r="O588" s="120"/>
    </row>
    <row r="589" spans="2:16" s="121" customFormat="1" x14ac:dyDescent="0.25">
      <c r="B589" s="104"/>
      <c r="C589" s="97"/>
      <c r="D589" s="104"/>
      <c r="E589" s="6"/>
      <c r="F589" s="6"/>
      <c r="G589" s="6"/>
      <c r="H589" s="87"/>
      <c r="I589" s="6"/>
      <c r="J589" s="6"/>
      <c r="K589" s="6"/>
      <c r="L589" s="117"/>
      <c r="M589" s="120"/>
      <c r="N589" s="120"/>
      <c r="O589" s="120"/>
    </row>
    <row r="590" spans="2:16" s="102" customFormat="1" x14ac:dyDescent="0.25">
      <c r="B590" s="36"/>
      <c r="C590" s="97"/>
      <c r="D590" s="36"/>
      <c r="I590" s="34"/>
      <c r="J590" s="34"/>
      <c r="K590" s="34"/>
      <c r="L590" s="34"/>
      <c r="M590" s="99"/>
      <c r="N590" s="99"/>
      <c r="O590" s="99"/>
    </row>
    <row r="591" spans="2:16" s="98" customFormat="1" x14ac:dyDescent="0.25">
      <c r="B591" s="25"/>
      <c r="C591" s="69"/>
      <c r="D591" s="25"/>
      <c r="E591" s="7"/>
      <c r="F591" s="7"/>
      <c r="G591" s="7"/>
      <c r="H591" s="7"/>
      <c r="I591" s="7"/>
      <c r="J591" s="7"/>
      <c r="K591" s="7"/>
      <c r="M591" s="99"/>
      <c r="N591" s="99"/>
      <c r="O591" s="99"/>
      <c r="P591" s="100"/>
    </row>
    <row r="592" spans="2:16" s="124" customFormat="1" x14ac:dyDescent="0.25">
      <c r="B592" s="102"/>
      <c r="C592" s="97"/>
      <c r="D592" s="102"/>
      <c r="E592" s="102"/>
      <c r="F592" s="102"/>
      <c r="G592" s="102"/>
      <c r="H592" s="102"/>
      <c r="I592" s="34"/>
      <c r="J592" s="34"/>
      <c r="K592" s="34"/>
      <c r="L592" s="34"/>
      <c r="M592" s="99"/>
      <c r="N592" s="99"/>
      <c r="O592" s="99"/>
    </row>
    <row r="593" spans="2:15" x14ac:dyDescent="0.25">
      <c r="B593" s="96"/>
      <c r="C593" s="97"/>
      <c r="D593" s="96"/>
      <c r="E593" s="6"/>
      <c r="F593" s="6"/>
      <c r="G593" s="6"/>
      <c r="I593" s="6"/>
      <c r="J593" s="6"/>
      <c r="K593" s="6"/>
      <c r="M593" s="99"/>
      <c r="N593" s="99"/>
      <c r="O593" s="99"/>
    </row>
    <row r="594" spans="2:15" x14ac:dyDescent="0.25">
      <c r="B594" s="36"/>
      <c r="C594" s="97"/>
      <c r="D594" s="36"/>
      <c r="E594" s="6"/>
      <c r="F594" s="6"/>
      <c r="G594" s="6"/>
      <c r="I594" s="6"/>
      <c r="J594" s="6"/>
      <c r="K594" s="6"/>
    </row>
    <row r="595" spans="2:15" x14ac:dyDescent="0.25">
      <c r="B595" s="36"/>
      <c r="C595" s="97"/>
      <c r="D595" s="36"/>
      <c r="E595" s="6"/>
      <c r="F595" s="6"/>
      <c r="G595" s="6"/>
      <c r="I595" s="6"/>
      <c r="J595" s="6"/>
      <c r="K595" s="6"/>
    </row>
    <row r="596" spans="2:15" x14ac:dyDescent="0.25">
      <c r="B596" s="36"/>
      <c r="C596" s="97"/>
      <c r="D596" s="36"/>
      <c r="E596" s="6"/>
      <c r="F596" s="6"/>
      <c r="G596" s="6"/>
      <c r="I596" s="6"/>
      <c r="J596" s="6"/>
      <c r="K596" s="6"/>
    </row>
    <row r="597" spans="2:15" x14ac:dyDescent="0.25">
      <c r="B597" s="36"/>
      <c r="C597" s="97"/>
      <c r="D597" s="36"/>
      <c r="E597" s="6"/>
      <c r="F597" s="6"/>
      <c r="G597" s="6"/>
      <c r="I597" s="6"/>
      <c r="J597" s="6"/>
      <c r="K597" s="6"/>
    </row>
    <row r="598" spans="2:15" x14ac:dyDescent="0.25">
      <c r="B598" s="36"/>
      <c r="C598" s="97"/>
      <c r="D598" s="36"/>
      <c r="E598" s="6"/>
      <c r="F598" s="6"/>
      <c r="G598" s="6"/>
      <c r="I598" s="6"/>
      <c r="J598" s="6"/>
      <c r="K598" s="6"/>
    </row>
    <row r="599" spans="2:15" x14ac:dyDescent="0.25">
      <c r="B599" s="36"/>
      <c r="C599" s="97"/>
      <c r="D599" s="36"/>
      <c r="E599" s="6"/>
      <c r="F599" s="6"/>
      <c r="G599" s="6"/>
      <c r="I599" s="6"/>
      <c r="J599" s="6"/>
      <c r="K599" s="6"/>
    </row>
    <row r="600" spans="2:15" x14ac:dyDescent="0.25">
      <c r="B600" s="36"/>
      <c r="C600" s="97"/>
      <c r="D600" s="36"/>
      <c r="E600" s="6"/>
      <c r="F600" s="6"/>
      <c r="G600" s="6"/>
      <c r="I600" s="6"/>
      <c r="J600" s="6"/>
      <c r="K600" s="6"/>
    </row>
    <row r="601" spans="2:15" x14ac:dyDescent="0.25">
      <c r="B601" s="36"/>
      <c r="C601" s="97"/>
      <c r="D601" s="36"/>
      <c r="E601" s="6"/>
      <c r="F601" s="6"/>
      <c r="G601" s="6"/>
      <c r="I601" s="6"/>
      <c r="J601" s="6"/>
      <c r="K601" s="6"/>
    </row>
    <row r="602" spans="2:15" x14ac:dyDescent="0.25">
      <c r="B602" s="36"/>
      <c r="C602" s="97"/>
      <c r="D602" s="36"/>
      <c r="E602" s="6"/>
      <c r="F602" s="6"/>
      <c r="G602" s="6"/>
      <c r="I602" s="6"/>
      <c r="J602" s="6"/>
      <c r="K602" s="6"/>
    </row>
    <row r="603" spans="2:15" x14ac:dyDescent="0.25">
      <c r="B603" s="36"/>
      <c r="C603" s="97"/>
      <c r="D603" s="36"/>
      <c r="E603" s="6"/>
      <c r="F603" s="6"/>
      <c r="G603" s="6"/>
      <c r="I603" s="6"/>
      <c r="J603" s="6"/>
      <c r="K603" s="6"/>
    </row>
    <row r="604" spans="2:15" x14ac:dyDescent="0.25">
      <c r="B604" s="36"/>
      <c r="C604" s="97"/>
      <c r="D604" s="36"/>
      <c r="E604" s="6"/>
      <c r="F604" s="6"/>
      <c r="G604" s="6"/>
      <c r="I604" s="6"/>
      <c r="J604" s="6"/>
      <c r="K604" s="6"/>
    </row>
    <row r="605" spans="2:15" x14ac:dyDescent="0.25">
      <c r="B605" s="36"/>
      <c r="C605" s="97"/>
      <c r="D605" s="36"/>
      <c r="E605" s="6"/>
      <c r="F605" s="6"/>
      <c r="G605" s="6"/>
      <c r="I605" s="6"/>
      <c r="J605" s="6"/>
      <c r="K605" s="6"/>
    </row>
    <row r="606" spans="2:15" x14ac:dyDescent="0.25">
      <c r="B606" s="36"/>
      <c r="C606" s="97"/>
      <c r="D606" s="36"/>
      <c r="E606" s="6"/>
      <c r="F606" s="6"/>
      <c r="G606" s="6"/>
      <c r="I606" s="6"/>
      <c r="J606" s="6"/>
      <c r="K606" s="6"/>
    </row>
    <row r="607" spans="2:15" s="124" customFormat="1" x14ac:dyDescent="0.25">
      <c r="B607" s="36"/>
      <c r="C607" s="97"/>
      <c r="D607" s="36"/>
      <c r="E607" s="94"/>
      <c r="F607" s="94"/>
      <c r="G607" s="94"/>
      <c r="H607" s="94"/>
      <c r="I607" s="6"/>
      <c r="J607" s="6"/>
      <c r="K607" s="6"/>
      <c r="L607" s="34"/>
      <c r="M607" s="120"/>
      <c r="N607" s="120"/>
      <c r="O607" s="120"/>
    </row>
    <row r="608" spans="2:15" x14ac:dyDescent="0.25">
      <c r="B608" s="104"/>
      <c r="C608" s="97"/>
      <c r="D608" s="104"/>
      <c r="E608" s="6"/>
      <c r="F608" s="6"/>
      <c r="G608" s="6"/>
      <c r="H608" s="87"/>
      <c r="I608" s="6"/>
      <c r="J608" s="6"/>
      <c r="K608" s="6"/>
    </row>
    <row r="609" spans="2:16" s="102" customFormat="1" x14ac:dyDescent="0.25">
      <c r="B609" s="36"/>
      <c r="C609" s="97"/>
      <c r="D609" s="36"/>
      <c r="I609" s="34"/>
      <c r="J609" s="34"/>
      <c r="K609" s="34"/>
      <c r="L609" s="34"/>
      <c r="M609" s="99"/>
      <c r="N609" s="99"/>
      <c r="O609" s="99"/>
    </row>
    <row r="610" spans="2:16" s="98" customFormat="1" x14ac:dyDescent="0.25">
      <c r="B610" s="25"/>
      <c r="C610" s="69"/>
      <c r="D610" s="25"/>
      <c r="E610" s="7"/>
      <c r="F610" s="7"/>
      <c r="G610" s="7"/>
      <c r="H610" s="7"/>
      <c r="I610" s="7"/>
      <c r="J610" s="7"/>
      <c r="K610" s="7"/>
      <c r="M610" s="99"/>
      <c r="N610" s="99"/>
      <c r="O610" s="99"/>
      <c r="P610" s="100"/>
    </row>
    <row r="611" spans="2:16" s="124" customFormat="1" x14ac:dyDescent="0.25">
      <c r="B611" s="102"/>
      <c r="C611" s="97"/>
      <c r="D611" s="102"/>
      <c r="E611" s="102"/>
      <c r="F611" s="102"/>
      <c r="G611" s="102"/>
      <c r="H611" s="102"/>
      <c r="I611" s="34"/>
      <c r="J611" s="34"/>
      <c r="K611" s="34"/>
      <c r="L611" s="34"/>
      <c r="M611" s="99"/>
      <c r="N611" s="99"/>
      <c r="O611" s="99"/>
    </row>
    <row r="612" spans="2:16" x14ac:dyDescent="0.25">
      <c r="B612" s="96"/>
      <c r="C612" s="97"/>
      <c r="D612" s="96"/>
      <c r="E612" s="6"/>
      <c r="F612" s="6"/>
      <c r="G612" s="6"/>
      <c r="I612" s="6"/>
      <c r="J612" s="6"/>
      <c r="K612" s="6"/>
      <c r="M612" s="99"/>
      <c r="N612" s="99"/>
      <c r="O612" s="99"/>
    </row>
    <row r="613" spans="2:16" x14ac:dyDescent="0.25">
      <c r="B613" s="36"/>
      <c r="C613" s="97"/>
      <c r="D613" s="36"/>
      <c r="E613" s="6"/>
      <c r="F613" s="6"/>
      <c r="G613" s="6"/>
      <c r="I613" s="6"/>
      <c r="J613" s="6"/>
      <c r="K613" s="6"/>
    </row>
    <row r="614" spans="2:16" x14ac:dyDescent="0.25">
      <c r="B614" s="36"/>
      <c r="C614" s="97"/>
      <c r="D614" s="36"/>
      <c r="E614" s="6"/>
      <c r="F614" s="6"/>
      <c r="G614" s="6"/>
      <c r="I614" s="6"/>
      <c r="J614" s="6"/>
      <c r="K614" s="6"/>
    </row>
    <row r="615" spans="2:16" x14ac:dyDescent="0.25">
      <c r="B615" s="36"/>
      <c r="C615" s="97"/>
      <c r="D615" s="36"/>
      <c r="E615" s="6"/>
      <c r="F615" s="6"/>
      <c r="G615" s="6"/>
      <c r="I615" s="6"/>
      <c r="J615" s="6"/>
      <c r="K615" s="6"/>
    </row>
    <row r="616" spans="2:16" x14ac:dyDescent="0.25">
      <c r="B616" s="36"/>
      <c r="C616" s="97"/>
      <c r="D616" s="36"/>
      <c r="E616" s="6"/>
      <c r="F616" s="6"/>
      <c r="G616" s="6"/>
      <c r="I616" s="6"/>
      <c r="J616" s="6"/>
      <c r="K616" s="6"/>
    </row>
    <row r="617" spans="2:16" x14ac:dyDescent="0.25">
      <c r="B617" s="36"/>
      <c r="C617" s="97"/>
      <c r="D617" s="36"/>
      <c r="E617" s="6"/>
      <c r="F617" s="6"/>
      <c r="G617" s="6"/>
      <c r="I617" s="6"/>
      <c r="J617" s="6"/>
      <c r="K617" s="6"/>
    </row>
    <row r="618" spans="2:16" x14ac:dyDescent="0.25">
      <c r="B618" s="36"/>
      <c r="C618" s="97"/>
      <c r="D618" s="36"/>
      <c r="E618" s="6"/>
      <c r="F618" s="6"/>
      <c r="G618" s="6"/>
      <c r="I618" s="6"/>
      <c r="J618" s="6"/>
      <c r="K618" s="6"/>
    </row>
    <row r="619" spans="2:16" x14ac:dyDescent="0.25">
      <c r="B619" s="36"/>
      <c r="C619" s="97"/>
      <c r="D619" s="36"/>
      <c r="E619" s="6"/>
      <c r="F619" s="6"/>
      <c r="G619" s="6"/>
      <c r="I619" s="6"/>
      <c r="J619" s="6"/>
      <c r="K619" s="6"/>
    </row>
    <row r="620" spans="2:16" x14ac:dyDescent="0.25">
      <c r="B620" s="36"/>
      <c r="C620" s="97"/>
      <c r="D620" s="36"/>
      <c r="E620" s="6"/>
      <c r="F620" s="6"/>
      <c r="G620" s="6"/>
      <c r="I620" s="6"/>
      <c r="J620" s="6"/>
      <c r="K620" s="6"/>
    </row>
    <row r="621" spans="2:16" x14ac:dyDescent="0.25">
      <c r="B621" s="36"/>
      <c r="C621" s="97"/>
      <c r="D621" s="36"/>
      <c r="E621" s="6"/>
      <c r="F621" s="6"/>
      <c r="G621" s="6"/>
      <c r="I621" s="6"/>
      <c r="J621" s="6"/>
      <c r="K621" s="6"/>
    </row>
    <row r="622" spans="2:16" s="124" customFormat="1" x14ac:dyDescent="0.25">
      <c r="B622" s="36"/>
      <c r="C622" s="97"/>
      <c r="D622" s="36"/>
      <c r="E622" s="94"/>
      <c r="F622" s="94"/>
      <c r="G622" s="94"/>
      <c r="H622" s="94"/>
      <c r="I622" s="6"/>
      <c r="J622" s="6"/>
      <c r="K622" s="6"/>
      <c r="L622" s="34"/>
      <c r="M622" s="120"/>
      <c r="N622" s="120"/>
      <c r="O622" s="120"/>
    </row>
    <row r="623" spans="2:16" s="124" customFormat="1" x14ac:dyDescent="0.25">
      <c r="B623" s="36"/>
      <c r="C623" s="97"/>
      <c r="D623" s="36"/>
      <c r="E623" s="94"/>
      <c r="F623" s="94"/>
      <c r="G623" s="94"/>
      <c r="H623" s="94"/>
      <c r="I623" s="6"/>
      <c r="J623" s="6"/>
      <c r="K623" s="6"/>
      <c r="L623" s="34"/>
      <c r="M623" s="120"/>
      <c r="N623" s="120"/>
      <c r="O623" s="120"/>
    </row>
    <row r="624" spans="2:16" x14ac:dyDescent="0.25">
      <c r="B624" s="104"/>
      <c r="C624" s="97"/>
      <c r="D624" s="104"/>
      <c r="E624" s="6"/>
      <c r="F624" s="6"/>
      <c r="G624" s="6"/>
      <c r="H624" s="87"/>
      <c r="I624" s="6"/>
      <c r="J624" s="6"/>
      <c r="K624" s="6"/>
    </row>
    <row r="625" spans="2:16" x14ac:dyDescent="0.25">
      <c r="B625" s="104"/>
      <c r="C625" s="97"/>
      <c r="D625" s="104"/>
      <c r="E625" s="6"/>
      <c r="F625" s="6"/>
      <c r="G625" s="6"/>
      <c r="I625" s="6"/>
      <c r="J625" s="6"/>
      <c r="K625" s="6"/>
    </row>
    <row r="626" spans="2:16" x14ac:dyDescent="0.25">
      <c r="B626" s="104"/>
      <c r="C626" s="97"/>
      <c r="D626" s="104"/>
      <c r="E626" s="6"/>
      <c r="F626" s="6"/>
      <c r="G626" s="6"/>
      <c r="H626" s="87"/>
      <c r="I626" s="6"/>
      <c r="J626" s="6"/>
      <c r="K626" s="6"/>
    </row>
    <row r="627" spans="2:16" x14ac:dyDescent="0.25">
      <c r="B627" s="104"/>
      <c r="C627" s="97"/>
      <c r="D627" s="104"/>
      <c r="E627" s="6"/>
      <c r="F627" s="6"/>
      <c r="G627" s="6"/>
      <c r="I627" s="6"/>
      <c r="J627" s="6"/>
      <c r="K627" s="6"/>
    </row>
    <row r="628" spans="2:16" s="102" customFormat="1" x14ac:dyDescent="0.25">
      <c r="B628" s="36"/>
      <c r="C628" s="97"/>
      <c r="D628" s="36"/>
      <c r="I628" s="34"/>
      <c r="J628" s="34"/>
      <c r="K628" s="34"/>
      <c r="L628" s="34"/>
      <c r="M628" s="99"/>
      <c r="N628" s="99"/>
      <c r="O628" s="99"/>
    </row>
    <row r="629" spans="2:16" s="98" customFormat="1" x14ac:dyDescent="0.25">
      <c r="B629" s="25"/>
      <c r="C629" s="69"/>
      <c r="D629" s="25"/>
      <c r="E629" s="7"/>
      <c r="F629" s="7"/>
      <c r="G629" s="7"/>
      <c r="H629" s="7"/>
      <c r="I629" s="7"/>
      <c r="J629" s="7"/>
      <c r="K629" s="7"/>
      <c r="M629" s="99"/>
      <c r="N629" s="99"/>
      <c r="O629" s="99"/>
      <c r="P629" s="100"/>
    </row>
    <row r="630" spans="2:16" s="124" customFormat="1" x14ac:dyDescent="0.25">
      <c r="B630" s="107"/>
      <c r="C630" s="97"/>
      <c r="D630" s="107"/>
      <c r="E630" s="102"/>
      <c r="F630" s="102"/>
      <c r="G630" s="102"/>
      <c r="H630" s="102"/>
      <c r="I630" s="93"/>
      <c r="J630" s="93"/>
      <c r="K630" s="93"/>
      <c r="L630" s="93"/>
      <c r="M630" s="99"/>
      <c r="N630" s="99"/>
      <c r="O630" s="99"/>
    </row>
    <row r="631" spans="2:16" s="98" customFormat="1" x14ac:dyDescent="0.25">
      <c r="B631" s="25"/>
      <c r="C631" s="69"/>
      <c r="D631" s="25"/>
      <c r="E631" s="7"/>
      <c r="F631" s="7"/>
      <c r="G631" s="7"/>
      <c r="H631" s="7"/>
      <c r="I631" s="7"/>
      <c r="J631" s="7"/>
      <c r="K631" s="7"/>
      <c r="M631" s="99"/>
      <c r="N631" s="99"/>
      <c r="O631" s="99"/>
      <c r="P631" s="100"/>
    </row>
    <row r="632" spans="2:16" s="124" customFormat="1" x14ac:dyDescent="0.25">
      <c r="B632" s="107"/>
      <c r="C632" s="97"/>
      <c r="D632" s="107"/>
      <c r="E632" s="102"/>
      <c r="F632" s="102"/>
      <c r="G632" s="102"/>
      <c r="H632" s="102"/>
      <c r="I632" s="93"/>
      <c r="J632" s="93"/>
      <c r="K632" s="93"/>
      <c r="L632" s="93"/>
      <c r="M632" s="99"/>
      <c r="N632" s="99"/>
      <c r="O632" s="99"/>
    </row>
    <row r="633" spans="2:16" x14ac:dyDescent="0.25">
      <c r="B633" s="96"/>
      <c r="C633" s="97"/>
      <c r="D633" s="96"/>
      <c r="E633" s="6"/>
      <c r="F633" s="6"/>
      <c r="G633" s="6"/>
      <c r="I633" s="6"/>
      <c r="J633" s="6"/>
      <c r="K633" s="6"/>
      <c r="M633" s="99"/>
      <c r="N633" s="99"/>
      <c r="O633" s="99"/>
    </row>
    <row r="634" spans="2:16" x14ac:dyDescent="0.25">
      <c r="B634" s="36"/>
      <c r="C634" s="97"/>
      <c r="D634" s="36"/>
      <c r="E634" s="6"/>
      <c r="F634" s="6"/>
      <c r="G634" s="6"/>
      <c r="I634" s="6"/>
      <c r="J634" s="6"/>
      <c r="K634" s="6"/>
    </row>
    <row r="635" spans="2:16" x14ac:dyDescent="0.25">
      <c r="B635" s="36"/>
      <c r="C635" s="97"/>
      <c r="D635" s="36"/>
      <c r="E635" s="6"/>
      <c r="F635" s="6"/>
      <c r="G635" s="6"/>
      <c r="I635" s="6"/>
      <c r="J635" s="6"/>
      <c r="K635" s="6"/>
    </row>
    <row r="636" spans="2:16" x14ac:dyDescent="0.25">
      <c r="B636" s="36"/>
      <c r="C636" s="97"/>
      <c r="D636" s="36"/>
      <c r="E636" s="6"/>
      <c r="F636" s="6"/>
      <c r="G636" s="6"/>
      <c r="I636" s="6"/>
      <c r="J636" s="6"/>
      <c r="K636" s="6"/>
    </row>
    <row r="637" spans="2:16" x14ac:dyDescent="0.25">
      <c r="B637" s="36"/>
      <c r="C637" s="97"/>
      <c r="D637" s="36"/>
      <c r="E637" s="6"/>
      <c r="F637" s="6"/>
      <c r="G637" s="6"/>
      <c r="I637" s="6"/>
      <c r="J637" s="6"/>
      <c r="K637" s="6"/>
    </row>
    <row r="638" spans="2:16" s="121" customFormat="1" x14ac:dyDescent="0.25">
      <c r="B638" s="36"/>
      <c r="C638" s="97"/>
      <c r="D638" s="36"/>
      <c r="E638" s="6"/>
      <c r="F638" s="6"/>
      <c r="G638" s="6"/>
      <c r="H638" s="6"/>
      <c r="I638" s="6"/>
      <c r="J638" s="6"/>
      <c r="K638" s="6"/>
      <c r="L638" s="117"/>
      <c r="M638" s="120"/>
      <c r="N638" s="120"/>
      <c r="O638" s="120"/>
    </row>
    <row r="639" spans="2:16" s="121" customFormat="1" x14ac:dyDescent="0.25">
      <c r="B639" s="36"/>
      <c r="C639" s="97"/>
      <c r="D639" s="36"/>
      <c r="E639" s="6"/>
      <c r="F639" s="6"/>
      <c r="G639" s="6"/>
      <c r="H639" s="6"/>
      <c r="I639" s="6"/>
      <c r="J639" s="6"/>
      <c r="K639" s="6"/>
      <c r="L639" s="117"/>
      <c r="M639" s="120"/>
      <c r="N639" s="120"/>
      <c r="O639" s="120"/>
    </row>
    <row r="640" spans="2:16" s="121" customFormat="1" x14ac:dyDescent="0.25">
      <c r="B640" s="36"/>
      <c r="C640" s="97"/>
      <c r="D640" s="36"/>
      <c r="E640" s="6"/>
      <c r="F640" s="6"/>
      <c r="G640" s="6"/>
      <c r="H640" s="6"/>
      <c r="I640" s="6"/>
      <c r="J640" s="6"/>
      <c r="K640" s="6"/>
      <c r="L640" s="117"/>
      <c r="M640" s="120"/>
      <c r="N640" s="120"/>
      <c r="O640" s="120"/>
    </row>
    <row r="641" spans="2:16" s="121" customFormat="1" x14ac:dyDescent="0.25">
      <c r="B641" s="36"/>
      <c r="C641" s="97"/>
      <c r="D641" s="36"/>
      <c r="E641" s="6"/>
      <c r="F641" s="6"/>
      <c r="G641" s="6"/>
      <c r="H641" s="6"/>
      <c r="I641" s="6"/>
      <c r="J641" s="6"/>
      <c r="K641" s="6"/>
      <c r="L641" s="117"/>
      <c r="M641" s="120"/>
      <c r="N641" s="120"/>
      <c r="O641" s="120"/>
    </row>
    <row r="642" spans="2:16" s="121" customFormat="1" x14ac:dyDescent="0.25">
      <c r="B642" s="36"/>
      <c r="C642" s="97"/>
      <c r="D642" s="36"/>
      <c r="E642" s="6"/>
      <c r="F642" s="6"/>
      <c r="G642" s="6"/>
      <c r="H642" s="6"/>
      <c r="I642" s="6"/>
      <c r="J642" s="6"/>
      <c r="K642" s="6"/>
      <c r="L642" s="117"/>
      <c r="M642" s="120"/>
      <c r="N642" s="120"/>
      <c r="O642" s="120"/>
    </row>
    <row r="643" spans="2:16" s="121" customFormat="1" x14ac:dyDescent="0.25">
      <c r="B643" s="36"/>
      <c r="C643" s="97"/>
      <c r="D643" s="36"/>
      <c r="E643" s="6"/>
      <c r="F643" s="6"/>
      <c r="G643" s="6"/>
      <c r="H643" s="6"/>
      <c r="I643" s="6"/>
      <c r="J643" s="6"/>
      <c r="K643" s="6"/>
      <c r="L643" s="117"/>
      <c r="M643" s="120"/>
      <c r="N643" s="120"/>
      <c r="O643" s="120"/>
    </row>
    <row r="644" spans="2:16" s="121" customFormat="1" x14ac:dyDescent="0.25">
      <c r="B644" s="36"/>
      <c r="C644" s="97"/>
      <c r="D644" s="36"/>
      <c r="E644" s="6"/>
      <c r="F644" s="6"/>
      <c r="G644" s="6"/>
      <c r="H644" s="6"/>
      <c r="I644" s="6"/>
      <c r="J644" s="6"/>
      <c r="K644" s="6"/>
      <c r="L644" s="117"/>
      <c r="M644" s="120"/>
      <c r="N644" s="120"/>
      <c r="O644" s="120"/>
    </row>
    <row r="645" spans="2:16" s="121" customFormat="1" x14ac:dyDescent="0.25">
      <c r="B645" s="36"/>
      <c r="C645" s="97"/>
      <c r="D645" s="36"/>
      <c r="E645" s="6"/>
      <c r="F645" s="6"/>
      <c r="G645" s="6"/>
      <c r="H645" s="6"/>
      <c r="I645" s="6"/>
      <c r="J645" s="6"/>
      <c r="K645" s="6"/>
      <c r="L645" s="117"/>
      <c r="M645" s="120"/>
      <c r="N645" s="120"/>
      <c r="O645" s="120"/>
    </row>
    <row r="646" spans="2:16" s="121" customFormat="1" x14ac:dyDescent="0.25">
      <c r="B646" s="36"/>
      <c r="C646" s="97"/>
      <c r="D646" s="36"/>
      <c r="E646" s="6"/>
      <c r="F646" s="6"/>
      <c r="G646" s="6"/>
      <c r="H646" s="6"/>
      <c r="I646" s="6"/>
      <c r="J646" s="6"/>
      <c r="K646" s="6"/>
      <c r="L646" s="117"/>
      <c r="M646" s="120"/>
      <c r="N646" s="120"/>
      <c r="O646" s="120"/>
    </row>
    <row r="647" spans="2:16" s="121" customFormat="1" x14ac:dyDescent="0.25">
      <c r="B647" s="36"/>
      <c r="C647" s="97"/>
      <c r="D647" s="36"/>
      <c r="E647" s="6"/>
      <c r="F647" s="6"/>
      <c r="G647" s="6"/>
      <c r="H647" s="6"/>
      <c r="I647" s="6"/>
      <c r="J647" s="6"/>
      <c r="K647" s="6"/>
      <c r="L647" s="117"/>
      <c r="M647" s="120"/>
      <c r="N647" s="120"/>
      <c r="O647" s="120"/>
    </row>
    <row r="648" spans="2:16" s="121" customFormat="1" x14ac:dyDescent="0.25">
      <c r="B648" s="36"/>
      <c r="C648" s="97"/>
      <c r="D648" s="36"/>
      <c r="E648" s="6"/>
      <c r="F648" s="6"/>
      <c r="G648" s="6"/>
      <c r="H648" s="6"/>
      <c r="I648" s="6"/>
      <c r="J648" s="6"/>
      <c r="K648" s="6"/>
      <c r="L648" s="117"/>
      <c r="M648" s="120"/>
      <c r="N648" s="120"/>
      <c r="O648" s="120"/>
    </row>
    <row r="649" spans="2:16" s="121" customFormat="1" x14ac:dyDescent="0.25">
      <c r="B649" s="36"/>
      <c r="C649" s="97"/>
      <c r="D649" s="36"/>
      <c r="E649" s="6"/>
      <c r="F649" s="6"/>
      <c r="G649" s="6"/>
      <c r="H649" s="6"/>
      <c r="I649" s="6"/>
      <c r="J649" s="6"/>
      <c r="K649" s="6"/>
      <c r="L649" s="117"/>
      <c r="M649" s="120"/>
      <c r="N649" s="120"/>
      <c r="O649" s="120"/>
    </row>
    <row r="650" spans="2:16" s="121" customFormat="1" x14ac:dyDescent="0.25">
      <c r="B650" s="36"/>
      <c r="C650" s="97"/>
      <c r="D650" s="36"/>
      <c r="E650" s="6"/>
      <c r="F650" s="6"/>
      <c r="G650" s="6"/>
      <c r="H650" s="6"/>
      <c r="I650" s="6"/>
      <c r="J650" s="6"/>
      <c r="K650" s="6"/>
      <c r="L650" s="117"/>
      <c r="M650" s="120"/>
      <c r="N650" s="120"/>
      <c r="O650" s="120"/>
    </row>
    <row r="651" spans="2:16" s="121" customFormat="1" x14ac:dyDescent="0.25">
      <c r="B651" s="36"/>
      <c r="C651" s="97"/>
      <c r="D651" s="36"/>
      <c r="E651" s="6"/>
      <c r="F651" s="6"/>
      <c r="G651" s="6"/>
      <c r="H651" s="6"/>
      <c r="I651" s="6"/>
      <c r="J651" s="6"/>
      <c r="K651" s="6"/>
      <c r="L651" s="117"/>
      <c r="M651" s="120"/>
      <c r="N651" s="120"/>
      <c r="O651" s="120"/>
    </row>
    <row r="652" spans="2:16" s="124" customFormat="1" x14ac:dyDescent="0.25">
      <c r="B652" s="36"/>
      <c r="C652" s="97"/>
      <c r="D652" s="36"/>
      <c r="E652" s="94"/>
      <c r="F652" s="94"/>
      <c r="G652" s="94"/>
      <c r="H652" s="94"/>
      <c r="I652" s="6"/>
      <c r="J652" s="6"/>
      <c r="K652" s="6"/>
      <c r="L652" s="34"/>
      <c r="M652" s="120"/>
      <c r="N652" s="120"/>
      <c r="O652" s="120"/>
    </row>
    <row r="653" spans="2:16" s="124" customFormat="1" x14ac:dyDescent="0.25">
      <c r="B653" s="36"/>
      <c r="C653" s="97"/>
      <c r="D653" s="36"/>
      <c r="E653" s="94"/>
      <c r="F653" s="94"/>
      <c r="G653" s="94"/>
      <c r="H653" s="94"/>
      <c r="I653" s="6"/>
      <c r="J653" s="6"/>
      <c r="K653" s="6"/>
      <c r="L653" s="34"/>
      <c r="M653" s="120"/>
      <c r="N653" s="120"/>
      <c r="O653" s="120"/>
    </row>
    <row r="654" spans="2:16" x14ac:dyDescent="0.25">
      <c r="B654" s="104"/>
      <c r="C654" s="97"/>
      <c r="D654" s="104"/>
      <c r="E654" s="6"/>
      <c r="F654" s="6"/>
      <c r="G654" s="6"/>
      <c r="H654" s="87"/>
      <c r="I654" s="6"/>
      <c r="J654" s="6"/>
      <c r="K654" s="6"/>
    </row>
    <row r="655" spans="2:16" s="124" customFormat="1" x14ac:dyDescent="0.25">
      <c r="B655" s="36"/>
      <c r="C655" s="97"/>
      <c r="D655" s="36"/>
      <c r="E655" s="102"/>
      <c r="F655" s="102"/>
      <c r="G655" s="102"/>
      <c r="H655" s="102"/>
      <c r="I655" s="34"/>
      <c r="J655" s="34"/>
      <c r="K655" s="34"/>
      <c r="L655" s="34"/>
      <c r="M655" s="99"/>
      <c r="N655" s="99"/>
      <c r="O655" s="99"/>
    </row>
    <row r="656" spans="2:16" s="98" customFormat="1" x14ac:dyDescent="0.25">
      <c r="B656" s="25"/>
      <c r="C656" s="69"/>
      <c r="D656" s="25"/>
      <c r="E656" s="7"/>
      <c r="F656" s="7"/>
      <c r="G656" s="7"/>
      <c r="H656" s="7"/>
      <c r="I656" s="7"/>
      <c r="J656" s="7"/>
      <c r="K656" s="7"/>
      <c r="M656" s="99"/>
      <c r="N656" s="99"/>
      <c r="O656" s="99"/>
      <c r="P656" s="100"/>
    </row>
    <row r="657" spans="2:16" s="124" customFormat="1" x14ac:dyDescent="0.25">
      <c r="B657" s="107"/>
      <c r="C657" s="97"/>
      <c r="D657" s="107"/>
      <c r="E657" s="102"/>
      <c r="F657" s="102"/>
      <c r="G657" s="102"/>
      <c r="H657" s="102"/>
      <c r="I657" s="93"/>
      <c r="J657" s="93"/>
      <c r="K657" s="93"/>
      <c r="L657" s="93"/>
      <c r="M657" s="99"/>
      <c r="N657" s="99"/>
      <c r="O657" s="99"/>
    </row>
    <row r="658" spans="2:16" x14ac:dyDescent="0.25">
      <c r="B658" s="96"/>
      <c r="C658" s="97"/>
      <c r="D658" s="96"/>
      <c r="E658" s="6"/>
      <c r="F658" s="6"/>
      <c r="G658" s="6"/>
      <c r="I658" s="6"/>
      <c r="J658" s="6"/>
      <c r="K658" s="6"/>
      <c r="M658" s="99"/>
      <c r="N658" s="99"/>
      <c r="O658" s="99"/>
    </row>
    <row r="659" spans="2:16" x14ac:dyDescent="0.25">
      <c r="B659" s="36"/>
      <c r="C659" s="97"/>
      <c r="D659" s="36"/>
      <c r="E659" s="6"/>
      <c r="F659" s="6"/>
      <c r="G659" s="6"/>
      <c r="I659" s="6"/>
      <c r="J659" s="6"/>
      <c r="K659" s="6"/>
    </row>
    <row r="660" spans="2:16" x14ac:dyDescent="0.25">
      <c r="B660" s="36"/>
      <c r="C660" s="97"/>
      <c r="D660" s="36"/>
      <c r="E660" s="6"/>
      <c r="F660" s="6"/>
      <c r="G660" s="6"/>
      <c r="I660" s="6"/>
      <c r="J660" s="6"/>
      <c r="K660" s="6"/>
    </row>
    <row r="661" spans="2:16" x14ac:dyDescent="0.25">
      <c r="B661" s="36"/>
      <c r="C661" s="97"/>
      <c r="D661" s="36"/>
      <c r="E661" s="6"/>
      <c r="F661" s="6"/>
      <c r="G661" s="6"/>
      <c r="I661" s="6"/>
      <c r="J661" s="6"/>
      <c r="K661" s="6"/>
    </row>
    <row r="662" spans="2:16" x14ac:dyDescent="0.25">
      <c r="B662" s="36"/>
      <c r="C662" s="97"/>
      <c r="D662" s="36"/>
      <c r="E662" s="6"/>
      <c r="F662" s="6"/>
      <c r="G662" s="6"/>
      <c r="I662" s="6"/>
      <c r="J662" s="6"/>
      <c r="K662" s="6"/>
    </row>
    <row r="663" spans="2:16" s="124" customFormat="1" x14ac:dyDescent="0.25">
      <c r="B663" s="36"/>
      <c r="C663" s="97"/>
      <c r="D663" s="36"/>
      <c r="E663" s="94"/>
      <c r="F663" s="94"/>
      <c r="G663" s="94"/>
      <c r="H663" s="94"/>
      <c r="I663" s="6"/>
      <c r="J663" s="6"/>
      <c r="K663" s="6"/>
      <c r="L663" s="34"/>
      <c r="M663" s="120"/>
      <c r="N663" s="120"/>
      <c r="O663" s="120"/>
    </row>
    <row r="664" spans="2:16" s="124" customFormat="1" x14ac:dyDescent="0.25">
      <c r="B664" s="36"/>
      <c r="C664" s="97"/>
      <c r="D664" s="36"/>
      <c r="E664" s="94"/>
      <c r="F664" s="94"/>
      <c r="G664" s="94"/>
      <c r="H664" s="94"/>
      <c r="I664" s="6"/>
      <c r="J664" s="6"/>
      <c r="K664" s="6"/>
      <c r="L664" s="34"/>
      <c r="M664" s="120"/>
      <c r="N664" s="120"/>
      <c r="O664" s="120"/>
    </row>
    <row r="665" spans="2:16" x14ac:dyDescent="0.25">
      <c r="B665" s="104"/>
      <c r="C665" s="97"/>
      <c r="D665" s="104"/>
      <c r="E665" s="6"/>
      <c r="F665" s="6"/>
      <c r="G665" s="6"/>
      <c r="H665" s="87"/>
      <c r="I665" s="6"/>
      <c r="J665" s="6"/>
      <c r="K665" s="6"/>
    </row>
    <row r="666" spans="2:16" s="124" customFormat="1" x14ac:dyDescent="0.25">
      <c r="B666" s="36"/>
      <c r="C666" s="108"/>
      <c r="D666" s="36"/>
      <c r="E666" s="109"/>
      <c r="F666" s="109"/>
      <c r="G666" s="109"/>
      <c r="H666" s="109"/>
      <c r="I666" s="34"/>
      <c r="J666" s="34"/>
      <c r="K666" s="34"/>
      <c r="L666" s="34"/>
      <c r="M666" s="99"/>
      <c r="N666" s="99"/>
      <c r="O666" s="99"/>
    </row>
    <row r="667" spans="2:16" s="98" customFormat="1" x14ac:dyDescent="0.25">
      <c r="B667" s="25"/>
      <c r="C667" s="69"/>
      <c r="D667" s="25"/>
      <c r="E667" s="7"/>
      <c r="F667" s="7"/>
      <c r="G667" s="7"/>
      <c r="H667" s="7"/>
      <c r="I667" s="7"/>
      <c r="J667" s="7"/>
      <c r="K667" s="7"/>
      <c r="M667" s="99"/>
      <c r="N667" s="99"/>
      <c r="O667" s="99"/>
      <c r="P667" s="100"/>
    </row>
    <row r="668" spans="2:16" s="124" customFormat="1" x14ac:dyDescent="0.25">
      <c r="B668" s="107"/>
      <c r="C668" s="97"/>
      <c r="D668" s="107"/>
      <c r="E668" s="102"/>
      <c r="F668" s="102"/>
      <c r="G668" s="102"/>
      <c r="H668" s="102"/>
      <c r="I668" s="93"/>
      <c r="J668" s="93"/>
      <c r="K668" s="93"/>
      <c r="L668" s="93"/>
      <c r="M668" s="99"/>
      <c r="N668" s="99"/>
      <c r="O668" s="99"/>
    </row>
    <row r="669" spans="2:16" x14ac:dyDescent="0.25">
      <c r="B669" s="96"/>
      <c r="C669" s="97"/>
      <c r="D669" s="96"/>
      <c r="E669" s="6"/>
      <c r="F669" s="6"/>
      <c r="G669" s="6"/>
      <c r="I669" s="6"/>
      <c r="J669" s="6"/>
      <c r="K669" s="6"/>
      <c r="M669" s="99"/>
      <c r="N669" s="99"/>
      <c r="O669" s="99"/>
    </row>
    <row r="670" spans="2:16" x14ac:dyDescent="0.25">
      <c r="B670" s="36"/>
      <c r="C670" s="97"/>
      <c r="D670" s="36"/>
      <c r="E670" s="6"/>
      <c r="F670" s="6"/>
      <c r="G670" s="6"/>
      <c r="I670" s="6"/>
      <c r="J670" s="6"/>
      <c r="K670" s="6"/>
    </row>
    <row r="671" spans="2:16" x14ac:dyDescent="0.25">
      <c r="B671" s="36"/>
      <c r="C671" s="97"/>
      <c r="D671" s="36"/>
      <c r="E671" s="6"/>
      <c r="F671" s="6"/>
      <c r="G671" s="6"/>
      <c r="I671" s="6"/>
      <c r="J671" s="6"/>
      <c r="K671" s="6"/>
    </row>
    <row r="672" spans="2:16" x14ac:dyDescent="0.25">
      <c r="B672" s="36"/>
      <c r="C672" s="97"/>
      <c r="D672" s="36"/>
      <c r="E672" s="6"/>
      <c r="F672" s="6"/>
      <c r="G672" s="6"/>
      <c r="I672" s="6"/>
      <c r="J672" s="6"/>
      <c r="K672" s="6"/>
    </row>
    <row r="673" spans="2:16" x14ac:dyDescent="0.25">
      <c r="B673" s="36"/>
      <c r="C673" s="97"/>
      <c r="D673" s="36"/>
      <c r="E673" s="6"/>
      <c r="F673" s="6"/>
      <c r="G673" s="6"/>
      <c r="I673" s="6"/>
      <c r="J673" s="6"/>
      <c r="K673" s="6"/>
    </row>
    <row r="674" spans="2:16" x14ac:dyDescent="0.25">
      <c r="B674" s="36"/>
      <c r="C674" s="97"/>
      <c r="D674" s="36"/>
      <c r="E674" s="6"/>
      <c r="F674" s="6"/>
      <c r="G674" s="6"/>
      <c r="I674" s="6"/>
      <c r="J674" s="6"/>
      <c r="K674" s="6"/>
    </row>
    <row r="675" spans="2:16" s="124" customFormat="1" x14ac:dyDescent="0.25">
      <c r="B675" s="36"/>
      <c r="C675" s="97"/>
      <c r="D675" s="36"/>
      <c r="E675" s="94"/>
      <c r="F675" s="94"/>
      <c r="G675" s="94"/>
      <c r="H675" s="94"/>
      <c r="I675" s="6"/>
      <c r="J675" s="6"/>
      <c r="K675" s="6"/>
      <c r="L675" s="34"/>
      <c r="M675" s="120"/>
      <c r="N675" s="120"/>
      <c r="O675" s="120"/>
    </row>
    <row r="676" spans="2:16" s="124" customFormat="1" x14ac:dyDescent="0.25">
      <c r="B676" s="36"/>
      <c r="C676" s="97"/>
      <c r="D676" s="36"/>
      <c r="E676" s="94"/>
      <c r="F676" s="94"/>
      <c r="G676" s="94"/>
      <c r="H676" s="94"/>
      <c r="I676" s="6"/>
      <c r="J676" s="6"/>
      <c r="K676" s="6"/>
      <c r="L676" s="34"/>
      <c r="M676" s="120"/>
      <c r="N676" s="120"/>
      <c r="O676" s="120"/>
    </row>
    <row r="677" spans="2:16" x14ac:dyDescent="0.25">
      <c r="B677" s="104"/>
      <c r="C677" s="97"/>
      <c r="D677" s="104"/>
      <c r="E677" s="6"/>
      <c r="F677" s="6"/>
      <c r="G677" s="6"/>
      <c r="H677" s="87"/>
      <c r="I677" s="6"/>
      <c r="J677" s="6"/>
      <c r="K677" s="6"/>
    </row>
    <row r="678" spans="2:16" s="124" customFormat="1" x14ac:dyDescent="0.25">
      <c r="B678" s="36"/>
      <c r="C678" s="108"/>
      <c r="D678" s="36"/>
      <c r="E678" s="109"/>
      <c r="F678" s="109"/>
      <c r="G678" s="109"/>
      <c r="H678" s="109"/>
      <c r="I678" s="34"/>
      <c r="J678" s="34"/>
      <c r="K678" s="34"/>
      <c r="L678" s="34"/>
      <c r="M678" s="99"/>
      <c r="N678" s="99"/>
      <c r="O678" s="99"/>
    </row>
    <row r="679" spans="2:16" s="98" customFormat="1" x14ac:dyDescent="0.25">
      <c r="B679" s="25"/>
      <c r="C679" s="69"/>
      <c r="D679" s="25"/>
      <c r="E679" s="7"/>
      <c r="F679" s="7"/>
      <c r="G679" s="7"/>
      <c r="H679" s="7"/>
      <c r="I679" s="7"/>
      <c r="J679" s="7"/>
      <c r="K679" s="7"/>
      <c r="M679" s="99"/>
      <c r="N679" s="99"/>
      <c r="O679" s="99"/>
      <c r="P679" s="100"/>
    </row>
    <row r="680" spans="2:16" s="124" customFormat="1" x14ac:dyDescent="0.25">
      <c r="B680" s="36"/>
      <c r="C680" s="108"/>
      <c r="D680" s="36"/>
      <c r="E680" s="109"/>
      <c r="F680" s="109"/>
      <c r="G680" s="109"/>
      <c r="H680" s="109"/>
      <c r="I680" s="34"/>
      <c r="J680" s="34"/>
      <c r="K680" s="34"/>
      <c r="L680" s="34"/>
      <c r="M680" s="99"/>
      <c r="N680" s="99"/>
      <c r="O680" s="99"/>
    </row>
    <row r="681" spans="2:16" x14ac:dyDescent="0.25">
      <c r="B681" s="96"/>
      <c r="C681" s="97"/>
      <c r="D681" s="96"/>
      <c r="E681" s="6"/>
      <c r="F681" s="6"/>
      <c r="G681" s="6"/>
      <c r="I681" s="6"/>
      <c r="J681" s="6"/>
      <c r="K681" s="6"/>
      <c r="M681" s="99"/>
      <c r="N681" s="99"/>
      <c r="O681" s="99"/>
    </row>
    <row r="682" spans="2:16" x14ac:dyDescent="0.25">
      <c r="B682" s="36"/>
      <c r="C682" s="97"/>
      <c r="D682" s="36"/>
      <c r="E682" s="6"/>
      <c r="F682" s="6"/>
      <c r="G682" s="6"/>
      <c r="I682" s="6"/>
      <c r="J682" s="6"/>
      <c r="K682" s="6"/>
    </row>
    <row r="683" spans="2:16" x14ac:dyDescent="0.25">
      <c r="B683" s="36"/>
      <c r="C683" s="97"/>
      <c r="D683" s="36"/>
      <c r="E683" s="6"/>
      <c r="F683" s="6"/>
      <c r="G683" s="6"/>
      <c r="I683" s="6"/>
      <c r="J683" s="6"/>
      <c r="K683" s="6"/>
    </row>
    <row r="684" spans="2:16" x14ac:dyDescent="0.25">
      <c r="B684" s="36"/>
      <c r="C684" s="97"/>
      <c r="D684" s="36"/>
      <c r="E684" s="6"/>
      <c r="F684" s="6"/>
      <c r="G684" s="6"/>
      <c r="I684" s="6"/>
      <c r="J684" s="6"/>
      <c r="K684" s="6"/>
    </row>
    <row r="685" spans="2:16" x14ac:dyDescent="0.25">
      <c r="B685" s="36"/>
      <c r="C685" s="97"/>
      <c r="D685" s="36"/>
      <c r="E685" s="6"/>
      <c r="F685" s="6"/>
      <c r="G685" s="6"/>
      <c r="I685" s="6"/>
      <c r="J685" s="6"/>
      <c r="K685" s="6"/>
    </row>
    <row r="686" spans="2:16" s="124" customFormat="1" x14ac:dyDescent="0.25">
      <c r="B686" s="36"/>
      <c r="C686" s="97"/>
      <c r="D686" s="36"/>
      <c r="E686" s="94"/>
      <c r="F686" s="94"/>
      <c r="G686" s="94"/>
      <c r="H686" s="94"/>
      <c r="I686" s="6"/>
      <c r="J686" s="6"/>
      <c r="K686" s="6"/>
      <c r="L686" s="34"/>
      <c r="M686" s="120"/>
      <c r="N686" s="120"/>
      <c r="O686" s="120"/>
    </row>
    <row r="687" spans="2:16" s="124" customFormat="1" x14ac:dyDescent="0.25">
      <c r="B687" s="36"/>
      <c r="C687" s="97"/>
      <c r="D687" s="36"/>
      <c r="E687" s="94"/>
      <c r="F687" s="94"/>
      <c r="G687" s="94"/>
      <c r="H687" s="94"/>
      <c r="I687" s="6"/>
      <c r="J687" s="6"/>
      <c r="K687" s="6"/>
      <c r="L687" s="34"/>
      <c r="M687" s="120"/>
      <c r="N687" s="120"/>
      <c r="O687" s="120"/>
    </row>
    <row r="688" spans="2:16" x14ac:dyDescent="0.25">
      <c r="B688" s="104"/>
      <c r="C688" s="97"/>
      <c r="D688" s="104"/>
      <c r="E688" s="6"/>
      <c r="F688" s="6"/>
      <c r="G688" s="6"/>
      <c r="H688" s="87"/>
      <c r="I688" s="6"/>
      <c r="J688" s="6"/>
      <c r="K688" s="6"/>
    </row>
    <row r="689" spans="2:16" s="124" customFormat="1" x14ac:dyDescent="0.25">
      <c r="B689" s="36"/>
      <c r="C689" s="108"/>
      <c r="D689" s="36"/>
      <c r="E689" s="109"/>
      <c r="F689" s="109"/>
      <c r="G689" s="109"/>
      <c r="H689" s="109"/>
      <c r="I689" s="34"/>
      <c r="J689" s="34"/>
      <c r="K689" s="34"/>
      <c r="L689" s="34"/>
      <c r="M689" s="99"/>
      <c r="N689" s="99"/>
      <c r="O689" s="99"/>
    </row>
    <row r="690" spans="2:16" s="98" customFormat="1" x14ac:dyDescent="0.25">
      <c r="B690" s="25"/>
      <c r="C690" s="69"/>
      <c r="D690" s="25"/>
      <c r="E690" s="7"/>
      <c r="F690" s="7"/>
      <c r="G690" s="7"/>
      <c r="H690" s="7"/>
      <c r="I690" s="7"/>
      <c r="J690" s="7"/>
      <c r="K690" s="7"/>
      <c r="M690" s="99"/>
      <c r="N690" s="99"/>
      <c r="O690" s="99"/>
      <c r="P690" s="100"/>
    </row>
    <row r="691" spans="2:16" s="124" customFormat="1" x14ac:dyDescent="0.25">
      <c r="B691" s="36"/>
      <c r="C691" s="108"/>
      <c r="D691" s="36"/>
      <c r="E691" s="109"/>
      <c r="F691" s="109"/>
      <c r="G691" s="109"/>
      <c r="H691" s="109"/>
      <c r="I691" s="34"/>
      <c r="J691" s="34"/>
      <c r="K691" s="34"/>
      <c r="L691" s="34"/>
      <c r="M691" s="99"/>
      <c r="N691" s="99"/>
      <c r="O691" s="99"/>
    </row>
    <row r="692" spans="2:16" x14ac:dyDescent="0.25">
      <c r="B692" s="96"/>
      <c r="C692" s="97"/>
      <c r="D692" s="96"/>
      <c r="E692" s="6"/>
      <c r="F692" s="6"/>
      <c r="G692" s="6"/>
      <c r="I692" s="6"/>
      <c r="J692" s="6"/>
      <c r="K692" s="6"/>
      <c r="M692" s="99"/>
      <c r="N692" s="99"/>
      <c r="O692" s="99"/>
    </row>
    <row r="693" spans="2:16" s="124" customFormat="1" x14ac:dyDescent="0.25">
      <c r="B693" s="36"/>
      <c r="C693" s="97"/>
      <c r="D693" s="36"/>
      <c r="E693" s="94"/>
      <c r="F693" s="94"/>
      <c r="G693" s="94"/>
      <c r="H693" s="94"/>
      <c r="I693" s="6"/>
      <c r="J693" s="6"/>
      <c r="K693" s="6"/>
      <c r="L693" s="34"/>
      <c r="M693" s="120"/>
      <c r="N693" s="120"/>
      <c r="O693" s="120"/>
    </row>
    <row r="694" spans="2:16" s="124" customFormat="1" x14ac:dyDescent="0.25">
      <c r="B694" s="36"/>
      <c r="C694" s="97"/>
      <c r="D694" s="36"/>
      <c r="E694" s="94"/>
      <c r="F694" s="94"/>
      <c r="G694" s="94"/>
      <c r="H694" s="94"/>
      <c r="I694" s="6"/>
      <c r="J694" s="6"/>
      <c r="K694" s="6"/>
      <c r="L694" s="34"/>
      <c r="M694" s="120"/>
      <c r="N694" s="120"/>
      <c r="O694" s="120"/>
    </row>
    <row r="695" spans="2:16" x14ac:dyDescent="0.25">
      <c r="B695" s="104"/>
      <c r="C695" s="97"/>
      <c r="D695" s="104"/>
      <c r="E695" s="6"/>
      <c r="F695" s="6"/>
      <c r="G695" s="6"/>
      <c r="H695" s="87"/>
      <c r="I695" s="6"/>
      <c r="J695" s="6"/>
      <c r="K695" s="6"/>
    </row>
    <row r="696" spans="2:16" s="124" customFormat="1" x14ac:dyDescent="0.25">
      <c r="B696" s="36"/>
      <c r="C696" s="108"/>
      <c r="D696" s="36"/>
      <c r="E696" s="109"/>
      <c r="F696" s="109"/>
      <c r="G696" s="109"/>
      <c r="H696" s="109"/>
      <c r="I696" s="34"/>
      <c r="J696" s="34"/>
      <c r="K696" s="34"/>
      <c r="L696" s="34"/>
      <c r="M696" s="99"/>
      <c r="N696" s="99"/>
      <c r="O696" s="99"/>
    </row>
    <row r="697" spans="2:16" s="98" customFormat="1" x14ac:dyDescent="0.25">
      <c r="B697" s="25"/>
      <c r="C697" s="69"/>
      <c r="D697" s="25"/>
      <c r="E697" s="7"/>
      <c r="F697" s="7"/>
      <c r="G697" s="7"/>
      <c r="H697" s="7"/>
      <c r="I697" s="7"/>
      <c r="J697" s="7"/>
      <c r="K697" s="7"/>
      <c r="M697" s="99"/>
      <c r="N697" s="99"/>
      <c r="O697" s="99"/>
      <c r="P697" s="100"/>
    </row>
    <row r="698" spans="2:16" s="124" customFormat="1" x14ac:dyDescent="0.25">
      <c r="B698" s="36"/>
      <c r="C698" s="108"/>
      <c r="D698" s="36"/>
      <c r="E698" s="109"/>
      <c r="F698" s="109"/>
      <c r="G698" s="109"/>
      <c r="H698" s="109"/>
      <c r="I698" s="34"/>
      <c r="J698" s="34"/>
      <c r="K698" s="34"/>
      <c r="L698" s="34"/>
      <c r="M698" s="99"/>
      <c r="N698" s="99"/>
      <c r="O698" s="99"/>
    </row>
    <row r="699" spans="2:16" x14ac:dyDescent="0.25">
      <c r="B699" s="96"/>
      <c r="C699" s="97"/>
      <c r="D699" s="96"/>
      <c r="E699" s="6"/>
      <c r="F699" s="6"/>
      <c r="G699" s="6"/>
      <c r="I699" s="6"/>
      <c r="J699" s="6"/>
      <c r="K699" s="6"/>
      <c r="M699" s="99"/>
      <c r="N699" s="99"/>
      <c r="O699" s="99"/>
    </row>
    <row r="700" spans="2:16" s="124" customFormat="1" x14ac:dyDescent="0.25">
      <c r="B700" s="36"/>
      <c r="C700" s="97"/>
      <c r="D700" s="36"/>
      <c r="E700" s="94"/>
      <c r="F700" s="94"/>
      <c r="G700" s="94"/>
      <c r="H700" s="94"/>
      <c r="I700" s="6"/>
      <c r="J700" s="6"/>
      <c r="K700" s="6"/>
      <c r="L700" s="34"/>
      <c r="M700" s="120"/>
      <c r="N700" s="120"/>
      <c r="O700" s="120"/>
    </row>
    <row r="701" spans="2:16" s="124" customFormat="1" x14ac:dyDescent="0.25">
      <c r="B701" s="36"/>
      <c r="C701" s="97"/>
      <c r="D701" s="36"/>
      <c r="E701" s="94"/>
      <c r="F701" s="94"/>
      <c r="G701" s="94"/>
      <c r="H701" s="94"/>
      <c r="I701" s="6"/>
      <c r="J701" s="6"/>
      <c r="K701" s="6"/>
      <c r="L701" s="34"/>
      <c r="M701" s="120"/>
      <c r="N701" s="120"/>
      <c r="O701" s="120"/>
    </row>
    <row r="702" spans="2:16" x14ac:dyDescent="0.25">
      <c r="B702" s="104"/>
      <c r="C702" s="97"/>
      <c r="D702" s="104"/>
      <c r="E702" s="6"/>
      <c r="F702" s="6"/>
      <c r="G702" s="6"/>
      <c r="H702" s="87"/>
      <c r="I702" s="6"/>
      <c r="J702" s="6"/>
      <c r="K702" s="6"/>
    </row>
    <row r="703" spans="2:16" s="124" customFormat="1" x14ac:dyDescent="0.25">
      <c r="B703" s="36"/>
      <c r="C703" s="108"/>
      <c r="D703" s="36"/>
      <c r="E703" s="109"/>
      <c r="F703" s="109"/>
      <c r="G703" s="109"/>
      <c r="H703" s="109"/>
      <c r="I703" s="34"/>
      <c r="J703" s="34"/>
      <c r="K703" s="34"/>
      <c r="L703" s="34"/>
      <c r="M703" s="99"/>
      <c r="N703" s="99"/>
      <c r="O703" s="99"/>
    </row>
    <row r="704" spans="2:16" s="98" customFormat="1" x14ac:dyDescent="0.25">
      <c r="B704" s="25"/>
      <c r="C704" s="69"/>
      <c r="D704" s="25"/>
      <c r="E704" s="7"/>
      <c r="F704" s="7"/>
      <c r="G704" s="7"/>
      <c r="H704" s="7"/>
      <c r="I704" s="7"/>
      <c r="J704" s="7"/>
      <c r="K704" s="7"/>
      <c r="M704" s="99"/>
      <c r="N704" s="99"/>
      <c r="O704" s="99"/>
      <c r="P704" s="100"/>
    </row>
    <row r="705" spans="2:16" s="124" customFormat="1" x14ac:dyDescent="0.25">
      <c r="B705" s="36"/>
      <c r="C705" s="108"/>
      <c r="D705" s="36"/>
      <c r="E705" s="109"/>
      <c r="F705" s="109"/>
      <c r="G705" s="109"/>
      <c r="H705" s="109"/>
      <c r="I705" s="34"/>
      <c r="J705" s="34"/>
      <c r="K705" s="34"/>
      <c r="L705" s="34"/>
      <c r="M705" s="99"/>
      <c r="N705" s="99"/>
      <c r="O705" s="99"/>
    </row>
    <row r="706" spans="2:16" x14ac:dyDescent="0.25">
      <c r="B706" s="96"/>
      <c r="C706" s="97"/>
      <c r="D706" s="96"/>
      <c r="E706" s="6"/>
      <c r="F706" s="6"/>
      <c r="G706" s="6"/>
      <c r="I706" s="6"/>
      <c r="J706" s="6"/>
      <c r="K706" s="6"/>
      <c r="M706" s="99"/>
      <c r="N706" s="99"/>
      <c r="O706" s="99"/>
    </row>
    <row r="707" spans="2:16" s="124" customFormat="1" x14ac:dyDescent="0.25">
      <c r="B707" s="36"/>
      <c r="C707" s="97"/>
      <c r="D707" s="36"/>
      <c r="E707" s="94"/>
      <c r="F707" s="94"/>
      <c r="G707" s="94"/>
      <c r="H707" s="94"/>
      <c r="I707" s="6"/>
      <c r="J707" s="6"/>
      <c r="K707" s="6"/>
      <c r="L707" s="34"/>
      <c r="M707" s="120"/>
      <c r="N707" s="120"/>
      <c r="O707" s="120"/>
    </row>
    <row r="708" spans="2:16" s="124" customFormat="1" x14ac:dyDescent="0.25">
      <c r="B708" s="36"/>
      <c r="C708" s="97"/>
      <c r="D708" s="36"/>
      <c r="E708" s="94"/>
      <c r="F708" s="94"/>
      <c r="G708" s="94"/>
      <c r="H708" s="94"/>
      <c r="I708" s="6"/>
      <c r="J708" s="6"/>
      <c r="K708" s="6"/>
      <c r="L708" s="34"/>
      <c r="M708" s="120"/>
      <c r="N708" s="120"/>
      <c r="O708" s="120"/>
    </row>
    <row r="709" spans="2:16" x14ac:dyDescent="0.25">
      <c r="B709" s="104"/>
      <c r="C709" s="97"/>
      <c r="D709" s="104"/>
      <c r="E709" s="6"/>
      <c r="F709" s="6"/>
      <c r="G709" s="6"/>
      <c r="H709" s="87"/>
      <c r="I709" s="6"/>
      <c r="J709" s="6"/>
      <c r="K709" s="6"/>
    </row>
    <row r="710" spans="2:16" s="124" customFormat="1" x14ac:dyDescent="0.25">
      <c r="B710" s="36"/>
      <c r="C710" s="108"/>
      <c r="D710" s="36"/>
      <c r="E710" s="109"/>
      <c r="F710" s="109"/>
      <c r="G710" s="109"/>
      <c r="H710" s="109"/>
      <c r="I710" s="34"/>
      <c r="J710" s="34"/>
      <c r="K710" s="34"/>
      <c r="L710" s="34"/>
      <c r="M710" s="99"/>
      <c r="N710" s="99"/>
      <c r="O710" s="99"/>
    </row>
    <row r="711" spans="2:16" s="98" customFormat="1" x14ac:dyDescent="0.25">
      <c r="B711" s="25"/>
      <c r="C711" s="69"/>
      <c r="D711" s="25"/>
      <c r="E711" s="7"/>
      <c r="F711" s="7"/>
      <c r="G711" s="7"/>
      <c r="H711" s="7"/>
      <c r="I711" s="7"/>
      <c r="J711" s="7"/>
      <c r="K711" s="7"/>
      <c r="M711" s="99"/>
      <c r="N711" s="99"/>
      <c r="O711" s="99"/>
      <c r="P711" s="100"/>
    </row>
    <row r="712" spans="2:16" s="124" customFormat="1" x14ac:dyDescent="0.25">
      <c r="B712" s="36"/>
      <c r="C712" s="108"/>
      <c r="D712" s="36"/>
      <c r="E712" s="109"/>
      <c r="F712" s="109"/>
      <c r="G712" s="109"/>
      <c r="H712" s="109"/>
      <c r="I712" s="34"/>
      <c r="J712" s="34"/>
      <c r="K712" s="34"/>
      <c r="L712" s="34"/>
      <c r="M712" s="99"/>
      <c r="N712" s="99"/>
      <c r="O712" s="99"/>
    </row>
    <row r="713" spans="2:16" x14ac:dyDescent="0.25">
      <c r="B713" s="96"/>
      <c r="C713" s="97"/>
      <c r="D713" s="96"/>
      <c r="E713" s="6"/>
      <c r="F713" s="6"/>
      <c r="G713" s="6"/>
      <c r="I713" s="6"/>
      <c r="J713" s="6"/>
      <c r="K713" s="6"/>
      <c r="M713" s="99"/>
      <c r="N713" s="99"/>
      <c r="O713" s="99"/>
    </row>
    <row r="714" spans="2:16" s="124" customFormat="1" x14ac:dyDescent="0.25">
      <c r="B714" s="36"/>
      <c r="C714" s="97"/>
      <c r="D714" s="36"/>
      <c r="E714" s="94"/>
      <c r="F714" s="94"/>
      <c r="G714" s="94"/>
      <c r="H714" s="94"/>
      <c r="I714" s="6"/>
      <c r="J714" s="6"/>
      <c r="K714" s="6"/>
      <c r="L714" s="34"/>
      <c r="M714" s="120"/>
      <c r="N714" s="120"/>
      <c r="O714" s="120"/>
    </row>
    <row r="715" spans="2:16" s="124" customFormat="1" x14ac:dyDescent="0.25">
      <c r="B715" s="36"/>
      <c r="C715" s="97"/>
      <c r="D715" s="36"/>
      <c r="E715" s="94"/>
      <c r="F715" s="94"/>
      <c r="G715" s="94"/>
      <c r="H715" s="94"/>
      <c r="I715" s="6"/>
      <c r="J715" s="6"/>
      <c r="K715" s="6"/>
      <c r="L715" s="34"/>
      <c r="M715" s="120"/>
      <c r="N715" s="120"/>
      <c r="O715" s="120"/>
    </row>
    <row r="716" spans="2:16" x14ac:dyDescent="0.25">
      <c r="B716" s="104"/>
      <c r="C716" s="97"/>
      <c r="D716" s="104"/>
      <c r="E716" s="6"/>
      <c r="F716" s="6"/>
      <c r="G716" s="6"/>
      <c r="H716" s="87"/>
      <c r="I716" s="6"/>
      <c r="J716" s="6"/>
      <c r="K716" s="6"/>
    </row>
    <row r="717" spans="2:16" s="124" customFormat="1" x14ac:dyDescent="0.25">
      <c r="B717" s="36"/>
      <c r="C717" s="108"/>
      <c r="D717" s="36"/>
      <c r="E717" s="109"/>
      <c r="F717" s="109"/>
      <c r="G717" s="109"/>
      <c r="H717" s="109"/>
      <c r="I717" s="34"/>
      <c r="J717" s="34"/>
      <c r="K717" s="34"/>
      <c r="L717" s="34"/>
      <c r="M717" s="99"/>
      <c r="N717" s="99"/>
      <c r="O717" s="99"/>
    </row>
    <row r="718" spans="2:16" s="98" customFormat="1" x14ac:dyDescent="0.25">
      <c r="B718" s="25"/>
      <c r="C718" s="69"/>
      <c r="D718" s="25"/>
      <c r="E718" s="7"/>
      <c r="F718" s="7"/>
      <c r="G718" s="7"/>
      <c r="H718" s="7"/>
      <c r="I718" s="7"/>
      <c r="J718" s="7"/>
      <c r="K718" s="7"/>
      <c r="M718" s="99"/>
      <c r="N718" s="99"/>
      <c r="O718" s="99"/>
      <c r="P718" s="100"/>
    </row>
    <row r="719" spans="2:16" s="124" customFormat="1" x14ac:dyDescent="0.25">
      <c r="B719" s="36"/>
      <c r="C719" s="108"/>
      <c r="D719" s="36"/>
      <c r="E719" s="109"/>
      <c r="F719" s="109"/>
      <c r="G719" s="109"/>
      <c r="H719" s="109"/>
      <c r="I719" s="34"/>
      <c r="J719" s="34"/>
      <c r="K719" s="34"/>
      <c r="L719" s="34"/>
      <c r="M719" s="99"/>
      <c r="N719" s="99"/>
      <c r="O719" s="99"/>
    </row>
    <row r="720" spans="2:16" x14ac:dyDescent="0.25">
      <c r="B720" s="96"/>
      <c r="C720" s="97"/>
      <c r="D720" s="96"/>
      <c r="E720" s="6"/>
      <c r="F720" s="6"/>
      <c r="G720" s="6"/>
      <c r="I720" s="6"/>
      <c r="J720" s="6"/>
      <c r="K720" s="6"/>
      <c r="M720" s="99"/>
      <c r="N720" s="99"/>
      <c r="O720" s="99"/>
    </row>
    <row r="721" spans="2:16" s="124" customFormat="1" x14ac:dyDescent="0.25">
      <c r="B721" s="36"/>
      <c r="C721" s="97"/>
      <c r="D721" s="36"/>
      <c r="E721" s="94"/>
      <c r="F721" s="94"/>
      <c r="G721" s="94"/>
      <c r="H721" s="94"/>
      <c r="I721" s="6"/>
      <c r="J721" s="6"/>
      <c r="K721" s="6"/>
      <c r="L721" s="34"/>
      <c r="M721" s="120"/>
      <c r="N721" s="120"/>
      <c r="O721" s="120"/>
    </row>
    <row r="722" spans="2:16" s="124" customFormat="1" x14ac:dyDescent="0.25">
      <c r="B722" s="36"/>
      <c r="C722" s="97"/>
      <c r="D722" s="36"/>
      <c r="E722" s="94"/>
      <c r="F722" s="94"/>
      <c r="G722" s="94"/>
      <c r="H722" s="94"/>
      <c r="I722" s="6"/>
      <c r="J722" s="6"/>
      <c r="K722" s="6"/>
      <c r="L722" s="34"/>
      <c r="M722" s="120"/>
      <c r="N722" s="120"/>
      <c r="O722" s="120"/>
    </row>
    <row r="723" spans="2:16" x14ac:dyDescent="0.25">
      <c r="B723" s="104"/>
      <c r="C723" s="97"/>
      <c r="D723" s="104"/>
      <c r="E723" s="6"/>
      <c r="F723" s="6"/>
      <c r="G723" s="6"/>
      <c r="H723" s="87"/>
      <c r="I723" s="6"/>
      <c r="J723" s="6"/>
      <c r="K723" s="6"/>
    </row>
    <row r="724" spans="2:16" x14ac:dyDescent="0.25">
      <c r="B724" s="104"/>
      <c r="C724" s="97"/>
      <c r="D724" s="104"/>
      <c r="E724" s="6"/>
      <c r="F724" s="6"/>
      <c r="G724" s="6"/>
      <c r="I724" s="6"/>
      <c r="J724" s="6"/>
      <c r="K724" s="6"/>
    </row>
    <row r="725" spans="2:16" x14ac:dyDescent="0.25">
      <c r="B725" s="104"/>
      <c r="C725" s="97"/>
      <c r="D725" s="104"/>
      <c r="E725" s="6"/>
      <c r="F725" s="6"/>
      <c r="G725" s="6"/>
      <c r="H725" s="87"/>
      <c r="I725" s="6"/>
      <c r="J725" s="6"/>
      <c r="K725" s="6"/>
    </row>
    <row r="726" spans="2:16" x14ac:dyDescent="0.25">
      <c r="B726" s="104"/>
      <c r="C726" s="97"/>
      <c r="D726" s="104"/>
      <c r="E726" s="6"/>
      <c r="F726" s="6"/>
      <c r="G726" s="6"/>
      <c r="I726" s="6"/>
      <c r="J726" s="6"/>
      <c r="K726" s="6"/>
    </row>
    <row r="727" spans="2:16" s="102" customFormat="1" x14ac:dyDescent="0.25">
      <c r="B727" s="36"/>
      <c r="C727" s="97"/>
      <c r="D727" s="36"/>
      <c r="I727" s="34"/>
      <c r="J727" s="34"/>
      <c r="K727" s="34"/>
      <c r="L727" s="34"/>
      <c r="M727" s="99"/>
      <c r="N727" s="99"/>
      <c r="O727" s="99"/>
    </row>
    <row r="728" spans="2:16" s="98" customFormat="1" x14ac:dyDescent="0.25">
      <c r="B728" s="25"/>
      <c r="C728" s="69"/>
      <c r="D728" s="25"/>
      <c r="E728" s="7"/>
      <c r="F728" s="7"/>
      <c r="G728" s="7"/>
      <c r="H728" s="7"/>
      <c r="I728" s="7"/>
      <c r="J728" s="7"/>
      <c r="K728" s="7"/>
      <c r="M728" s="99"/>
      <c r="N728" s="99"/>
      <c r="O728" s="99"/>
      <c r="P728" s="100"/>
    </row>
    <row r="729" spans="2:16" s="124" customFormat="1" x14ac:dyDescent="0.25">
      <c r="B729" s="107"/>
      <c r="C729" s="97"/>
      <c r="D729" s="107"/>
      <c r="E729" s="102"/>
      <c r="F729" s="102"/>
      <c r="G729" s="102"/>
      <c r="H729" s="102"/>
      <c r="I729" s="93"/>
      <c r="J729" s="93"/>
      <c r="K729" s="93"/>
      <c r="L729" s="93"/>
      <c r="M729" s="99"/>
      <c r="N729" s="99"/>
      <c r="O729" s="99"/>
    </row>
    <row r="730" spans="2:16" s="98" customFormat="1" x14ac:dyDescent="0.25">
      <c r="B730" s="25"/>
      <c r="C730" s="69"/>
      <c r="D730" s="25"/>
      <c r="E730" s="7"/>
      <c r="F730" s="7"/>
      <c r="G730" s="7"/>
      <c r="H730" s="7"/>
      <c r="I730" s="7"/>
      <c r="J730" s="7"/>
      <c r="K730" s="7"/>
      <c r="M730" s="99"/>
      <c r="N730" s="99"/>
      <c r="O730" s="99"/>
      <c r="P730" s="100"/>
    </row>
    <row r="731" spans="2:16" s="124" customFormat="1" x14ac:dyDescent="0.25">
      <c r="B731" s="102"/>
      <c r="C731" s="97"/>
      <c r="D731" s="102"/>
      <c r="E731" s="102"/>
      <c r="F731" s="102"/>
      <c r="G731" s="102"/>
      <c r="H731" s="102"/>
      <c r="I731" s="34"/>
      <c r="J731" s="34"/>
      <c r="K731" s="34"/>
      <c r="L731" s="34"/>
      <c r="M731" s="99"/>
      <c r="N731" s="99"/>
      <c r="O731" s="99"/>
    </row>
    <row r="732" spans="2:16" x14ac:dyDescent="0.25">
      <c r="B732" s="96"/>
      <c r="C732" s="97"/>
      <c r="D732" s="96"/>
      <c r="E732" s="6"/>
      <c r="F732" s="6"/>
      <c r="G732" s="6"/>
      <c r="I732" s="6"/>
      <c r="J732" s="6"/>
      <c r="K732" s="6"/>
      <c r="M732" s="99"/>
      <c r="N732" s="99"/>
      <c r="O732" s="99"/>
    </row>
    <row r="733" spans="2:16" x14ac:dyDescent="0.25">
      <c r="B733" s="36"/>
      <c r="C733" s="97"/>
      <c r="D733" s="36"/>
      <c r="E733" s="6"/>
      <c r="F733" s="6"/>
      <c r="G733" s="6"/>
      <c r="I733" s="6"/>
      <c r="J733" s="6"/>
      <c r="K733" s="6"/>
    </row>
    <row r="734" spans="2:16" s="121" customFormat="1" x14ac:dyDescent="0.25">
      <c r="B734" s="36"/>
      <c r="C734" s="97"/>
      <c r="D734" s="36"/>
      <c r="E734" s="6"/>
      <c r="F734" s="6"/>
      <c r="G734" s="6"/>
      <c r="H734" s="6"/>
      <c r="I734" s="6"/>
      <c r="J734" s="6"/>
      <c r="K734" s="6"/>
      <c r="L734" s="117"/>
      <c r="M734" s="120"/>
      <c r="N734" s="120"/>
      <c r="O734" s="120"/>
    </row>
    <row r="735" spans="2:16" s="121" customFormat="1" x14ac:dyDescent="0.25">
      <c r="B735" s="36"/>
      <c r="C735" s="97"/>
      <c r="D735" s="36"/>
      <c r="E735" s="6"/>
      <c r="F735" s="6"/>
      <c r="G735" s="6"/>
      <c r="H735" s="6"/>
      <c r="I735" s="6"/>
      <c r="J735" s="6"/>
      <c r="K735" s="6"/>
      <c r="L735" s="117"/>
      <c r="M735" s="120"/>
      <c r="N735" s="120"/>
      <c r="O735" s="120"/>
    </row>
    <row r="736" spans="2:16" s="121" customFormat="1" x14ac:dyDescent="0.25">
      <c r="B736" s="36"/>
      <c r="C736" s="97"/>
      <c r="D736" s="36"/>
      <c r="E736" s="6"/>
      <c r="F736" s="6"/>
      <c r="G736" s="6"/>
      <c r="H736" s="6"/>
      <c r="I736" s="6"/>
      <c r="J736" s="6"/>
      <c r="K736" s="6"/>
      <c r="L736" s="117"/>
      <c r="M736" s="120"/>
      <c r="N736" s="120"/>
      <c r="O736" s="120"/>
    </row>
    <row r="737" spans="2:15" s="121" customFormat="1" x14ac:dyDescent="0.25">
      <c r="B737" s="36"/>
      <c r="C737" s="97"/>
      <c r="D737" s="36"/>
      <c r="E737" s="6"/>
      <c r="F737" s="6"/>
      <c r="G737" s="6"/>
      <c r="H737" s="6"/>
      <c r="I737" s="6"/>
      <c r="J737" s="6"/>
      <c r="K737" s="6"/>
      <c r="L737" s="117"/>
      <c r="M737" s="120"/>
      <c r="N737" s="120"/>
      <c r="O737" s="120"/>
    </row>
    <row r="738" spans="2:15" s="121" customFormat="1" x14ac:dyDescent="0.25">
      <c r="B738" s="36"/>
      <c r="C738" s="97"/>
      <c r="D738" s="36"/>
      <c r="E738" s="6"/>
      <c r="F738" s="6"/>
      <c r="G738" s="6"/>
      <c r="H738" s="6"/>
      <c r="I738" s="6"/>
      <c r="J738" s="6"/>
      <c r="K738" s="6"/>
      <c r="L738" s="117"/>
      <c r="M738" s="120"/>
      <c r="N738" s="120"/>
      <c r="O738" s="120"/>
    </row>
    <row r="739" spans="2:15" s="121" customFormat="1" x14ac:dyDescent="0.25">
      <c r="B739" s="36"/>
      <c r="C739" s="97"/>
      <c r="D739" s="36"/>
      <c r="E739" s="6"/>
      <c r="F739" s="6"/>
      <c r="G739" s="6"/>
      <c r="H739" s="6"/>
      <c r="I739" s="6"/>
      <c r="J739" s="6"/>
      <c r="K739" s="6"/>
      <c r="L739" s="117"/>
      <c r="M739" s="120"/>
      <c r="N739" s="120"/>
      <c r="O739" s="120"/>
    </row>
    <row r="740" spans="2:15" s="121" customFormat="1" x14ac:dyDescent="0.25">
      <c r="B740" s="36"/>
      <c r="C740" s="97"/>
      <c r="D740" s="36"/>
      <c r="E740" s="6"/>
      <c r="F740" s="6"/>
      <c r="G740" s="6"/>
      <c r="H740" s="6"/>
      <c r="I740" s="6"/>
      <c r="J740" s="6"/>
      <c r="K740" s="6"/>
      <c r="L740" s="117"/>
      <c r="M740" s="120"/>
      <c r="N740" s="120"/>
      <c r="O740" s="120"/>
    </row>
    <row r="741" spans="2:15" s="121" customFormat="1" x14ac:dyDescent="0.25">
      <c r="B741" s="36"/>
      <c r="C741" s="97"/>
      <c r="D741" s="36"/>
      <c r="E741" s="6"/>
      <c r="F741" s="6"/>
      <c r="G741" s="6"/>
      <c r="H741" s="6"/>
      <c r="I741" s="6"/>
      <c r="J741" s="6"/>
      <c r="K741" s="6"/>
      <c r="L741" s="117"/>
      <c r="M741" s="120"/>
      <c r="N741" s="120"/>
      <c r="O741" s="120"/>
    </row>
    <row r="742" spans="2:15" s="121" customFormat="1" x14ac:dyDescent="0.25">
      <c r="B742" s="36"/>
      <c r="C742" s="97"/>
      <c r="D742" s="36"/>
      <c r="E742" s="6"/>
      <c r="F742" s="6"/>
      <c r="G742" s="6"/>
      <c r="H742" s="6"/>
      <c r="I742" s="6"/>
      <c r="J742" s="6"/>
      <c r="K742" s="6"/>
      <c r="L742" s="117"/>
      <c r="M742" s="120"/>
      <c r="N742" s="120"/>
      <c r="O742" s="120"/>
    </row>
    <row r="743" spans="2:15" s="121" customFormat="1" x14ac:dyDescent="0.25">
      <c r="B743" s="36"/>
      <c r="C743" s="97"/>
      <c r="D743" s="36"/>
      <c r="E743" s="6"/>
      <c r="F743" s="6"/>
      <c r="G743" s="6"/>
      <c r="H743" s="6"/>
      <c r="I743" s="6"/>
      <c r="J743" s="6"/>
      <c r="K743" s="6"/>
      <c r="L743" s="117"/>
      <c r="M743" s="120"/>
      <c r="N743" s="120"/>
      <c r="O743" s="120"/>
    </row>
    <row r="744" spans="2:15" s="121" customFormat="1" x14ac:dyDescent="0.25">
      <c r="B744" s="36"/>
      <c r="C744" s="97"/>
      <c r="D744" s="36"/>
      <c r="E744" s="6"/>
      <c r="F744" s="6"/>
      <c r="G744" s="6"/>
      <c r="H744" s="6"/>
      <c r="I744" s="6"/>
      <c r="J744" s="6"/>
      <c r="K744" s="6"/>
      <c r="L744" s="117"/>
      <c r="M744" s="120"/>
      <c r="N744" s="120"/>
      <c r="O744" s="120"/>
    </row>
    <row r="745" spans="2:15" s="121" customFormat="1" x14ac:dyDescent="0.25">
      <c r="B745" s="36"/>
      <c r="C745" s="97"/>
      <c r="D745" s="36"/>
      <c r="E745" s="6"/>
      <c r="F745" s="6"/>
      <c r="G745" s="6"/>
      <c r="H745" s="6"/>
      <c r="I745" s="6"/>
      <c r="J745" s="6"/>
      <c r="K745" s="6"/>
      <c r="L745" s="117"/>
      <c r="M745" s="120"/>
      <c r="N745" s="120"/>
      <c r="O745" s="120"/>
    </row>
    <row r="746" spans="2:15" s="121" customFormat="1" x14ac:dyDescent="0.25">
      <c r="B746" s="36"/>
      <c r="C746" s="97"/>
      <c r="D746" s="36"/>
      <c r="E746" s="6"/>
      <c r="F746" s="6"/>
      <c r="G746" s="6"/>
      <c r="H746" s="6"/>
      <c r="I746" s="6"/>
      <c r="J746" s="6"/>
      <c r="K746" s="6"/>
      <c r="L746" s="117"/>
      <c r="M746" s="120"/>
      <c r="N746" s="120"/>
      <c r="O746" s="120"/>
    </row>
    <row r="747" spans="2:15" s="121" customFormat="1" x14ac:dyDescent="0.25">
      <c r="B747" s="36"/>
      <c r="C747" s="97"/>
      <c r="D747" s="36"/>
      <c r="E747" s="6"/>
      <c r="F747" s="6"/>
      <c r="G747" s="6"/>
      <c r="H747" s="6"/>
      <c r="I747" s="6"/>
      <c r="J747" s="6"/>
      <c r="K747" s="6"/>
      <c r="L747" s="117"/>
      <c r="M747" s="120"/>
      <c r="N747" s="120"/>
      <c r="O747" s="120"/>
    </row>
    <row r="748" spans="2:15" s="121" customFormat="1" x14ac:dyDescent="0.25">
      <c r="B748" s="36"/>
      <c r="C748" s="97"/>
      <c r="D748" s="36"/>
      <c r="E748" s="6"/>
      <c r="F748" s="6"/>
      <c r="G748" s="6"/>
      <c r="H748" s="6"/>
      <c r="I748" s="6"/>
      <c r="J748" s="6"/>
      <c r="K748" s="6"/>
      <c r="L748" s="117"/>
      <c r="M748" s="120"/>
      <c r="N748" s="120"/>
      <c r="O748" s="120"/>
    </row>
    <row r="749" spans="2:15" s="121" customFormat="1" x14ac:dyDescent="0.25">
      <c r="B749" s="36"/>
      <c r="C749" s="97"/>
      <c r="D749" s="36"/>
      <c r="E749" s="6"/>
      <c r="F749" s="6"/>
      <c r="G749" s="6"/>
      <c r="H749" s="6"/>
      <c r="I749" s="6"/>
      <c r="J749" s="6"/>
      <c r="K749" s="6"/>
      <c r="L749" s="117"/>
      <c r="M749" s="120"/>
      <c r="N749" s="120"/>
      <c r="O749" s="120"/>
    </row>
    <row r="750" spans="2:15" s="121" customFormat="1" x14ac:dyDescent="0.25">
      <c r="B750" s="36"/>
      <c r="C750" s="97"/>
      <c r="D750" s="36"/>
      <c r="E750" s="6"/>
      <c r="F750" s="6"/>
      <c r="G750" s="6"/>
      <c r="H750" s="6"/>
      <c r="I750" s="6"/>
      <c r="J750" s="6"/>
      <c r="K750" s="6"/>
      <c r="L750" s="117"/>
      <c r="M750" s="120"/>
      <c r="N750" s="120"/>
      <c r="O750" s="120"/>
    </row>
    <row r="751" spans="2:15" s="121" customFormat="1" x14ac:dyDescent="0.25">
      <c r="B751" s="36"/>
      <c r="C751" s="97"/>
      <c r="D751" s="36"/>
      <c r="E751" s="6"/>
      <c r="F751" s="6"/>
      <c r="G751" s="6"/>
      <c r="H751" s="6"/>
      <c r="I751" s="6"/>
      <c r="J751" s="6"/>
      <c r="K751" s="6"/>
      <c r="L751" s="117"/>
      <c r="M751" s="120"/>
      <c r="N751" s="120"/>
      <c r="O751" s="120"/>
    </row>
    <row r="752" spans="2:15" s="121" customFormat="1" x14ac:dyDescent="0.25">
      <c r="B752" s="36"/>
      <c r="C752" s="97"/>
      <c r="D752" s="36"/>
      <c r="E752" s="6"/>
      <c r="F752" s="6"/>
      <c r="G752" s="6"/>
      <c r="H752" s="6"/>
      <c r="I752" s="6"/>
      <c r="J752" s="6"/>
      <c r="K752" s="6"/>
      <c r="L752" s="117"/>
      <c r="M752" s="120"/>
      <c r="N752" s="120"/>
      <c r="O752" s="120"/>
    </row>
    <row r="753" spans="2:15" s="121" customFormat="1" x14ac:dyDescent="0.25">
      <c r="B753" s="36"/>
      <c r="C753" s="97"/>
      <c r="D753" s="36"/>
      <c r="E753" s="6"/>
      <c r="F753" s="6"/>
      <c r="G753" s="6"/>
      <c r="H753" s="6"/>
      <c r="I753" s="6"/>
      <c r="J753" s="6"/>
      <c r="K753" s="6"/>
      <c r="L753" s="117"/>
      <c r="M753" s="120"/>
      <c r="N753" s="120"/>
      <c r="O753" s="120"/>
    </row>
    <row r="754" spans="2:15" s="121" customFormat="1" x14ac:dyDescent="0.25">
      <c r="B754" s="36"/>
      <c r="C754" s="97"/>
      <c r="D754" s="36"/>
      <c r="E754" s="6"/>
      <c r="F754" s="6"/>
      <c r="G754" s="6"/>
      <c r="H754" s="6"/>
      <c r="I754" s="6"/>
      <c r="J754" s="6"/>
      <c r="K754" s="6"/>
      <c r="L754" s="117"/>
      <c r="M754" s="120"/>
      <c r="N754" s="120"/>
      <c r="O754" s="120"/>
    </row>
    <row r="755" spans="2:15" s="121" customFormat="1" x14ac:dyDescent="0.25">
      <c r="B755" s="36"/>
      <c r="C755" s="97"/>
      <c r="D755" s="36"/>
      <c r="E755" s="6"/>
      <c r="F755" s="6"/>
      <c r="G755" s="6"/>
      <c r="H755" s="6"/>
      <c r="I755" s="6"/>
      <c r="J755" s="6"/>
      <c r="K755" s="6"/>
      <c r="L755" s="117"/>
      <c r="M755" s="120"/>
      <c r="N755" s="120"/>
      <c r="O755" s="120"/>
    </row>
    <row r="756" spans="2:15" s="121" customFormat="1" x14ac:dyDescent="0.25">
      <c r="B756" s="36"/>
      <c r="C756" s="97"/>
      <c r="D756" s="36"/>
      <c r="E756" s="6"/>
      <c r="F756" s="6"/>
      <c r="G756" s="6"/>
      <c r="H756" s="6"/>
      <c r="I756" s="6"/>
      <c r="J756" s="6"/>
      <c r="K756" s="6"/>
      <c r="L756" s="117"/>
      <c r="M756" s="120"/>
      <c r="N756" s="120"/>
      <c r="O756" s="120"/>
    </row>
    <row r="757" spans="2:15" s="121" customFormat="1" x14ac:dyDescent="0.25">
      <c r="B757" s="36"/>
      <c r="C757" s="97"/>
      <c r="D757" s="36"/>
      <c r="E757" s="6"/>
      <c r="F757" s="6"/>
      <c r="G757" s="6"/>
      <c r="H757" s="6"/>
      <c r="I757" s="6"/>
      <c r="J757" s="6"/>
      <c r="K757" s="6"/>
      <c r="L757" s="117"/>
      <c r="M757" s="120"/>
      <c r="N757" s="120"/>
      <c r="O757" s="120"/>
    </row>
    <row r="758" spans="2:15" s="121" customFormat="1" x14ac:dyDescent="0.25">
      <c r="B758" s="36"/>
      <c r="C758" s="97"/>
      <c r="D758" s="36"/>
      <c r="E758" s="6"/>
      <c r="F758" s="6"/>
      <c r="G758" s="6"/>
      <c r="H758" s="6"/>
      <c r="I758" s="6"/>
      <c r="J758" s="6"/>
      <c r="K758" s="6"/>
      <c r="L758" s="117"/>
      <c r="M758" s="120"/>
      <c r="N758" s="120"/>
      <c r="O758" s="120"/>
    </row>
    <row r="759" spans="2:15" s="121" customFormat="1" x14ac:dyDescent="0.25">
      <c r="B759" s="36"/>
      <c r="C759" s="97"/>
      <c r="D759" s="36"/>
      <c r="E759" s="6"/>
      <c r="F759" s="6"/>
      <c r="G759" s="6"/>
      <c r="H759" s="6"/>
      <c r="I759" s="6"/>
      <c r="J759" s="6"/>
      <c r="K759" s="6"/>
      <c r="L759" s="117"/>
      <c r="M759" s="120"/>
      <c r="N759" s="120"/>
      <c r="O759" s="120"/>
    </row>
    <row r="760" spans="2:15" s="121" customFormat="1" x14ac:dyDescent="0.25">
      <c r="B760" s="36"/>
      <c r="C760" s="97"/>
      <c r="D760" s="36"/>
      <c r="E760" s="6"/>
      <c r="F760" s="6"/>
      <c r="G760" s="6"/>
      <c r="H760" s="6"/>
      <c r="I760" s="6"/>
      <c r="J760" s="6"/>
      <c r="K760" s="6"/>
      <c r="L760" s="117"/>
      <c r="M760" s="120"/>
      <c r="N760" s="120"/>
      <c r="O760" s="120"/>
    </row>
    <row r="761" spans="2:15" s="121" customFormat="1" x14ac:dyDescent="0.25">
      <c r="B761" s="36"/>
      <c r="C761" s="97"/>
      <c r="D761" s="36"/>
      <c r="E761" s="6"/>
      <c r="F761" s="6"/>
      <c r="G761" s="6"/>
      <c r="H761" s="6"/>
      <c r="I761" s="6"/>
      <c r="J761" s="6"/>
      <c r="K761" s="6"/>
      <c r="L761" s="117"/>
      <c r="M761" s="120"/>
      <c r="N761" s="120"/>
      <c r="O761" s="120"/>
    </row>
    <row r="762" spans="2:15" s="121" customFormat="1" x14ac:dyDescent="0.25">
      <c r="B762" s="36"/>
      <c r="C762" s="97"/>
      <c r="D762" s="36"/>
      <c r="E762" s="6"/>
      <c r="F762" s="6"/>
      <c r="G762" s="6"/>
      <c r="H762" s="6"/>
      <c r="I762" s="6"/>
      <c r="J762" s="6"/>
      <c r="K762" s="6"/>
      <c r="L762" s="117"/>
      <c r="M762" s="120"/>
      <c r="N762" s="120"/>
      <c r="O762" s="120"/>
    </row>
    <row r="763" spans="2:15" s="121" customFormat="1" x14ac:dyDescent="0.25">
      <c r="B763" s="36"/>
      <c r="C763" s="97"/>
      <c r="D763" s="36"/>
      <c r="E763" s="6"/>
      <c r="F763" s="6"/>
      <c r="G763" s="6"/>
      <c r="H763" s="6"/>
      <c r="I763" s="6"/>
      <c r="J763" s="6"/>
      <c r="K763" s="6"/>
      <c r="L763" s="117"/>
      <c r="M763" s="120"/>
      <c r="N763" s="120"/>
      <c r="O763" s="120"/>
    </row>
    <row r="764" spans="2:15" s="121" customFormat="1" x14ac:dyDescent="0.25">
      <c r="B764" s="36"/>
      <c r="C764" s="97"/>
      <c r="D764" s="36"/>
      <c r="E764" s="6"/>
      <c r="F764" s="6"/>
      <c r="G764" s="6"/>
      <c r="H764" s="6"/>
      <c r="I764" s="6"/>
      <c r="J764" s="6"/>
      <c r="K764" s="6"/>
      <c r="L764" s="117"/>
      <c r="M764" s="120"/>
      <c r="N764" s="120"/>
      <c r="O764" s="120"/>
    </row>
    <row r="765" spans="2:15" s="121" customFormat="1" x14ac:dyDescent="0.25">
      <c r="B765" s="36"/>
      <c r="C765" s="97"/>
      <c r="D765" s="36"/>
      <c r="E765" s="6"/>
      <c r="F765" s="6"/>
      <c r="G765" s="6"/>
      <c r="H765" s="6"/>
      <c r="I765" s="6"/>
      <c r="J765" s="6"/>
      <c r="K765" s="6"/>
      <c r="L765" s="117"/>
      <c r="M765" s="120"/>
      <c r="N765" s="120"/>
      <c r="O765" s="120"/>
    </row>
    <row r="766" spans="2:15" x14ac:dyDescent="0.25">
      <c r="B766" s="36"/>
      <c r="C766" s="97"/>
      <c r="D766" s="36"/>
      <c r="E766" s="6"/>
      <c r="F766" s="6"/>
      <c r="G766" s="6"/>
      <c r="I766" s="6"/>
      <c r="J766" s="6"/>
      <c r="K766" s="6"/>
    </row>
    <row r="767" spans="2:15" x14ac:dyDescent="0.25">
      <c r="B767" s="36"/>
      <c r="C767" s="97"/>
      <c r="D767" s="36"/>
      <c r="E767" s="6"/>
      <c r="F767" s="6"/>
      <c r="G767" s="6"/>
      <c r="I767" s="6"/>
      <c r="J767" s="6"/>
      <c r="K767" s="6"/>
    </row>
    <row r="768" spans="2:15" x14ac:dyDescent="0.25">
      <c r="B768" s="36"/>
      <c r="C768" s="97"/>
      <c r="D768" s="36"/>
      <c r="E768" s="6"/>
      <c r="F768" s="6"/>
      <c r="G768" s="6"/>
      <c r="I768" s="6"/>
      <c r="J768" s="6"/>
      <c r="K768" s="6"/>
    </row>
    <row r="769" spans="2:16" x14ac:dyDescent="0.25">
      <c r="B769" s="36"/>
      <c r="C769" s="97"/>
      <c r="D769" s="36"/>
      <c r="E769" s="6"/>
      <c r="F769" s="6"/>
      <c r="G769" s="6"/>
      <c r="I769" s="6"/>
      <c r="J769" s="6"/>
      <c r="K769" s="6"/>
    </row>
    <row r="770" spans="2:16" x14ac:dyDescent="0.25">
      <c r="B770" s="36"/>
      <c r="C770" s="97"/>
      <c r="D770" s="36"/>
      <c r="E770" s="6"/>
      <c r="F770" s="6"/>
      <c r="G770" s="6"/>
      <c r="I770" s="6"/>
      <c r="J770" s="6"/>
      <c r="K770" s="6"/>
    </row>
    <row r="771" spans="2:16" s="124" customFormat="1" x14ac:dyDescent="0.25">
      <c r="B771" s="36"/>
      <c r="C771" s="97"/>
      <c r="D771" s="36"/>
      <c r="E771" s="94"/>
      <c r="F771" s="94"/>
      <c r="G771" s="94"/>
      <c r="H771" s="94"/>
      <c r="I771" s="6"/>
      <c r="J771" s="6"/>
      <c r="K771" s="6"/>
      <c r="L771" s="34"/>
      <c r="M771" s="120"/>
      <c r="N771" s="120"/>
      <c r="O771" s="120"/>
    </row>
    <row r="772" spans="2:16" s="124" customFormat="1" x14ac:dyDescent="0.25">
      <c r="B772" s="36"/>
      <c r="C772" s="97"/>
      <c r="D772" s="36"/>
      <c r="E772" s="94"/>
      <c r="F772" s="94"/>
      <c r="G772" s="94"/>
      <c r="H772" s="94"/>
      <c r="I772" s="6"/>
      <c r="J772" s="6"/>
      <c r="K772" s="6"/>
      <c r="L772" s="34"/>
      <c r="M772" s="120"/>
      <c r="N772" s="120"/>
      <c r="O772" s="120"/>
    </row>
    <row r="773" spans="2:16" x14ac:dyDescent="0.25">
      <c r="B773" s="104"/>
      <c r="C773" s="97"/>
      <c r="D773" s="104"/>
      <c r="E773" s="6"/>
      <c r="F773" s="6"/>
      <c r="G773" s="6"/>
      <c r="H773" s="87"/>
      <c r="I773" s="6"/>
      <c r="J773" s="6"/>
      <c r="K773" s="6"/>
    </row>
    <row r="774" spans="2:16" s="124" customFormat="1" x14ac:dyDescent="0.25">
      <c r="B774" s="102"/>
      <c r="C774" s="97"/>
      <c r="D774" s="102"/>
      <c r="E774" s="102"/>
      <c r="F774" s="102"/>
      <c r="G774" s="102"/>
      <c r="H774" s="102"/>
      <c r="I774" s="34"/>
      <c r="J774" s="34"/>
      <c r="K774" s="34"/>
      <c r="L774" s="34"/>
      <c r="M774" s="99"/>
      <c r="N774" s="99"/>
      <c r="O774" s="99"/>
    </row>
    <row r="775" spans="2:16" s="98" customFormat="1" x14ac:dyDescent="0.25">
      <c r="B775" s="25"/>
      <c r="C775" s="69"/>
      <c r="D775" s="25"/>
      <c r="E775" s="7"/>
      <c r="F775" s="7"/>
      <c r="G775" s="7"/>
      <c r="H775" s="7"/>
      <c r="I775" s="7"/>
      <c r="J775" s="7"/>
      <c r="K775" s="7"/>
      <c r="M775" s="99"/>
      <c r="N775" s="99"/>
      <c r="O775" s="99"/>
      <c r="P775" s="100"/>
    </row>
    <row r="776" spans="2:16" s="124" customFormat="1" x14ac:dyDescent="0.25">
      <c r="B776" s="102"/>
      <c r="C776" s="97"/>
      <c r="D776" s="102"/>
      <c r="E776" s="102"/>
      <c r="F776" s="102"/>
      <c r="G776" s="102"/>
      <c r="H776" s="102"/>
      <c r="I776" s="34"/>
      <c r="J776" s="34"/>
      <c r="K776" s="34"/>
      <c r="L776" s="34"/>
      <c r="M776" s="99"/>
      <c r="N776" s="99"/>
      <c r="O776" s="99"/>
    </row>
    <row r="777" spans="2:16" x14ac:dyDescent="0.25">
      <c r="B777" s="96"/>
      <c r="C777" s="97"/>
      <c r="D777" s="96"/>
      <c r="E777" s="6"/>
      <c r="F777" s="6"/>
      <c r="G777" s="6"/>
      <c r="I777" s="6"/>
      <c r="J777" s="6"/>
      <c r="K777" s="6"/>
      <c r="M777" s="99"/>
      <c r="N777" s="99"/>
      <c r="O777" s="99"/>
    </row>
    <row r="778" spans="2:16" x14ac:dyDescent="0.25">
      <c r="B778" s="36"/>
      <c r="C778" s="97"/>
      <c r="D778" s="36"/>
      <c r="E778" s="6"/>
      <c r="F778" s="6"/>
      <c r="G778" s="6"/>
      <c r="I778" s="6"/>
      <c r="J778" s="6"/>
      <c r="K778" s="6"/>
    </row>
    <row r="779" spans="2:16" x14ac:dyDescent="0.25">
      <c r="B779" s="36"/>
      <c r="C779" s="97"/>
      <c r="D779" s="36"/>
      <c r="E779" s="6"/>
      <c r="F779" s="6"/>
      <c r="G779" s="6"/>
      <c r="I779" s="6"/>
      <c r="J779" s="6"/>
      <c r="K779" s="6"/>
    </row>
    <row r="780" spans="2:16" x14ac:dyDescent="0.25">
      <c r="B780" s="36"/>
      <c r="C780" s="97"/>
      <c r="D780" s="36"/>
      <c r="E780" s="6"/>
      <c r="F780" s="6"/>
      <c r="G780" s="6"/>
      <c r="I780" s="6"/>
      <c r="J780" s="6"/>
      <c r="K780" s="6"/>
    </row>
    <row r="781" spans="2:16" x14ac:dyDescent="0.25">
      <c r="B781" s="36"/>
      <c r="C781" s="97"/>
      <c r="D781" s="36"/>
      <c r="E781" s="6"/>
      <c r="F781" s="6"/>
      <c r="G781" s="6"/>
      <c r="I781" s="6"/>
      <c r="J781" s="6"/>
      <c r="K781" s="6"/>
    </row>
    <row r="782" spans="2:16" s="121" customFormat="1" x14ac:dyDescent="0.25">
      <c r="B782" s="36"/>
      <c r="C782" s="97"/>
      <c r="D782" s="36"/>
      <c r="E782" s="6"/>
      <c r="F782" s="6"/>
      <c r="G782" s="6"/>
      <c r="H782" s="6"/>
      <c r="I782" s="6"/>
      <c r="J782" s="6"/>
      <c r="K782" s="6"/>
      <c r="L782" s="117"/>
      <c r="M782" s="120"/>
      <c r="N782" s="120"/>
      <c r="O782" s="120"/>
    </row>
    <row r="783" spans="2:16" s="121" customFormat="1" x14ac:dyDescent="0.25">
      <c r="B783" s="36"/>
      <c r="C783" s="97"/>
      <c r="D783" s="36"/>
      <c r="E783" s="6"/>
      <c r="F783" s="6"/>
      <c r="G783" s="6"/>
      <c r="H783" s="6"/>
      <c r="I783" s="6"/>
      <c r="J783" s="6"/>
      <c r="K783" s="6"/>
      <c r="L783" s="117"/>
      <c r="M783" s="120"/>
      <c r="N783" s="120"/>
      <c r="O783" s="120"/>
    </row>
    <row r="784" spans="2:16" s="121" customFormat="1" x14ac:dyDescent="0.25">
      <c r="B784" s="36"/>
      <c r="C784" s="97"/>
      <c r="D784" s="36"/>
      <c r="E784" s="6"/>
      <c r="F784" s="6"/>
      <c r="G784" s="6"/>
      <c r="H784" s="6"/>
      <c r="I784" s="6"/>
      <c r="J784" s="6"/>
      <c r="K784" s="6"/>
      <c r="L784" s="117"/>
      <c r="M784" s="120"/>
      <c r="N784" s="120"/>
      <c r="O784" s="120"/>
    </row>
    <row r="785" spans="2:15" s="121" customFormat="1" x14ac:dyDescent="0.25">
      <c r="B785" s="36"/>
      <c r="C785" s="97"/>
      <c r="D785" s="36"/>
      <c r="E785" s="6"/>
      <c r="F785" s="6"/>
      <c r="G785" s="6"/>
      <c r="H785" s="6"/>
      <c r="I785" s="6"/>
      <c r="J785" s="6"/>
      <c r="K785" s="6"/>
      <c r="L785" s="117"/>
      <c r="M785" s="120"/>
      <c r="N785" s="120"/>
      <c r="O785" s="120"/>
    </row>
    <row r="786" spans="2:15" s="121" customFormat="1" x14ac:dyDescent="0.25">
      <c r="B786" s="36"/>
      <c r="C786" s="97"/>
      <c r="D786" s="36"/>
      <c r="E786" s="6"/>
      <c r="F786" s="6"/>
      <c r="G786" s="6"/>
      <c r="H786" s="6"/>
      <c r="I786" s="6"/>
      <c r="J786" s="6"/>
      <c r="K786" s="6"/>
      <c r="L786" s="117"/>
      <c r="M786" s="120"/>
      <c r="N786" s="120"/>
      <c r="O786" s="120"/>
    </row>
    <row r="787" spans="2:15" s="121" customFormat="1" x14ac:dyDescent="0.25">
      <c r="B787" s="36"/>
      <c r="C787" s="97"/>
      <c r="D787" s="36"/>
      <c r="E787" s="6"/>
      <c r="F787" s="6"/>
      <c r="G787" s="6"/>
      <c r="H787" s="6"/>
      <c r="I787" s="6"/>
      <c r="J787" s="6"/>
      <c r="K787" s="6"/>
      <c r="L787" s="117"/>
      <c r="M787" s="120"/>
      <c r="N787" s="120"/>
      <c r="O787" s="120"/>
    </row>
    <row r="788" spans="2:15" s="121" customFormat="1" x14ac:dyDescent="0.25">
      <c r="B788" s="36"/>
      <c r="C788" s="97"/>
      <c r="D788" s="36"/>
      <c r="E788" s="6"/>
      <c r="F788" s="6"/>
      <c r="G788" s="6"/>
      <c r="H788" s="6"/>
      <c r="I788" s="6"/>
      <c r="J788" s="6"/>
      <c r="K788" s="6"/>
      <c r="L788" s="117"/>
      <c r="M788" s="120"/>
      <c r="N788" s="120"/>
      <c r="O788" s="120"/>
    </row>
    <row r="789" spans="2:15" s="121" customFormat="1" x14ac:dyDescent="0.25">
      <c r="B789" s="36"/>
      <c r="C789" s="97"/>
      <c r="D789" s="36"/>
      <c r="E789" s="6"/>
      <c r="F789" s="6"/>
      <c r="G789" s="6"/>
      <c r="H789" s="6"/>
      <c r="I789" s="6"/>
      <c r="J789" s="6"/>
      <c r="K789" s="6"/>
      <c r="L789" s="117"/>
      <c r="M789" s="120"/>
      <c r="N789" s="120"/>
      <c r="O789" s="120"/>
    </row>
    <row r="790" spans="2:15" s="121" customFormat="1" x14ac:dyDescent="0.25">
      <c r="B790" s="36"/>
      <c r="C790" s="97"/>
      <c r="D790" s="36"/>
      <c r="E790" s="6"/>
      <c r="F790" s="6"/>
      <c r="G790" s="6"/>
      <c r="H790" s="6"/>
      <c r="I790" s="6"/>
      <c r="J790" s="6"/>
      <c r="K790" s="6"/>
      <c r="L790" s="117"/>
      <c r="M790" s="120"/>
      <c r="N790" s="120"/>
      <c r="O790" s="120"/>
    </row>
    <row r="791" spans="2:15" s="121" customFormat="1" x14ac:dyDescent="0.25">
      <c r="B791" s="36"/>
      <c r="C791" s="97"/>
      <c r="D791" s="36"/>
      <c r="E791" s="6"/>
      <c r="F791" s="6"/>
      <c r="G791" s="6"/>
      <c r="H791" s="6"/>
      <c r="I791" s="6"/>
      <c r="J791" s="6"/>
      <c r="K791" s="6"/>
      <c r="L791" s="117"/>
      <c r="M791" s="120"/>
      <c r="N791" s="120"/>
      <c r="O791" s="120"/>
    </row>
    <row r="792" spans="2:15" s="121" customFormat="1" x14ac:dyDescent="0.25">
      <c r="B792" s="36"/>
      <c r="C792" s="97"/>
      <c r="D792" s="36"/>
      <c r="E792" s="6"/>
      <c r="F792" s="6"/>
      <c r="G792" s="6"/>
      <c r="H792" s="6"/>
      <c r="I792" s="6"/>
      <c r="J792" s="6"/>
      <c r="K792" s="6"/>
      <c r="L792" s="117"/>
      <c r="M792" s="120"/>
      <c r="N792" s="120"/>
      <c r="O792" s="120"/>
    </row>
    <row r="793" spans="2:15" s="121" customFormat="1" x14ac:dyDescent="0.25">
      <c r="B793" s="36"/>
      <c r="C793" s="97"/>
      <c r="D793" s="36"/>
      <c r="E793" s="6"/>
      <c r="F793" s="6"/>
      <c r="G793" s="6"/>
      <c r="H793" s="6"/>
      <c r="I793" s="6"/>
      <c r="J793" s="6"/>
      <c r="K793" s="6"/>
      <c r="L793" s="117"/>
      <c r="M793" s="120"/>
      <c r="N793" s="120"/>
      <c r="O793" s="120"/>
    </row>
    <row r="794" spans="2:15" s="121" customFormat="1" x14ac:dyDescent="0.25">
      <c r="B794" s="36"/>
      <c r="C794" s="97"/>
      <c r="D794" s="36"/>
      <c r="E794" s="6"/>
      <c r="F794" s="6"/>
      <c r="G794" s="6"/>
      <c r="H794" s="6"/>
      <c r="I794" s="6"/>
      <c r="J794" s="6"/>
      <c r="K794" s="6"/>
      <c r="L794" s="117"/>
      <c r="M794" s="120"/>
      <c r="N794" s="120"/>
      <c r="O794" s="120"/>
    </row>
    <row r="795" spans="2:15" s="121" customFormat="1" x14ac:dyDescent="0.25">
      <c r="B795" s="36"/>
      <c r="C795" s="97"/>
      <c r="D795" s="36"/>
      <c r="E795" s="6"/>
      <c r="F795" s="6"/>
      <c r="G795" s="6"/>
      <c r="H795" s="6"/>
      <c r="I795" s="6"/>
      <c r="J795" s="6"/>
      <c r="K795" s="6"/>
      <c r="L795" s="117"/>
      <c r="M795" s="120"/>
      <c r="N795" s="120"/>
      <c r="O795" s="120"/>
    </row>
    <row r="796" spans="2:15" s="121" customFormat="1" x14ac:dyDescent="0.25">
      <c r="B796" s="36"/>
      <c r="C796" s="97"/>
      <c r="D796" s="36"/>
      <c r="E796" s="6"/>
      <c r="F796" s="6"/>
      <c r="G796" s="6"/>
      <c r="H796" s="6"/>
      <c r="I796" s="6"/>
      <c r="J796" s="6"/>
      <c r="K796" s="6"/>
      <c r="L796" s="117"/>
      <c r="M796" s="120"/>
      <c r="N796" s="120"/>
      <c r="O796" s="120"/>
    </row>
    <row r="797" spans="2:15" s="121" customFormat="1" x14ac:dyDescent="0.25">
      <c r="B797" s="36"/>
      <c r="C797" s="97"/>
      <c r="D797" s="36"/>
      <c r="E797" s="6"/>
      <c r="F797" s="6"/>
      <c r="G797" s="6"/>
      <c r="H797" s="6"/>
      <c r="I797" s="6"/>
      <c r="J797" s="6"/>
      <c r="K797" s="6"/>
      <c r="L797" s="117"/>
      <c r="M797" s="120"/>
      <c r="N797" s="120"/>
      <c r="O797" s="120"/>
    </row>
    <row r="798" spans="2:15" s="121" customFormat="1" x14ac:dyDescent="0.25">
      <c r="B798" s="36"/>
      <c r="C798" s="97"/>
      <c r="D798" s="36"/>
      <c r="E798" s="6"/>
      <c r="F798" s="6"/>
      <c r="G798" s="6"/>
      <c r="H798" s="6"/>
      <c r="I798" s="6"/>
      <c r="J798" s="6"/>
      <c r="K798" s="6"/>
      <c r="L798" s="117"/>
      <c r="M798" s="120"/>
      <c r="N798" s="120"/>
      <c r="O798" s="120"/>
    </row>
    <row r="799" spans="2:15" s="121" customFormat="1" x14ac:dyDescent="0.25">
      <c r="B799" s="36"/>
      <c r="C799" s="97"/>
      <c r="D799" s="36"/>
      <c r="E799" s="6"/>
      <c r="F799" s="6"/>
      <c r="G799" s="6"/>
      <c r="H799" s="6"/>
      <c r="I799" s="6"/>
      <c r="J799" s="6"/>
      <c r="K799" s="6"/>
      <c r="L799" s="117"/>
      <c r="M799" s="120"/>
      <c r="N799" s="120"/>
      <c r="O799" s="120"/>
    </row>
    <row r="800" spans="2:15" s="121" customFormat="1" x14ac:dyDescent="0.25">
      <c r="B800" s="36"/>
      <c r="C800" s="97"/>
      <c r="D800" s="36"/>
      <c r="E800" s="6"/>
      <c r="F800" s="6"/>
      <c r="G800" s="6"/>
      <c r="H800" s="6"/>
      <c r="I800" s="6"/>
      <c r="J800" s="6"/>
      <c r="K800" s="6"/>
      <c r="L800" s="117"/>
      <c r="M800" s="120"/>
      <c r="N800" s="120"/>
      <c r="O800" s="120"/>
    </row>
    <row r="801" spans="2:16" s="121" customFormat="1" x14ac:dyDescent="0.25">
      <c r="B801" s="36"/>
      <c r="C801" s="97"/>
      <c r="D801" s="36"/>
      <c r="E801" s="6"/>
      <c r="F801" s="6"/>
      <c r="G801" s="6"/>
      <c r="H801" s="6"/>
      <c r="I801" s="6"/>
      <c r="J801" s="6"/>
      <c r="K801" s="6"/>
      <c r="L801" s="117"/>
      <c r="M801" s="120"/>
      <c r="N801" s="120"/>
      <c r="O801" s="120"/>
    </row>
    <row r="802" spans="2:16" s="121" customFormat="1" x14ac:dyDescent="0.25">
      <c r="B802" s="36"/>
      <c r="C802" s="97"/>
      <c r="D802" s="36"/>
      <c r="E802" s="6"/>
      <c r="F802" s="6"/>
      <c r="G802" s="6"/>
      <c r="H802" s="6"/>
      <c r="I802" s="6"/>
      <c r="J802" s="6"/>
      <c r="K802" s="6"/>
      <c r="L802" s="117"/>
      <c r="M802" s="120"/>
      <c r="N802" s="120"/>
      <c r="O802" s="120"/>
    </row>
    <row r="803" spans="2:16" s="121" customFormat="1" x14ac:dyDescent="0.25">
      <c r="B803" s="36"/>
      <c r="C803" s="97"/>
      <c r="D803" s="36"/>
      <c r="E803" s="6"/>
      <c r="F803" s="6"/>
      <c r="G803" s="6"/>
      <c r="H803" s="6"/>
      <c r="I803" s="6"/>
      <c r="J803" s="6"/>
      <c r="K803" s="6"/>
      <c r="L803" s="117"/>
      <c r="M803" s="120"/>
      <c r="N803" s="120"/>
      <c r="O803" s="120"/>
    </row>
    <row r="804" spans="2:16" s="121" customFormat="1" x14ac:dyDescent="0.25">
      <c r="B804" s="36"/>
      <c r="C804" s="97"/>
      <c r="D804" s="36"/>
      <c r="E804" s="6"/>
      <c r="F804" s="6"/>
      <c r="G804" s="6"/>
      <c r="H804" s="6"/>
      <c r="I804" s="6"/>
      <c r="J804" s="6"/>
      <c r="K804" s="6"/>
      <c r="L804" s="117"/>
      <c r="M804" s="120"/>
      <c r="N804" s="120"/>
      <c r="O804" s="120"/>
    </row>
    <row r="805" spans="2:16" s="121" customFormat="1" x14ac:dyDescent="0.25">
      <c r="B805" s="36"/>
      <c r="C805" s="97"/>
      <c r="D805" s="36"/>
      <c r="E805" s="6"/>
      <c r="F805" s="6"/>
      <c r="G805" s="6"/>
      <c r="H805" s="6"/>
      <c r="I805" s="6"/>
      <c r="J805" s="6"/>
      <c r="K805" s="6"/>
      <c r="L805" s="117"/>
      <c r="M805" s="120"/>
      <c r="N805" s="120"/>
      <c r="O805" s="120"/>
    </row>
    <row r="806" spans="2:16" s="121" customFormat="1" x14ac:dyDescent="0.25">
      <c r="B806" s="36"/>
      <c r="C806" s="97"/>
      <c r="D806" s="36"/>
      <c r="E806" s="6"/>
      <c r="F806" s="6"/>
      <c r="G806" s="6"/>
      <c r="H806" s="6"/>
      <c r="I806" s="6"/>
      <c r="J806" s="6"/>
      <c r="K806" s="6"/>
      <c r="L806" s="117"/>
      <c r="M806" s="120"/>
      <c r="N806" s="120"/>
      <c r="O806" s="120"/>
    </row>
    <row r="807" spans="2:16" s="121" customFormat="1" x14ac:dyDescent="0.25">
      <c r="B807" s="36"/>
      <c r="C807" s="97"/>
      <c r="D807" s="36"/>
      <c r="E807" s="6"/>
      <c r="F807" s="6"/>
      <c r="G807" s="6"/>
      <c r="H807" s="6"/>
      <c r="I807" s="6"/>
      <c r="J807" s="6"/>
      <c r="K807" s="6"/>
      <c r="L807" s="117"/>
      <c r="M807" s="120"/>
      <c r="N807" s="120"/>
      <c r="O807" s="120"/>
    </row>
    <row r="808" spans="2:16" s="121" customFormat="1" x14ac:dyDescent="0.25">
      <c r="B808" s="36"/>
      <c r="C808" s="97"/>
      <c r="D808" s="36"/>
      <c r="E808" s="6"/>
      <c r="F808" s="6"/>
      <c r="G808" s="6"/>
      <c r="H808" s="6"/>
      <c r="I808" s="6"/>
      <c r="J808" s="6"/>
      <c r="K808" s="6"/>
      <c r="L808" s="117"/>
      <c r="M808" s="120"/>
      <c r="N808" s="120"/>
      <c r="O808" s="120"/>
    </row>
    <row r="809" spans="2:16" s="121" customFormat="1" x14ac:dyDescent="0.25">
      <c r="B809" s="36"/>
      <c r="C809" s="97"/>
      <c r="D809" s="36"/>
      <c r="E809" s="6"/>
      <c r="F809" s="6"/>
      <c r="G809" s="6"/>
      <c r="H809" s="6"/>
      <c r="I809" s="6"/>
      <c r="J809" s="6"/>
      <c r="K809" s="6"/>
      <c r="L809" s="117"/>
      <c r="M809" s="120"/>
      <c r="N809" s="120"/>
      <c r="O809" s="120"/>
    </row>
    <row r="810" spans="2:16" s="121" customFormat="1" x14ac:dyDescent="0.25">
      <c r="B810" s="36"/>
      <c r="C810" s="97"/>
      <c r="D810" s="36"/>
      <c r="E810" s="6"/>
      <c r="F810" s="6"/>
      <c r="G810" s="6"/>
      <c r="H810" s="6"/>
      <c r="I810" s="6"/>
      <c r="J810" s="6"/>
      <c r="K810" s="6"/>
      <c r="L810" s="117"/>
      <c r="M810" s="120"/>
      <c r="N810" s="120"/>
      <c r="O810" s="120"/>
    </row>
    <row r="811" spans="2:16" s="121" customFormat="1" x14ac:dyDescent="0.25">
      <c r="B811" s="36"/>
      <c r="C811" s="97"/>
      <c r="D811" s="36"/>
      <c r="E811" s="6"/>
      <c r="F811" s="6"/>
      <c r="G811" s="6"/>
      <c r="H811" s="6"/>
      <c r="I811" s="6"/>
      <c r="J811" s="6"/>
      <c r="K811" s="6"/>
      <c r="L811" s="117"/>
      <c r="M811" s="120"/>
      <c r="N811" s="120"/>
      <c r="O811" s="120"/>
    </row>
    <row r="812" spans="2:16" s="124" customFormat="1" x14ac:dyDescent="0.25">
      <c r="B812" s="36"/>
      <c r="C812" s="97"/>
      <c r="D812" s="36"/>
      <c r="E812" s="94"/>
      <c r="F812" s="94"/>
      <c r="G812" s="94"/>
      <c r="H812" s="94"/>
      <c r="I812" s="6"/>
      <c r="J812" s="6"/>
      <c r="K812" s="6"/>
      <c r="L812" s="34"/>
      <c r="M812" s="120"/>
      <c r="N812" s="120"/>
      <c r="O812" s="120"/>
    </row>
    <row r="813" spans="2:16" s="124" customFormat="1" x14ac:dyDescent="0.25">
      <c r="B813" s="36"/>
      <c r="C813" s="97"/>
      <c r="D813" s="36"/>
      <c r="E813" s="94"/>
      <c r="F813" s="94"/>
      <c r="G813" s="94"/>
      <c r="H813" s="94"/>
      <c r="I813" s="6"/>
      <c r="J813" s="6"/>
      <c r="K813" s="6"/>
      <c r="L813" s="34"/>
      <c r="M813" s="120"/>
      <c r="N813" s="120"/>
      <c r="O813" s="120"/>
    </row>
    <row r="814" spans="2:16" x14ac:dyDescent="0.25">
      <c r="B814" s="104"/>
      <c r="C814" s="97"/>
      <c r="D814" s="104"/>
      <c r="E814" s="6"/>
      <c r="F814" s="6"/>
      <c r="G814" s="6"/>
      <c r="H814" s="87"/>
      <c r="I814" s="6"/>
      <c r="J814" s="6"/>
      <c r="K814" s="6"/>
    </row>
    <row r="815" spans="2:16" s="124" customFormat="1" x14ac:dyDescent="0.25">
      <c r="B815" s="102"/>
      <c r="C815" s="97"/>
      <c r="D815" s="102"/>
      <c r="E815" s="102"/>
      <c r="F815" s="102"/>
      <c r="G815" s="102"/>
      <c r="H815" s="102"/>
      <c r="I815" s="34"/>
      <c r="J815" s="34"/>
      <c r="K815" s="34"/>
      <c r="L815" s="34"/>
      <c r="M815" s="99"/>
      <c r="N815" s="99"/>
      <c r="O815" s="99"/>
    </row>
    <row r="816" spans="2:16" s="98" customFormat="1" x14ac:dyDescent="0.25">
      <c r="B816" s="25"/>
      <c r="C816" s="69"/>
      <c r="D816" s="25"/>
      <c r="E816" s="7"/>
      <c r="F816" s="7"/>
      <c r="G816" s="7"/>
      <c r="H816" s="7"/>
      <c r="I816" s="7"/>
      <c r="J816" s="7"/>
      <c r="K816" s="7"/>
      <c r="M816" s="99"/>
      <c r="N816" s="99"/>
      <c r="O816" s="99"/>
      <c r="P816" s="100"/>
    </row>
    <row r="817" spans="2:15" s="124" customFormat="1" x14ac:dyDescent="0.25">
      <c r="B817" s="102"/>
      <c r="C817" s="97"/>
      <c r="D817" s="102"/>
      <c r="E817" s="102"/>
      <c r="F817" s="102"/>
      <c r="G817" s="102"/>
      <c r="H817" s="102"/>
      <c r="I817" s="34"/>
      <c r="J817" s="34"/>
      <c r="K817" s="34"/>
      <c r="L817" s="34"/>
      <c r="M817" s="99"/>
      <c r="N817" s="99"/>
      <c r="O817" s="99"/>
    </row>
    <row r="818" spans="2:15" x14ac:dyDescent="0.25">
      <c r="B818" s="96"/>
      <c r="C818" s="97"/>
      <c r="D818" s="96"/>
      <c r="E818" s="6"/>
      <c r="F818" s="6"/>
      <c r="G818" s="6"/>
      <c r="I818" s="6"/>
      <c r="J818" s="6"/>
      <c r="K818" s="6"/>
      <c r="M818" s="99"/>
      <c r="N818" s="99"/>
      <c r="O818" s="99"/>
    </row>
    <row r="819" spans="2:15" x14ac:dyDescent="0.25">
      <c r="B819" s="36"/>
      <c r="C819" s="97"/>
      <c r="D819" s="36"/>
      <c r="E819" s="6"/>
      <c r="F819" s="6"/>
      <c r="G819" s="6"/>
      <c r="I819" s="6"/>
      <c r="J819" s="6"/>
      <c r="K819" s="6"/>
    </row>
    <row r="820" spans="2:15" x14ac:dyDescent="0.25">
      <c r="B820" s="36"/>
      <c r="C820" s="97"/>
      <c r="D820" s="36"/>
      <c r="E820" s="6"/>
      <c r="F820" s="6"/>
      <c r="G820" s="6"/>
      <c r="I820" s="6"/>
      <c r="J820" s="6"/>
      <c r="K820" s="6"/>
    </row>
    <row r="821" spans="2:15" x14ac:dyDescent="0.25">
      <c r="B821" s="36"/>
      <c r="C821" s="97"/>
      <c r="D821" s="36"/>
      <c r="E821" s="6"/>
      <c r="F821" s="6"/>
      <c r="G821" s="6"/>
      <c r="I821" s="6"/>
      <c r="J821" s="6"/>
      <c r="K821" s="6"/>
    </row>
    <row r="822" spans="2:15" x14ac:dyDescent="0.25">
      <c r="B822" s="36"/>
      <c r="C822" s="97"/>
      <c r="D822" s="36"/>
      <c r="E822" s="6"/>
      <c r="F822" s="6"/>
      <c r="G822" s="6"/>
      <c r="I822" s="6"/>
      <c r="J822" s="6"/>
      <c r="K822" s="6"/>
    </row>
    <row r="823" spans="2:15" x14ac:dyDescent="0.25">
      <c r="B823" s="36"/>
      <c r="C823" s="97"/>
      <c r="D823" s="36"/>
      <c r="E823" s="6"/>
      <c r="F823" s="6"/>
      <c r="G823" s="6"/>
      <c r="I823" s="6"/>
      <c r="J823" s="6"/>
      <c r="K823" s="6"/>
    </row>
    <row r="824" spans="2:15" x14ac:dyDescent="0.25">
      <c r="B824" s="36"/>
      <c r="C824" s="97"/>
      <c r="D824" s="36"/>
      <c r="E824" s="6"/>
      <c r="F824" s="6"/>
      <c r="G824" s="6"/>
      <c r="I824" s="6"/>
      <c r="J824" s="6"/>
      <c r="K824" s="6"/>
    </row>
    <row r="825" spans="2:15" x14ac:dyDescent="0.25">
      <c r="B825" s="36"/>
      <c r="C825" s="97"/>
      <c r="D825" s="36"/>
      <c r="E825" s="6"/>
      <c r="F825" s="6"/>
      <c r="G825" s="6"/>
      <c r="I825" s="6"/>
      <c r="J825" s="6"/>
      <c r="K825" s="6"/>
    </row>
    <row r="826" spans="2:15" x14ac:dyDescent="0.25">
      <c r="B826" s="36"/>
      <c r="C826" s="97"/>
      <c r="D826" s="36"/>
      <c r="E826" s="6"/>
      <c r="F826" s="6"/>
      <c r="G826" s="6"/>
      <c r="I826" s="6"/>
      <c r="J826" s="6"/>
      <c r="K826" s="6"/>
    </row>
    <row r="827" spans="2:15" x14ac:dyDescent="0.25">
      <c r="B827" s="36"/>
      <c r="C827" s="97"/>
      <c r="D827" s="36"/>
      <c r="E827" s="6"/>
      <c r="F827" s="6"/>
      <c r="G827" s="6"/>
      <c r="I827" s="6"/>
      <c r="J827" s="6"/>
      <c r="K827" s="6"/>
    </row>
    <row r="828" spans="2:15" x14ac:dyDescent="0.25">
      <c r="B828" s="36"/>
      <c r="C828" s="97"/>
      <c r="D828" s="36"/>
      <c r="E828" s="6"/>
      <c r="F828" s="6"/>
      <c r="G828" s="6"/>
      <c r="I828" s="6"/>
      <c r="J828" s="6"/>
      <c r="K828" s="6"/>
    </row>
    <row r="829" spans="2:15" s="124" customFormat="1" x14ac:dyDescent="0.25">
      <c r="B829" s="36"/>
      <c r="C829" s="97"/>
      <c r="D829" s="36"/>
      <c r="E829" s="94"/>
      <c r="F829" s="94"/>
      <c r="G829" s="94"/>
      <c r="H829" s="94"/>
      <c r="I829" s="6"/>
      <c r="J829" s="6"/>
      <c r="K829" s="6"/>
      <c r="L829" s="34"/>
      <c r="M829" s="120"/>
      <c r="N829" s="120"/>
      <c r="O829" s="120"/>
    </row>
    <row r="830" spans="2:15" s="124" customFormat="1" x14ac:dyDescent="0.25">
      <c r="B830" s="36"/>
      <c r="C830" s="97"/>
      <c r="D830" s="36"/>
      <c r="E830" s="94"/>
      <c r="F830" s="94"/>
      <c r="G830" s="94"/>
      <c r="H830" s="94"/>
      <c r="I830" s="6"/>
      <c r="J830" s="6"/>
      <c r="K830" s="6"/>
      <c r="L830" s="34"/>
      <c r="M830" s="120"/>
      <c r="N830" s="120"/>
      <c r="O830" s="120"/>
    </row>
    <row r="831" spans="2:15" x14ac:dyDescent="0.25">
      <c r="B831" s="104"/>
      <c r="C831" s="97"/>
      <c r="D831" s="104"/>
      <c r="E831" s="6"/>
      <c r="F831" s="6"/>
      <c r="G831" s="6"/>
      <c r="H831" s="87"/>
      <c r="I831" s="6"/>
      <c r="J831" s="6"/>
      <c r="K831" s="6"/>
    </row>
    <row r="832" spans="2:15" s="124" customFormat="1" x14ac:dyDescent="0.25">
      <c r="B832" s="36"/>
      <c r="C832" s="97"/>
      <c r="D832" s="36"/>
      <c r="E832" s="102"/>
      <c r="F832" s="102"/>
      <c r="G832" s="102"/>
      <c r="H832" s="102"/>
      <c r="I832" s="34"/>
      <c r="J832" s="34"/>
      <c r="K832" s="34"/>
      <c r="L832" s="34"/>
      <c r="M832" s="99"/>
      <c r="N832" s="99"/>
      <c r="O832" s="99"/>
    </row>
    <row r="833" spans="2:16" s="98" customFormat="1" x14ac:dyDescent="0.25">
      <c r="B833" s="25"/>
      <c r="C833" s="69"/>
      <c r="D833" s="25"/>
      <c r="E833" s="7"/>
      <c r="F833" s="7"/>
      <c r="G833" s="7"/>
      <c r="H833" s="7"/>
      <c r="I833" s="7"/>
      <c r="J833" s="7"/>
      <c r="K833" s="7"/>
      <c r="M833" s="99"/>
      <c r="N833" s="99"/>
      <c r="O833" s="99"/>
      <c r="P833" s="100"/>
    </row>
    <row r="834" spans="2:16" s="124" customFormat="1" x14ac:dyDescent="0.25">
      <c r="B834" s="102"/>
      <c r="C834" s="97"/>
      <c r="D834" s="102"/>
      <c r="E834" s="102"/>
      <c r="F834" s="102"/>
      <c r="G834" s="102"/>
      <c r="H834" s="102"/>
      <c r="I834" s="34"/>
      <c r="J834" s="34"/>
      <c r="K834" s="34"/>
      <c r="L834" s="34"/>
      <c r="M834" s="99"/>
      <c r="N834" s="99"/>
      <c r="O834" s="99"/>
    </row>
    <row r="835" spans="2:16" x14ac:dyDescent="0.25">
      <c r="B835" s="96"/>
      <c r="C835" s="97"/>
      <c r="D835" s="96"/>
      <c r="E835" s="6"/>
      <c r="F835" s="6"/>
      <c r="G835" s="6"/>
      <c r="I835" s="6"/>
      <c r="J835" s="6"/>
      <c r="K835" s="6"/>
      <c r="M835" s="99"/>
      <c r="N835" s="99"/>
      <c r="O835" s="99"/>
    </row>
    <row r="836" spans="2:16" x14ac:dyDescent="0.25">
      <c r="B836" s="36"/>
      <c r="C836" s="97"/>
      <c r="D836" s="36"/>
      <c r="E836" s="6"/>
      <c r="F836" s="6"/>
      <c r="G836" s="6"/>
      <c r="I836" s="6"/>
      <c r="J836" s="6"/>
      <c r="K836" s="6"/>
    </row>
    <row r="837" spans="2:16" x14ac:dyDescent="0.25">
      <c r="B837" s="36"/>
      <c r="C837" s="97"/>
      <c r="D837" s="36"/>
      <c r="E837" s="6"/>
      <c r="F837" s="6"/>
      <c r="G837" s="6"/>
      <c r="I837" s="6"/>
      <c r="J837" s="6"/>
      <c r="K837" s="6"/>
    </row>
    <row r="838" spans="2:16" x14ac:dyDescent="0.25">
      <c r="B838" s="36"/>
      <c r="C838" s="97"/>
      <c r="D838" s="36"/>
      <c r="E838" s="6"/>
      <c r="F838" s="6"/>
      <c r="G838" s="6"/>
      <c r="I838" s="6"/>
      <c r="J838" s="6"/>
      <c r="K838" s="6"/>
    </row>
    <row r="839" spans="2:16" x14ac:dyDescent="0.25">
      <c r="B839" s="36"/>
      <c r="C839" s="97"/>
      <c r="D839" s="36"/>
      <c r="E839" s="6"/>
      <c r="F839" s="6"/>
      <c r="G839" s="6"/>
      <c r="I839" s="6"/>
      <c r="J839" s="6"/>
      <c r="K839" s="6"/>
    </row>
    <row r="840" spans="2:16" x14ac:dyDescent="0.25">
      <c r="B840" s="36"/>
      <c r="C840" s="97"/>
      <c r="D840" s="36"/>
      <c r="E840" s="6"/>
      <c r="F840" s="6"/>
      <c r="G840" s="6"/>
      <c r="I840" s="6"/>
      <c r="J840" s="6"/>
      <c r="K840" s="6"/>
    </row>
    <row r="841" spans="2:16" x14ac:dyDescent="0.25">
      <c r="B841" s="36"/>
      <c r="C841" s="97"/>
      <c r="D841" s="36"/>
      <c r="E841" s="6"/>
      <c r="F841" s="6"/>
      <c r="G841" s="6"/>
      <c r="I841" s="6"/>
      <c r="J841" s="6"/>
      <c r="K841" s="6"/>
    </row>
    <row r="842" spans="2:16" x14ac:dyDescent="0.25">
      <c r="B842" s="36"/>
      <c r="C842" s="97"/>
      <c r="D842" s="36"/>
      <c r="E842" s="6"/>
      <c r="F842" s="6"/>
      <c r="G842" s="6"/>
      <c r="I842" s="6"/>
      <c r="J842" s="6"/>
      <c r="K842" s="6"/>
    </row>
    <row r="843" spans="2:16" x14ac:dyDescent="0.25">
      <c r="B843" s="36"/>
      <c r="C843" s="97"/>
      <c r="D843" s="36"/>
      <c r="E843" s="6"/>
      <c r="F843" s="6"/>
      <c r="G843" s="6"/>
      <c r="I843" s="6"/>
      <c r="J843" s="6"/>
      <c r="K843" s="6"/>
    </row>
    <row r="844" spans="2:16" x14ac:dyDescent="0.25">
      <c r="B844" s="36"/>
      <c r="C844" s="97"/>
      <c r="D844" s="36"/>
      <c r="E844" s="6"/>
      <c r="F844" s="6"/>
      <c r="G844" s="6"/>
      <c r="I844" s="6"/>
      <c r="J844" s="6"/>
      <c r="K844" s="6"/>
    </row>
    <row r="845" spans="2:16" x14ac:dyDescent="0.25">
      <c r="B845" s="36"/>
      <c r="C845" s="97"/>
      <c r="D845" s="36"/>
      <c r="E845" s="6"/>
      <c r="F845" s="6"/>
      <c r="G845" s="6"/>
      <c r="I845" s="6"/>
      <c r="J845" s="6"/>
      <c r="K845" s="6"/>
    </row>
    <row r="846" spans="2:16" s="121" customFormat="1" x14ac:dyDescent="0.25">
      <c r="B846" s="36"/>
      <c r="C846" s="97"/>
      <c r="D846" s="36"/>
      <c r="E846" s="6"/>
      <c r="F846" s="6"/>
      <c r="G846" s="6"/>
      <c r="H846" s="6"/>
      <c r="I846" s="6"/>
      <c r="J846" s="6"/>
      <c r="K846" s="6"/>
      <c r="L846" s="117"/>
      <c r="M846" s="120"/>
      <c r="N846" s="120"/>
      <c r="O846" s="120"/>
    </row>
    <row r="847" spans="2:16" s="121" customFormat="1" x14ac:dyDescent="0.25">
      <c r="B847" s="36"/>
      <c r="C847" s="97"/>
      <c r="D847" s="36"/>
      <c r="E847" s="6"/>
      <c r="F847" s="6"/>
      <c r="G847" s="6"/>
      <c r="H847" s="6"/>
      <c r="I847" s="6"/>
      <c r="J847" s="6"/>
      <c r="K847" s="6"/>
      <c r="L847" s="117"/>
      <c r="M847" s="120"/>
      <c r="N847" s="120"/>
      <c r="O847" s="120"/>
    </row>
    <row r="848" spans="2:16" s="121" customFormat="1" x14ac:dyDescent="0.25">
      <c r="B848" s="36"/>
      <c r="C848" s="97"/>
      <c r="D848" s="36"/>
      <c r="E848" s="6"/>
      <c r="F848" s="6"/>
      <c r="G848" s="6"/>
      <c r="H848" s="6"/>
      <c r="I848" s="6"/>
      <c r="J848" s="6"/>
      <c r="K848" s="6"/>
      <c r="L848" s="117"/>
      <c r="M848" s="120"/>
      <c r="N848" s="120"/>
      <c r="O848" s="120"/>
    </row>
    <row r="849" spans="2:15" s="121" customFormat="1" x14ac:dyDescent="0.25">
      <c r="B849" s="36"/>
      <c r="C849" s="97"/>
      <c r="D849" s="36"/>
      <c r="E849" s="6"/>
      <c r="F849" s="6"/>
      <c r="G849" s="6"/>
      <c r="H849" s="6"/>
      <c r="I849" s="6"/>
      <c r="J849" s="6"/>
      <c r="K849" s="6"/>
      <c r="L849" s="117"/>
      <c r="M849" s="120"/>
      <c r="N849" s="120"/>
      <c r="O849" s="120"/>
    </row>
    <row r="850" spans="2:15" s="121" customFormat="1" x14ac:dyDescent="0.25">
      <c r="B850" s="36"/>
      <c r="C850" s="97"/>
      <c r="D850" s="36"/>
      <c r="E850" s="6"/>
      <c r="F850" s="6"/>
      <c r="G850" s="6"/>
      <c r="H850" s="6"/>
      <c r="I850" s="6"/>
      <c r="J850" s="6"/>
      <c r="K850" s="6"/>
      <c r="L850" s="117"/>
      <c r="M850" s="120"/>
      <c r="N850" s="120"/>
      <c r="O850" s="120"/>
    </row>
    <row r="851" spans="2:15" s="121" customFormat="1" x14ac:dyDescent="0.25">
      <c r="B851" s="36"/>
      <c r="C851" s="97"/>
      <c r="D851" s="36"/>
      <c r="E851" s="6"/>
      <c r="F851" s="6"/>
      <c r="G851" s="6"/>
      <c r="H851" s="6"/>
      <c r="I851" s="6"/>
      <c r="J851" s="6"/>
      <c r="K851" s="6"/>
      <c r="L851" s="117"/>
      <c r="M851" s="120"/>
      <c r="N851" s="120"/>
      <c r="O851" s="120"/>
    </row>
    <row r="852" spans="2:15" s="121" customFormat="1" x14ac:dyDescent="0.25">
      <c r="B852" s="36"/>
      <c r="C852" s="97"/>
      <c r="D852" s="36"/>
      <c r="E852" s="6"/>
      <c r="F852" s="6"/>
      <c r="G852" s="6"/>
      <c r="H852" s="6"/>
      <c r="I852" s="6"/>
      <c r="J852" s="6"/>
      <c r="K852" s="6"/>
      <c r="L852" s="117"/>
      <c r="M852" s="120"/>
      <c r="N852" s="120"/>
      <c r="O852" s="120"/>
    </row>
    <row r="853" spans="2:15" s="121" customFormat="1" x14ac:dyDescent="0.25">
      <c r="B853" s="36"/>
      <c r="C853" s="97"/>
      <c r="D853" s="36"/>
      <c r="E853" s="6"/>
      <c r="F853" s="6"/>
      <c r="G853" s="6"/>
      <c r="H853" s="6"/>
      <c r="I853" s="6"/>
      <c r="J853" s="6"/>
      <c r="K853" s="6"/>
      <c r="L853" s="117"/>
      <c r="M853" s="120"/>
      <c r="N853" s="120"/>
      <c r="O853" s="120"/>
    </row>
    <row r="854" spans="2:15" s="121" customFormat="1" x14ac:dyDescent="0.25">
      <c r="B854" s="36"/>
      <c r="C854" s="97"/>
      <c r="D854" s="36"/>
      <c r="E854" s="6"/>
      <c r="F854" s="6"/>
      <c r="G854" s="6"/>
      <c r="H854" s="6"/>
      <c r="I854" s="6"/>
      <c r="J854" s="6"/>
      <c r="K854" s="6"/>
      <c r="L854" s="117"/>
      <c r="M854" s="120"/>
      <c r="N854" s="120"/>
      <c r="O854" s="120"/>
    </row>
    <row r="855" spans="2:15" s="121" customFormat="1" x14ac:dyDescent="0.25">
      <c r="B855" s="36"/>
      <c r="C855" s="97"/>
      <c r="D855" s="36"/>
      <c r="E855" s="6"/>
      <c r="F855" s="6"/>
      <c r="G855" s="6"/>
      <c r="H855" s="6"/>
      <c r="I855" s="6"/>
      <c r="J855" s="6"/>
      <c r="K855" s="6"/>
      <c r="L855" s="117"/>
      <c r="M855" s="120"/>
      <c r="N855" s="120"/>
      <c r="O855" s="120"/>
    </row>
    <row r="856" spans="2:15" s="121" customFormat="1" x14ac:dyDescent="0.25">
      <c r="B856" s="36"/>
      <c r="C856" s="97"/>
      <c r="D856" s="36"/>
      <c r="E856" s="6"/>
      <c r="F856" s="6"/>
      <c r="G856" s="6"/>
      <c r="H856" s="6"/>
      <c r="I856" s="6"/>
      <c r="J856" s="6"/>
      <c r="K856" s="6"/>
      <c r="L856" s="117"/>
      <c r="M856" s="120"/>
      <c r="N856" s="120"/>
      <c r="O856" s="120"/>
    </row>
    <row r="857" spans="2:15" s="121" customFormat="1" x14ac:dyDescent="0.25">
      <c r="B857" s="36"/>
      <c r="C857" s="97"/>
      <c r="D857" s="36"/>
      <c r="E857" s="6"/>
      <c r="F857" s="6"/>
      <c r="G857" s="6"/>
      <c r="H857" s="6"/>
      <c r="I857" s="6"/>
      <c r="J857" s="6"/>
      <c r="K857" s="6"/>
      <c r="L857" s="117"/>
      <c r="M857" s="120"/>
      <c r="N857" s="120"/>
      <c r="O857" s="120"/>
    </row>
    <row r="858" spans="2:15" s="121" customFormat="1" x14ac:dyDescent="0.25">
      <c r="B858" s="36"/>
      <c r="C858" s="97"/>
      <c r="D858" s="36"/>
      <c r="E858" s="6"/>
      <c r="F858" s="6"/>
      <c r="G858" s="6"/>
      <c r="H858" s="6"/>
      <c r="I858" s="6"/>
      <c r="J858" s="6"/>
      <c r="K858" s="6"/>
      <c r="L858" s="117"/>
      <c r="M858" s="120"/>
      <c r="N858" s="120"/>
      <c r="O858" s="120"/>
    </row>
    <row r="859" spans="2:15" s="121" customFormat="1" x14ac:dyDescent="0.25">
      <c r="B859" s="36"/>
      <c r="C859" s="97"/>
      <c r="D859" s="36"/>
      <c r="E859" s="6"/>
      <c r="F859" s="6"/>
      <c r="G859" s="6"/>
      <c r="H859" s="6"/>
      <c r="I859" s="6"/>
      <c r="J859" s="6"/>
      <c r="K859" s="6"/>
      <c r="L859" s="117"/>
      <c r="M859" s="120"/>
      <c r="N859" s="120"/>
      <c r="O859" s="120"/>
    </row>
    <row r="860" spans="2:15" s="121" customFormat="1" x14ac:dyDescent="0.25">
      <c r="B860" s="36"/>
      <c r="C860" s="97"/>
      <c r="D860" s="36"/>
      <c r="E860" s="6"/>
      <c r="F860" s="6"/>
      <c r="G860" s="6"/>
      <c r="H860" s="6"/>
      <c r="I860" s="6"/>
      <c r="J860" s="6"/>
      <c r="K860" s="6"/>
      <c r="L860" s="117"/>
      <c r="M860" s="120"/>
      <c r="N860" s="120"/>
      <c r="O860" s="120"/>
    </row>
    <row r="861" spans="2:15" s="121" customFormat="1" x14ac:dyDescent="0.25">
      <c r="B861" s="36"/>
      <c r="C861" s="97"/>
      <c r="D861" s="36"/>
      <c r="E861" s="6"/>
      <c r="F861" s="6"/>
      <c r="G861" s="6"/>
      <c r="H861" s="6"/>
      <c r="I861" s="6"/>
      <c r="J861" s="6"/>
      <c r="K861" s="6"/>
      <c r="L861" s="117"/>
      <c r="M861" s="120"/>
      <c r="N861" s="120"/>
      <c r="O861" s="120"/>
    </row>
    <row r="862" spans="2:15" x14ac:dyDescent="0.25">
      <c r="B862" s="36"/>
      <c r="C862" s="97"/>
      <c r="D862" s="36"/>
      <c r="E862" s="6"/>
      <c r="F862" s="6"/>
      <c r="G862" s="6"/>
      <c r="I862" s="6"/>
      <c r="J862" s="6"/>
      <c r="K862" s="6"/>
    </row>
    <row r="863" spans="2:15" x14ac:dyDescent="0.25">
      <c r="B863" s="36"/>
      <c r="C863" s="97"/>
      <c r="D863" s="36"/>
      <c r="E863" s="6"/>
      <c r="F863" s="6"/>
      <c r="G863" s="6"/>
      <c r="I863" s="6"/>
      <c r="J863" s="6"/>
      <c r="K863" s="6"/>
    </row>
    <row r="864" spans="2:15" x14ac:dyDescent="0.25">
      <c r="B864" s="36"/>
      <c r="C864" s="97"/>
      <c r="D864" s="36"/>
      <c r="E864" s="6"/>
      <c r="F864" s="6"/>
      <c r="G864" s="6"/>
      <c r="I864" s="6"/>
      <c r="J864" s="6"/>
      <c r="K864" s="6"/>
    </row>
    <row r="865" spans="2:16" x14ac:dyDescent="0.25">
      <c r="B865" s="104"/>
      <c r="C865" s="97"/>
      <c r="D865" s="104"/>
      <c r="E865" s="6"/>
      <c r="F865" s="6"/>
      <c r="G865" s="6"/>
      <c r="H865" s="87"/>
      <c r="I865" s="6"/>
      <c r="J865" s="6"/>
      <c r="K865" s="6"/>
    </row>
    <row r="866" spans="2:16" s="124" customFormat="1" x14ac:dyDescent="0.25">
      <c r="B866" s="36"/>
      <c r="C866" s="108"/>
      <c r="D866" s="36"/>
      <c r="E866" s="109"/>
      <c r="F866" s="109"/>
      <c r="G866" s="109"/>
      <c r="H866" s="109"/>
      <c r="I866" s="34"/>
      <c r="J866" s="34"/>
      <c r="K866" s="34"/>
      <c r="L866" s="34"/>
      <c r="M866" s="99"/>
      <c r="N866" s="99"/>
      <c r="O866" s="99"/>
    </row>
    <row r="867" spans="2:16" s="98" customFormat="1" x14ac:dyDescent="0.25">
      <c r="B867" s="25"/>
      <c r="C867" s="69"/>
      <c r="D867" s="25"/>
      <c r="E867" s="7"/>
      <c r="F867" s="7"/>
      <c r="G867" s="7"/>
      <c r="H867" s="7"/>
      <c r="I867" s="7"/>
      <c r="J867" s="7"/>
      <c r="K867" s="7"/>
      <c r="M867" s="99"/>
      <c r="N867" s="99"/>
      <c r="O867" s="99"/>
      <c r="P867" s="100"/>
    </row>
    <row r="868" spans="2:16" s="124" customFormat="1" x14ac:dyDescent="0.25">
      <c r="B868" s="36"/>
      <c r="C868" s="108"/>
      <c r="D868" s="36"/>
      <c r="E868" s="109"/>
      <c r="F868" s="109"/>
      <c r="G868" s="109"/>
      <c r="H868" s="109"/>
      <c r="I868" s="34"/>
      <c r="J868" s="34"/>
      <c r="K868" s="34"/>
      <c r="L868" s="34"/>
      <c r="M868" s="99"/>
      <c r="N868" s="99"/>
      <c r="O868" s="99"/>
    </row>
    <row r="869" spans="2:16" x14ac:dyDescent="0.25">
      <c r="B869" s="96"/>
      <c r="C869" s="97"/>
      <c r="D869" s="96"/>
      <c r="E869" s="6"/>
      <c r="F869" s="6"/>
      <c r="G869" s="6"/>
      <c r="I869" s="6"/>
      <c r="J869" s="6"/>
      <c r="K869" s="6"/>
      <c r="M869" s="99"/>
      <c r="N869" s="99"/>
      <c r="O869" s="99"/>
    </row>
    <row r="870" spans="2:16" s="124" customFormat="1" x14ac:dyDescent="0.25">
      <c r="B870" s="36"/>
      <c r="C870" s="97"/>
      <c r="D870" s="36"/>
      <c r="E870" s="94"/>
      <c r="F870" s="94"/>
      <c r="G870" s="94"/>
      <c r="H870" s="94"/>
      <c r="I870" s="6"/>
      <c r="J870" s="6"/>
      <c r="K870" s="6"/>
      <c r="L870" s="34"/>
      <c r="M870" s="120"/>
      <c r="N870" s="120"/>
      <c r="O870" s="120"/>
    </row>
    <row r="871" spans="2:16" s="124" customFormat="1" x14ac:dyDescent="0.25">
      <c r="B871" s="36"/>
      <c r="C871" s="97"/>
      <c r="D871" s="36"/>
      <c r="E871" s="94"/>
      <c r="F871" s="94"/>
      <c r="G871" s="94"/>
      <c r="H871" s="94"/>
      <c r="I871" s="6"/>
      <c r="J871" s="6"/>
      <c r="K871" s="6"/>
      <c r="L871" s="34"/>
      <c r="M871" s="120"/>
      <c r="N871" s="120"/>
      <c r="O871" s="120"/>
    </row>
    <row r="872" spans="2:16" x14ac:dyDescent="0.25">
      <c r="B872" s="104"/>
      <c r="C872" s="97"/>
      <c r="D872" s="104"/>
      <c r="E872" s="6"/>
      <c r="F872" s="6"/>
      <c r="G872" s="6"/>
      <c r="H872" s="87"/>
      <c r="I872" s="6"/>
      <c r="J872" s="6"/>
      <c r="K872" s="6"/>
    </row>
    <row r="873" spans="2:16" s="124" customFormat="1" x14ac:dyDescent="0.25">
      <c r="B873" s="36"/>
      <c r="C873" s="108"/>
      <c r="D873" s="36"/>
      <c r="E873" s="109"/>
      <c r="F873" s="109"/>
      <c r="G873" s="109"/>
      <c r="H873" s="109"/>
      <c r="I873" s="34"/>
      <c r="J873" s="34"/>
      <c r="K873" s="34"/>
      <c r="L873" s="34"/>
      <c r="M873" s="99"/>
      <c r="N873" s="99"/>
      <c r="O873" s="99"/>
    </row>
    <row r="874" spans="2:16" s="98" customFormat="1" x14ac:dyDescent="0.25">
      <c r="B874" s="25"/>
      <c r="C874" s="69"/>
      <c r="D874" s="25"/>
      <c r="E874" s="7"/>
      <c r="F874" s="7"/>
      <c r="G874" s="7"/>
      <c r="H874" s="7"/>
      <c r="I874" s="7"/>
      <c r="J874" s="7"/>
      <c r="K874" s="7"/>
      <c r="M874" s="99"/>
      <c r="N874" s="99"/>
      <c r="O874" s="99"/>
      <c r="P874" s="100"/>
    </row>
    <row r="875" spans="2:16" s="124" customFormat="1" x14ac:dyDescent="0.25">
      <c r="B875" s="36"/>
      <c r="C875" s="108"/>
      <c r="D875" s="36"/>
      <c r="E875" s="109"/>
      <c r="F875" s="109"/>
      <c r="G875" s="109"/>
      <c r="H875" s="109"/>
      <c r="I875" s="34"/>
      <c r="J875" s="34"/>
      <c r="K875" s="34"/>
      <c r="L875" s="34"/>
      <c r="M875" s="99"/>
      <c r="N875" s="99"/>
      <c r="O875" s="99"/>
    </row>
    <row r="876" spans="2:16" x14ac:dyDescent="0.25">
      <c r="B876" s="96"/>
      <c r="C876" s="97"/>
      <c r="D876" s="96"/>
      <c r="E876" s="6"/>
      <c r="F876" s="6"/>
      <c r="G876" s="6"/>
      <c r="I876" s="6"/>
      <c r="J876" s="6"/>
      <c r="K876" s="6"/>
      <c r="M876" s="99"/>
      <c r="N876" s="99"/>
      <c r="O876" s="99"/>
    </row>
    <row r="877" spans="2:16" s="124" customFormat="1" x14ac:dyDescent="0.25">
      <c r="B877" s="36"/>
      <c r="C877" s="97"/>
      <c r="D877" s="36"/>
      <c r="E877" s="94"/>
      <c r="F877" s="94"/>
      <c r="G877" s="94"/>
      <c r="H877" s="94"/>
      <c r="I877" s="6"/>
      <c r="J877" s="6"/>
      <c r="K877" s="6"/>
      <c r="L877" s="34"/>
      <c r="M877" s="120"/>
      <c r="N877" s="120"/>
      <c r="O877" s="120"/>
    </row>
    <row r="878" spans="2:16" s="124" customFormat="1" x14ac:dyDescent="0.25">
      <c r="B878" s="36"/>
      <c r="C878" s="97"/>
      <c r="D878" s="36"/>
      <c r="E878" s="94"/>
      <c r="F878" s="94"/>
      <c r="G878" s="94"/>
      <c r="H878" s="94"/>
      <c r="I878" s="6"/>
      <c r="J878" s="6"/>
      <c r="K878" s="6"/>
      <c r="L878" s="34"/>
      <c r="M878" s="120"/>
      <c r="N878" s="120"/>
      <c r="O878" s="120"/>
    </row>
    <row r="879" spans="2:16" x14ac:dyDescent="0.25">
      <c r="B879" s="104"/>
      <c r="C879" s="97"/>
      <c r="D879" s="104"/>
      <c r="E879" s="6"/>
      <c r="F879" s="6"/>
      <c r="G879" s="6"/>
      <c r="H879" s="87"/>
      <c r="I879" s="6"/>
      <c r="J879" s="6"/>
      <c r="K879" s="6"/>
    </row>
    <row r="880" spans="2:16" x14ac:dyDescent="0.25">
      <c r="B880" s="104"/>
      <c r="C880" s="97"/>
      <c r="D880" s="104"/>
      <c r="E880" s="6"/>
      <c r="F880" s="6"/>
      <c r="G880" s="6"/>
      <c r="I880" s="6"/>
      <c r="J880" s="6"/>
      <c r="K880" s="6"/>
    </row>
    <row r="881" spans="2:16" x14ac:dyDescent="0.25">
      <c r="B881" s="104"/>
      <c r="C881" s="97"/>
      <c r="D881" s="104"/>
      <c r="E881" s="6"/>
      <c r="F881" s="6"/>
      <c r="G881" s="6"/>
      <c r="H881" s="87"/>
      <c r="I881" s="6"/>
      <c r="J881" s="6"/>
      <c r="K881" s="6"/>
    </row>
    <row r="882" spans="2:16" x14ac:dyDescent="0.25">
      <c r="B882" s="104"/>
      <c r="C882" s="97"/>
      <c r="D882" s="104"/>
      <c r="E882" s="6"/>
      <c r="F882" s="6"/>
      <c r="G882" s="6"/>
      <c r="I882" s="6"/>
      <c r="J882" s="6"/>
      <c r="K882" s="6"/>
    </row>
    <row r="883" spans="2:16" s="102" customFormat="1" x14ac:dyDescent="0.25">
      <c r="B883" s="36"/>
      <c r="C883" s="97"/>
      <c r="D883" s="36"/>
      <c r="I883" s="34"/>
      <c r="J883" s="34"/>
      <c r="K883" s="34"/>
      <c r="L883" s="34"/>
      <c r="M883" s="99"/>
      <c r="N883" s="99"/>
      <c r="O883" s="99"/>
    </row>
    <row r="884" spans="2:16" s="98" customFormat="1" x14ac:dyDescent="0.25">
      <c r="B884" s="25"/>
      <c r="C884" s="69"/>
      <c r="D884" s="25"/>
      <c r="E884" s="7"/>
      <c r="F884" s="7"/>
      <c r="G884" s="7"/>
      <c r="H884" s="7"/>
      <c r="I884" s="7"/>
      <c r="J884" s="7"/>
      <c r="K884" s="7"/>
      <c r="M884" s="99"/>
      <c r="N884" s="99"/>
      <c r="O884" s="99"/>
      <c r="P884" s="100"/>
    </row>
    <row r="885" spans="2:16" s="124" customFormat="1" x14ac:dyDescent="0.25">
      <c r="B885" s="107"/>
      <c r="C885" s="97"/>
      <c r="D885" s="107"/>
      <c r="E885" s="102"/>
      <c r="F885" s="102"/>
      <c r="G885" s="102"/>
      <c r="H885" s="102"/>
      <c r="I885" s="93"/>
      <c r="J885" s="93"/>
      <c r="K885" s="93"/>
      <c r="L885" s="93"/>
      <c r="M885" s="99"/>
      <c r="N885" s="99"/>
      <c r="O885" s="99"/>
    </row>
    <row r="886" spans="2:16" s="98" customFormat="1" x14ac:dyDescent="0.25">
      <c r="B886" s="25"/>
      <c r="C886" s="69"/>
      <c r="D886" s="25"/>
      <c r="E886" s="7"/>
      <c r="F886" s="7"/>
      <c r="G886" s="7"/>
      <c r="H886" s="7"/>
      <c r="I886" s="7"/>
      <c r="J886" s="7"/>
      <c r="K886" s="7"/>
      <c r="M886" s="99"/>
      <c r="N886" s="99"/>
      <c r="O886" s="99"/>
      <c r="P886" s="100"/>
    </row>
    <row r="887" spans="2:16" s="102" customFormat="1" x14ac:dyDescent="0.25">
      <c r="C887" s="97"/>
      <c r="I887" s="34"/>
      <c r="J887" s="34"/>
      <c r="K887" s="34"/>
      <c r="L887" s="34"/>
      <c r="M887" s="99"/>
      <c r="N887" s="99"/>
      <c r="O887" s="99"/>
    </row>
    <row r="888" spans="2:16" x14ac:dyDescent="0.25">
      <c r="B888" s="96"/>
      <c r="C888" s="97"/>
      <c r="D888" s="96"/>
      <c r="E888" s="6"/>
      <c r="F888" s="6"/>
      <c r="G888" s="6"/>
      <c r="I888" s="6"/>
      <c r="J888" s="6"/>
      <c r="K888" s="6"/>
      <c r="M888" s="99"/>
      <c r="N888" s="99"/>
      <c r="O888" s="99"/>
    </row>
    <row r="889" spans="2:16" s="124" customFormat="1" x14ac:dyDescent="0.25">
      <c r="B889" s="36"/>
      <c r="C889" s="97"/>
      <c r="D889" s="36"/>
      <c r="E889" s="94"/>
      <c r="F889" s="94"/>
      <c r="G889" s="94"/>
      <c r="H889" s="94"/>
      <c r="I889" s="6"/>
      <c r="J889" s="6"/>
      <c r="K889" s="6"/>
      <c r="L889" s="34"/>
      <c r="M889" s="120"/>
      <c r="N889" s="120"/>
      <c r="O889" s="120"/>
    </row>
    <row r="890" spans="2:16" s="124" customFormat="1" x14ac:dyDescent="0.25">
      <c r="B890" s="36"/>
      <c r="C890" s="97"/>
      <c r="D890" s="36"/>
      <c r="E890" s="94"/>
      <c r="F890" s="94"/>
      <c r="G890" s="94"/>
      <c r="H890" s="94"/>
      <c r="I890" s="6"/>
      <c r="J890" s="6"/>
      <c r="K890" s="6"/>
      <c r="L890" s="34"/>
      <c r="M890" s="120"/>
      <c r="N890" s="120"/>
      <c r="O890" s="120"/>
    </row>
    <row r="891" spans="2:16" x14ac:dyDescent="0.25">
      <c r="B891" s="104"/>
      <c r="C891" s="97"/>
      <c r="D891" s="104"/>
      <c r="E891" s="6"/>
      <c r="F891" s="6"/>
      <c r="G891" s="6"/>
      <c r="H891" s="87"/>
      <c r="I891" s="6"/>
      <c r="J891" s="6"/>
      <c r="K891" s="6"/>
    </row>
    <row r="892" spans="2:16" s="124" customFormat="1" x14ac:dyDescent="0.25">
      <c r="B892" s="107"/>
      <c r="C892" s="97"/>
      <c r="D892" s="107"/>
      <c r="E892" s="102"/>
      <c r="F892" s="102"/>
      <c r="G892" s="102"/>
      <c r="H892" s="102"/>
      <c r="I892" s="93"/>
      <c r="J892" s="93"/>
      <c r="K892" s="93"/>
      <c r="L892" s="93"/>
      <c r="M892" s="99"/>
      <c r="N892" s="99"/>
      <c r="O892" s="99"/>
    </row>
    <row r="893" spans="2:16" s="98" customFormat="1" x14ac:dyDescent="0.25">
      <c r="B893" s="25"/>
      <c r="C893" s="69"/>
      <c r="D893" s="25"/>
      <c r="E893" s="7"/>
      <c r="F893" s="7"/>
      <c r="G893" s="7"/>
      <c r="H893" s="7"/>
      <c r="I893" s="7"/>
      <c r="J893" s="7"/>
      <c r="K893" s="7"/>
      <c r="M893" s="99"/>
      <c r="N893" s="99"/>
      <c r="O893" s="99"/>
      <c r="P893" s="100"/>
    </row>
    <row r="894" spans="2:16" s="102" customFormat="1" x14ac:dyDescent="0.25">
      <c r="C894" s="97"/>
      <c r="I894" s="34"/>
      <c r="J894" s="34"/>
      <c r="K894" s="34"/>
      <c r="L894" s="34"/>
      <c r="M894" s="99"/>
      <c r="N894" s="99"/>
      <c r="O894" s="99"/>
    </row>
    <row r="895" spans="2:16" x14ac:dyDescent="0.25">
      <c r="B895" s="96"/>
      <c r="C895" s="97"/>
      <c r="D895" s="96"/>
      <c r="E895" s="6"/>
      <c r="F895" s="6"/>
      <c r="G895" s="6"/>
      <c r="I895" s="6"/>
      <c r="J895" s="6"/>
      <c r="K895" s="6"/>
      <c r="M895" s="99"/>
      <c r="N895" s="99"/>
      <c r="O895" s="99"/>
    </row>
    <row r="896" spans="2:16" s="124" customFormat="1" x14ac:dyDescent="0.25">
      <c r="B896" s="36"/>
      <c r="C896" s="97"/>
      <c r="D896" s="36"/>
      <c r="E896" s="94"/>
      <c r="F896" s="94"/>
      <c r="G896" s="94"/>
      <c r="H896" s="94"/>
      <c r="I896" s="6"/>
      <c r="J896" s="6"/>
      <c r="K896" s="6"/>
      <c r="L896" s="34"/>
      <c r="M896" s="120"/>
      <c r="N896" s="120"/>
      <c r="O896" s="120"/>
    </row>
    <row r="897" spans="2:16" s="124" customFormat="1" x14ac:dyDescent="0.25">
      <c r="B897" s="36"/>
      <c r="C897" s="97"/>
      <c r="D897" s="36"/>
      <c r="E897" s="94"/>
      <c r="F897" s="94"/>
      <c r="G897" s="94"/>
      <c r="H897" s="94"/>
      <c r="I897" s="6"/>
      <c r="J897" s="6"/>
      <c r="K897" s="6"/>
      <c r="L897" s="34"/>
      <c r="M897" s="120"/>
      <c r="N897" s="120"/>
      <c r="O897" s="120"/>
    </row>
    <row r="898" spans="2:16" s="124" customFormat="1" x14ac:dyDescent="0.25">
      <c r="B898" s="36"/>
      <c r="C898" s="97"/>
      <c r="D898" s="36"/>
      <c r="E898" s="94"/>
      <c r="F898" s="94"/>
      <c r="G898" s="94"/>
      <c r="H898" s="94"/>
      <c r="I898" s="6"/>
      <c r="J898" s="6"/>
      <c r="K898" s="6"/>
      <c r="L898" s="34"/>
      <c r="M898" s="120"/>
      <c r="N898" s="120"/>
      <c r="O898" s="120"/>
    </row>
    <row r="899" spans="2:16" s="124" customFormat="1" x14ac:dyDescent="0.25">
      <c r="B899" s="36"/>
      <c r="C899" s="97"/>
      <c r="D899" s="36"/>
      <c r="E899" s="94"/>
      <c r="F899" s="94"/>
      <c r="G899" s="94"/>
      <c r="H899" s="94"/>
      <c r="I899" s="6"/>
      <c r="J899" s="6"/>
      <c r="K899" s="6"/>
      <c r="L899" s="34"/>
      <c r="M899" s="120"/>
      <c r="N899" s="120"/>
      <c r="O899" s="120"/>
    </row>
    <row r="900" spans="2:16" s="124" customFormat="1" x14ac:dyDescent="0.25">
      <c r="B900" s="36"/>
      <c r="C900" s="97"/>
      <c r="D900" s="36"/>
      <c r="E900" s="94"/>
      <c r="F900" s="94"/>
      <c r="G900" s="94"/>
      <c r="H900" s="94"/>
      <c r="I900" s="6"/>
      <c r="J900" s="6"/>
      <c r="K900" s="6"/>
      <c r="L900" s="34"/>
      <c r="M900" s="120"/>
      <c r="N900" s="120"/>
      <c r="O900" s="120"/>
    </row>
    <row r="901" spans="2:16" s="124" customFormat="1" x14ac:dyDescent="0.25">
      <c r="B901" s="36"/>
      <c r="C901" s="97"/>
      <c r="D901" s="36"/>
      <c r="E901" s="94"/>
      <c r="F901" s="94"/>
      <c r="G901" s="94"/>
      <c r="H901" s="94"/>
      <c r="I901" s="6"/>
      <c r="J901" s="6"/>
      <c r="K901" s="6"/>
      <c r="L901" s="34"/>
      <c r="M901" s="120"/>
      <c r="N901" s="120"/>
      <c r="O901" s="120"/>
    </row>
    <row r="902" spans="2:16" x14ac:dyDescent="0.25">
      <c r="B902" s="104"/>
      <c r="C902" s="97"/>
      <c r="D902" s="104"/>
      <c r="E902" s="6"/>
      <c r="F902" s="6"/>
      <c r="G902" s="6"/>
      <c r="H902" s="87"/>
      <c r="I902" s="6"/>
      <c r="J902" s="6"/>
      <c r="K902" s="6"/>
    </row>
    <row r="903" spans="2:16" s="124" customFormat="1" x14ac:dyDescent="0.25">
      <c r="B903" s="107"/>
      <c r="C903" s="97"/>
      <c r="D903" s="107"/>
      <c r="E903" s="102"/>
      <c r="F903" s="102"/>
      <c r="G903" s="102"/>
      <c r="H903" s="102"/>
      <c r="I903" s="93"/>
      <c r="J903" s="93"/>
      <c r="K903" s="93"/>
      <c r="L903" s="93"/>
      <c r="M903" s="99"/>
      <c r="N903" s="99"/>
      <c r="O903" s="99"/>
    </row>
    <row r="904" spans="2:16" s="98" customFormat="1" x14ac:dyDescent="0.25">
      <c r="B904" s="25"/>
      <c r="C904" s="69"/>
      <c r="D904" s="25"/>
      <c r="E904" s="7"/>
      <c r="F904" s="7"/>
      <c r="G904" s="7"/>
      <c r="H904" s="7"/>
      <c r="I904" s="7"/>
      <c r="J904" s="7"/>
      <c r="K904" s="7"/>
      <c r="M904" s="99"/>
      <c r="N904" s="99"/>
      <c r="O904" s="99"/>
      <c r="P904" s="100"/>
    </row>
    <row r="905" spans="2:16" s="102" customFormat="1" x14ac:dyDescent="0.25">
      <c r="C905" s="97"/>
      <c r="I905" s="34"/>
      <c r="J905" s="34"/>
      <c r="K905" s="34"/>
      <c r="L905" s="34"/>
      <c r="M905" s="99"/>
      <c r="N905" s="99"/>
      <c r="O905" s="99"/>
    </row>
    <row r="906" spans="2:16" x14ac:dyDescent="0.25">
      <c r="B906" s="96"/>
      <c r="C906" s="97"/>
      <c r="D906" s="96"/>
      <c r="E906" s="6"/>
      <c r="F906" s="6"/>
      <c r="G906" s="6"/>
      <c r="I906" s="6"/>
      <c r="J906" s="6"/>
      <c r="K906" s="6"/>
      <c r="M906" s="99"/>
      <c r="N906" s="99"/>
      <c r="O906" s="99"/>
    </row>
    <row r="907" spans="2:16" s="124" customFormat="1" x14ac:dyDescent="0.25">
      <c r="B907" s="36"/>
      <c r="C907" s="97"/>
      <c r="D907" s="36"/>
      <c r="E907" s="94"/>
      <c r="F907" s="94"/>
      <c r="G907" s="94"/>
      <c r="H907" s="94"/>
      <c r="I907" s="6"/>
      <c r="J907" s="6"/>
      <c r="K907" s="6"/>
      <c r="L907" s="34"/>
      <c r="M907" s="120"/>
      <c r="N907" s="120"/>
      <c r="O907" s="120"/>
    </row>
    <row r="908" spans="2:16" s="124" customFormat="1" x14ac:dyDescent="0.25">
      <c r="B908" s="36"/>
      <c r="C908" s="97"/>
      <c r="D908" s="36"/>
      <c r="E908" s="94"/>
      <c r="F908" s="94"/>
      <c r="G908" s="94"/>
      <c r="H908" s="94"/>
      <c r="I908" s="6"/>
      <c r="J908" s="6"/>
      <c r="K908" s="6"/>
      <c r="L908" s="34"/>
      <c r="M908" s="120"/>
      <c r="N908" s="120"/>
      <c r="O908" s="120"/>
    </row>
    <row r="909" spans="2:16" x14ac:dyDescent="0.25">
      <c r="B909" s="104"/>
      <c r="C909" s="97"/>
      <c r="D909" s="104"/>
      <c r="E909" s="6"/>
      <c r="F909" s="6"/>
      <c r="G909" s="6"/>
      <c r="H909" s="87"/>
      <c r="I909" s="6"/>
      <c r="J909" s="6"/>
      <c r="K909" s="6"/>
    </row>
    <row r="910" spans="2:16" s="124" customFormat="1" x14ac:dyDescent="0.25">
      <c r="B910" s="107"/>
      <c r="C910" s="97"/>
      <c r="D910" s="107"/>
      <c r="E910" s="102"/>
      <c r="F910" s="102"/>
      <c r="G910" s="102"/>
      <c r="H910" s="102"/>
      <c r="I910" s="93"/>
      <c r="J910" s="93"/>
      <c r="K910" s="93"/>
      <c r="L910" s="93"/>
      <c r="M910" s="99"/>
      <c r="N910" s="99"/>
      <c r="O910" s="99"/>
    </row>
    <row r="911" spans="2:16" s="98" customFormat="1" x14ac:dyDescent="0.25">
      <c r="B911" s="25"/>
      <c r="C911" s="69"/>
      <c r="D911" s="25"/>
      <c r="E911" s="7"/>
      <c r="F911" s="7"/>
      <c r="G911" s="7"/>
      <c r="H911" s="7"/>
      <c r="I911" s="7"/>
      <c r="J911" s="7"/>
      <c r="K911" s="7"/>
      <c r="M911" s="99"/>
      <c r="N911" s="99"/>
      <c r="O911" s="99"/>
      <c r="P911" s="100"/>
    </row>
    <row r="912" spans="2:16" s="102" customFormat="1" x14ac:dyDescent="0.25">
      <c r="C912" s="97"/>
      <c r="I912" s="34"/>
      <c r="J912" s="34"/>
      <c r="K912" s="34"/>
      <c r="L912" s="34"/>
      <c r="M912" s="99"/>
      <c r="N912" s="99"/>
      <c r="O912" s="99"/>
    </row>
    <row r="913" spans="2:16" x14ac:dyDescent="0.25">
      <c r="B913" s="96"/>
      <c r="C913" s="97"/>
      <c r="D913" s="96"/>
      <c r="E913" s="6"/>
      <c r="F913" s="6"/>
      <c r="G913" s="6"/>
      <c r="I913" s="6"/>
      <c r="J913" s="6"/>
      <c r="K913" s="6"/>
      <c r="M913" s="99"/>
      <c r="N913" s="99"/>
      <c r="O913" s="99"/>
    </row>
    <row r="914" spans="2:16" s="124" customFormat="1" x14ac:dyDescent="0.25">
      <c r="B914" s="36"/>
      <c r="C914" s="97"/>
      <c r="D914" s="36"/>
      <c r="E914" s="94"/>
      <c r="F914" s="94"/>
      <c r="G914" s="94"/>
      <c r="H914" s="94"/>
      <c r="I914" s="6"/>
      <c r="J914" s="6"/>
      <c r="K914" s="6"/>
      <c r="L914" s="34"/>
      <c r="M914" s="120"/>
      <c r="N914" s="120"/>
      <c r="O914" s="120"/>
    </row>
    <row r="915" spans="2:16" s="124" customFormat="1" x14ac:dyDescent="0.25">
      <c r="B915" s="36"/>
      <c r="C915" s="97"/>
      <c r="D915" s="36"/>
      <c r="E915" s="94"/>
      <c r="F915" s="94"/>
      <c r="G915" s="94"/>
      <c r="H915" s="94"/>
      <c r="I915" s="6"/>
      <c r="J915" s="6"/>
      <c r="K915" s="6"/>
      <c r="L915" s="34"/>
      <c r="M915" s="120"/>
      <c r="N915" s="120"/>
      <c r="O915" s="120"/>
    </row>
    <row r="916" spans="2:16" x14ac:dyDescent="0.25">
      <c r="B916" s="104"/>
      <c r="C916" s="97"/>
      <c r="D916" s="104"/>
      <c r="E916" s="6"/>
      <c r="F916" s="6"/>
      <c r="G916" s="6"/>
      <c r="H916" s="87"/>
      <c r="I916" s="6"/>
      <c r="J916" s="6"/>
      <c r="K916" s="6"/>
    </row>
    <row r="917" spans="2:16" s="102" customFormat="1" x14ac:dyDescent="0.25">
      <c r="B917" s="36"/>
      <c r="C917" s="97"/>
      <c r="D917" s="36"/>
      <c r="I917" s="34"/>
      <c r="J917" s="34"/>
      <c r="K917" s="34"/>
      <c r="L917" s="34"/>
      <c r="M917" s="99"/>
      <c r="N917" s="99"/>
      <c r="O917" s="99"/>
    </row>
    <row r="918" spans="2:16" s="98" customFormat="1" x14ac:dyDescent="0.25">
      <c r="B918" s="25"/>
      <c r="C918" s="69"/>
      <c r="D918" s="25"/>
      <c r="E918" s="7"/>
      <c r="F918" s="7"/>
      <c r="G918" s="7"/>
      <c r="H918" s="7"/>
      <c r="I918" s="7"/>
      <c r="J918" s="7"/>
      <c r="K918" s="7"/>
      <c r="M918" s="99"/>
      <c r="N918" s="99"/>
      <c r="O918" s="99"/>
      <c r="P918" s="100"/>
    </row>
    <row r="919" spans="2:16" s="124" customFormat="1" x14ac:dyDescent="0.25">
      <c r="B919" s="102"/>
      <c r="C919" s="97"/>
      <c r="D919" s="102"/>
      <c r="E919" s="102"/>
      <c r="F919" s="102"/>
      <c r="G919" s="102"/>
      <c r="H919" s="102"/>
      <c r="I919" s="34"/>
      <c r="J919" s="34"/>
      <c r="K919" s="34"/>
      <c r="L919" s="34"/>
      <c r="M919" s="99"/>
      <c r="N919" s="99"/>
      <c r="O919" s="99"/>
    </row>
    <row r="920" spans="2:16" x14ac:dyDescent="0.25">
      <c r="B920" s="96"/>
      <c r="C920" s="97"/>
      <c r="D920" s="96"/>
      <c r="E920" s="6"/>
      <c r="F920" s="6"/>
      <c r="G920" s="6"/>
      <c r="I920" s="6"/>
      <c r="J920" s="6"/>
      <c r="K920" s="6"/>
      <c r="M920" s="99"/>
      <c r="N920" s="99"/>
      <c r="O920" s="99"/>
    </row>
    <row r="921" spans="2:16" s="124" customFormat="1" x14ac:dyDescent="0.25">
      <c r="B921" s="36"/>
      <c r="C921" s="97"/>
      <c r="D921" s="36"/>
      <c r="E921" s="94"/>
      <c r="F921" s="94"/>
      <c r="G921" s="94"/>
      <c r="H921" s="94"/>
      <c r="I921" s="6"/>
      <c r="J921" s="6"/>
      <c r="K921" s="6"/>
      <c r="L921" s="34"/>
      <c r="M921" s="120"/>
      <c r="N921" s="120"/>
      <c r="O921" s="120"/>
    </row>
    <row r="922" spans="2:16" s="124" customFormat="1" x14ac:dyDescent="0.25">
      <c r="B922" s="36"/>
      <c r="C922" s="97"/>
      <c r="D922" s="36"/>
      <c r="E922" s="94"/>
      <c r="F922" s="94"/>
      <c r="G922" s="94"/>
      <c r="H922" s="94"/>
      <c r="I922" s="6"/>
      <c r="J922" s="6"/>
      <c r="K922" s="6"/>
      <c r="L922" s="34"/>
      <c r="M922" s="120"/>
      <c r="N922" s="120"/>
      <c r="O922" s="120"/>
    </row>
    <row r="923" spans="2:16" s="124" customFormat="1" x14ac:dyDescent="0.25">
      <c r="B923" s="36"/>
      <c r="C923" s="97"/>
      <c r="D923" s="36"/>
      <c r="E923" s="94"/>
      <c r="F923" s="94"/>
      <c r="G923" s="94"/>
      <c r="H923" s="94"/>
      <c r="I923" s="6"/>
      <c r="J923" s="6"/>
      <c r="K923" s="6"/>
      <c r="L923" s="34"/>
      <c r="M923" s="120"/>
      <c r="N923" s="120"/>
      <c r="O923" s="120"/>
    </row>
    <row r="924" spans="2:16" s="124" customFormat="1" x14ac:dyDescent="0.25">
      <c r="B924" s="36"/>
      <c r="C924" s="97"/>
      <c r="D924" s="36"/>
      <c r="E924" s="94"/>
      <c r="F924" s="94"/>
      <c r="G924" s="94"/>
      <c r="H924" s="94"/>
      <c r="I924" s="6"/>
      <c r="J924" s="6"/>
      <c r="K924" s="6"/>
      <c r="L924" s="34"/>
      <c r="M924" s="120"/>
      <c r="N924" s="120"/>
      <c r="O924" s="120"/>
    </row>
    <row r="925" spans="2:16" s="124" customFormat="1" x14ac:dyDescent="0.25">
      <c r="B925" s="36"/>
      <c r="C925" s="97"/>
      <c r="D925" s="36"/>
      <c r="E925" s="94"/>
      <c r="F925" s="94"/>
      <c r="G925" s="94"/>
      <c r="H925" s="94"/>
      <c r="I925" s="6"/>
      <c r="J925" s="6"/>
      <c r="K925" s="6"/>
      <c r="L925" s="34"/>
      <c r="M925" s="120"/>
      <c r="N925" s="120"/>
      <c r="O925" s="120"/>
    </row>
    <row r="926" spans="2:16" s="124" customFormat="1" x14ac:dyDescent="0.25">
      <c r="B926" s="36"/>
      <c r="C926" s="97"/>
      <c r="D926" s="36"/>
      <c r="E926" s="94"/>
      <c r="F926" s="94"/>
      <c r="G926" s="94"/>
      <c r="H926" s="94"/>
      <c r="I926" s="6"/>
      <c r="J926" s="6"/>
      <c r="K926" s="6"/>
      <c r="L926" s="34"/>
      <c r="M926" s="120"/>
      <c r="N926" s="120"/>
      <c r="O926" s="120"/>
    </row>
    <row r="927" spans="2:16" s="124" customFormat="1" x14ac:dyDescent="0.25">
      <c r="B927" s="36"/>
      <c r="C927" s="97"/>
      <c r="D927" s="36"/>
      <c r="E927" s="94"/>
      <c r="F927" s="94"/>
      <c r="G927" s="94"/>
      <c r="H927" s="94"/>
      <c r="I927" s="6"/>
      <c r="J927" s="6"/>
      <c r="K927" s="6"/>
      <c r="L927" s="34"/>
      <c r="M927" s="120"/>
      <c r="N927" s="120"/>
      <c r="O927" s="120"/>
    </row>
    <row r="928" spans="2:16" x14ac:dyDescent="0.25">
      <c r="B928" s="104"/>
      <c r="C928" s="97"/>
      <c r="D928" s="104"/>
      <c r="E928" s="6"/>
      <c r="F928" s="6"/>
      <c r="G928" s="6"/>
      <c r="H928" s="87"/>
      <c r="I928" s="6"/>
      <c r="J928" s="6"/>
      <c r="K928" s="6"/>
    </row>
    <row r="929" spans="2:16" s="124" customFormat="1" x14ac:dyDescent="0.25">
      <c r="B929" s="107"/>
      <c r="C929" s="97"/>
      <c r="D929" s="107"/>
      <c r="E929" s="102"/>
      <c r="F929" s="102"/>
      <c r="G929" s="102"/>
      <c r="H929" s="102"/>
      <c r="I929" s="93"/>
      <c r="J929" s="93"/>
      <c r="K929" s="93"/>
      <c r="L929" s="93"/>
      <c r="M929" s="99"/>
      <c r="N929" s="99"/>
      <c r="O929" s="99"/>
    </row>
    <row r="930" spans="2:16" s="98" customFormat="1" x14ac:dyDescent="0.25">
      <c r="B930" s="25"/>
      <c r="C930" s="69"/>
      <c r="D930" s="25"/>
      <c r="E930" s="7"/>
      <c r="F930" s="7"/>
      <c r="G930" s="7"/>
      <c r="H930" s="7"/>
      <c r="I930" s="7"/>
      <c r="J930" s="7"/>
      <c r="K930" s="7"/>
      <c r="M930" s="99"/>
      <c r="N930" s="99"/>
      <c r="O930" s="99"/>
      <c r="P930" s="100"/>
    </row>
    <row r="931" spans="2:16" s="102" customFormat="1" x14ac:dyDescent="0.25">
      <c r="C931" s="97"/>
      <c r="I931" s="34"/>
      <c r="J931" s="34"/>
      <c r="K931" s="34"/>
      <c r="L931" s="34"/>
      <c r="M931" s="99"/>
      <c r="N931" s="99"/>
      <c r="O931" s="99"/>
    </row>
    <row r="932" spans="2:16" x14ac:dyDescent="0.25">
      <c r="B932" s="96"/>
      <c r="C932" s="97"/>
      <c r="D932" s="96"/>
      <c r="E932" s="6"/>
      <c r="F932" s="6"/>
      <c r="G932" s="6"/>
      <c r="I932" s="6"/>
      <c r="J932" s="6"/>
      <c r="K932" s="6"/>
      <c r="M932" s="99"/>
      <c r="N932" s="99"/>
      <c r="O932" s="99"/>
    </row>
    <row r="933" spans="2:16" s="124" customFormat="1" x14ac:dyDescent="0.25">
      <c r="B933" s="36"/>
      <c r="C933" s="97"/>
      <c r="D933" s="36"/>
      <c r="E933" s="94"/>
      <c r="F933" s="94"/>
      <c r="G933" s="94"/>
      <c r="H933" s="94"/>
      <c r="I933" s="6"/>
      <c r="J933" s="6"/>
      <c r="K933" s="6"/>
      <c r="L933" s="34"/>
      <c r="M933" s="120"/>
      <c r="N933" s="120"/>
      <c r="O933" s="120"/>
    </row>
    <row r="934" spans="2:16" s="124" customFormat="1" x14ac:dyDescent="0.25">
      <c r="B934" s="36"/>
      <c r="C934" s="97"/>
      <c r="D934" s="36"/>
      <c r="E934" s="94"/>
      <c r="F934" s="94"/>
      <c r="G934" s="94"/>
      <c r="H934" s="94"/>
      <c r="I934" s="6"/>
      <c r="J934" s="6"/>
      <c r="K934" s="6"/>
      <c r="L934" s="34"/>
      <c r="M934" s="120"/>
      <c r="N934" s="120"/>
      <c r="O934" s="120"/>
    </row>
    <row r="935" spans="2:16" x14ac:dyDescent="0.25">
      <c r="B935" s="104"/>
      <c r="C935" s="97"/>
      <c r="D935" s="104"/>
      <c r="E935" s="6"/>
      <c r="F935" s="6"/>
      <c r="G935" s="6"/>
      <c r="H935" s="87"/>
      <c r="I935" s="6"/>
      <c r="J935" s="6"/>
      <c r="K935" s="6"/>
    </row>
    <row r="936" spans="2:16" s="124" customFormat="1" x14ac:dyDescent="0.25">
      <c r="B936" s="107"/>
      <c r="C936" s="97"/>
      <c r="D936" s="107"/>
      <c r="E936" s="102"/>
      <c r="F936" s="102"/>
      <c r="G936" s="102"/>
      <c r="H936" s="102"/>
      <c r="I936" s="93"/>
      <c r="J936" s="93"/>
      <c r="K936" s="93"/>
      <c r="L936" s="93"/>
      <c r="M936" s="99"/>
      <c r="N936" s="99"/>
      <c r="O936" s="99"/>
    </row>
    <row r="937" spans="2:16" s="98" customFormat="1" x14ac:dyDescent="0.25">
      <c r="B937" s="25"/>
      <c r="C937" s="69"/>
      <c r="D937" s="25"/>
      <c r="E937" s="7"/>
      <c r="F937" s="7"/>
      <c r="G937" s="7"/>
      <c r="H937" s="7"/>
      <c r="I937" s="7"/>
      <c r="J937" s="7"/>
      <c r="K937" s="7"/>
      <c r="M937" s="99"/>
      <c r="N937" s="99"/>
      <c r="O937" s="99"/>
      <c r="P937" s="100"/>
    </row>
    <row r="938" spans="2:16" s="102" customFormat="1" x14ac:dyDescent="0.25">
      <c r="C938" s="97"/>
      <c r="I938" s="34"/>
      <c r="J938" s="34"/>
      <c r="K938" s="34"/>
      <c r="L938" s="34"/>
      <c r="M938" s="99"/>
      <c r="N938" s="99"/>
      <c r="O938" s="99"/>
    </row>
    <row r="939" spans="2:16" x14ac:dyDescent="0.25">
      <c r="B939" s="96"/>
      <c r="C939" s="97"/>
      <c r="D939" s="96"/>
      <c r="E939" s="6"/>
      <c r="F939" s="6"/>
      <c r="G939" s="6"/>
      <c r="I939" s="6"/>
      <c r="J939" s="6"/>
      <c r="K939" s="6"/>
      <c r="M939" s="99"/>
      <c r="N939" s="99"/>
      <c r="O939" s="99"/>
    </row>
    <row r="940" spans="2:16" s="124" customFormat="1" x14ac:dyDescent="0.25">
      <c r="B940" s="36"/>
      <c r="C940" s="97"/>
      <c r="D940" s="36"/>
      <c r="E940" s="94"/>
      <c r="F940" s="94"/>
      <c r="G940" s="94"/>
      <c r="H940" s="94"/>
      <c r="I940" s="6"/>
      <c r="J940" s="6"/>
      <c r="K940" s="6"/>
      <c r="L940" s="34"/>
      <c r="M940" s="120"/>
      <c r="N940" s="120"/>
      <c r="O940" s="120"/>
    </row>
    <row r="941" spans="2:16" s="124" customFormat="1" x14ac:dyDescent="0.25">
      <c r="B941" s="36"/>
      <c r="C941" s="97"/>
      <c r="D941" s="36"/>
      <c r="E941" s="94"/>
      <c r="F941" s="94"/>
      <c r="G941" s="94"/>
      <c r="H941" s="94"/>
      <c r="I941" s="6"/>
      <c r="J941" s="6"/>
      <c r="K941" s="6"/>
      <c r="L941" s="34"/>
      <c r="M941" s="120"/>
      <c r="N941" s="120"/>
      <c r="O941" s="120"/>
    </row>
    <row r="942" spans="2:16" x14ac:dyDescent="0.25">
      <c r="B942" s="104"/>
      <c r="C942" s="97"/>
      <c r="D942" s="104"/>
      <c r="E942" s="6"/>
      <c r="F942" s="6"/>
      <c r="G942" s="6"/>
      <c r="H942" s="87"/>
      <c r="I942" s="6"/>
      <c r="J942" s="6"/>
      <c r="K942" s="6"/>
    </row>
    <row r="943" spans="2:16" s="124" customFormat="1" x14ac:dyDescent="0.25">
      <c r="B943" s="102"/>
      <c r="C943" s="97"/>
      <c r="D943" s="102"/>
      <c r="E943" s="102"/>
      <c r="F943" s="102"/>
      <c r="G943" s="102"/>
      <c r="H943" s="102"/>
      <c r="I943" s="34"/>
      <c r="J943" s="34"/>
      <c r="K943" s="34"/>
      <c r="L943" s="34"/>
      <c r="M943" s="99"/>
      <c r="N943" s="99"/>
      <c r="O943" s="99"/>
    </row>
    <row r="944" spans="2:16" s="98" customFormat="1" x14ac:dyDescent="0.25">
      <c r="B944" s="25"/>
      <c r="C944" s="69"/>
      <c r="D944" s="25"/>
      <c r="E944" s="7"/>
      <c r="F944" s="7"/>
      <c r="G944" s="7"/>
      <c r="H944" s="7"/>
      <c r="I944" s="7"/>
      <c r="J944" s="7"/>
      <c r="K944" s="7"/>
      <c r="M944" s="99"/>
      <c r="N944" s="99"/>
      <c r="O944" s="99"/>
      <c r="P944" s="100"/>
    </row>
    <row r="945" spans="2:15" s="124" customFormat="1" x14ac:dyDescent="0.25">
      <c r="B945" s="102"/>
      <c r="C945" s="97"/>
      <c r="D945" s="102"/>
      <c r="E945" s="102"/>
      <c r="F945" s="102"/>
      <c r="G945" s="102"/>
      <c r="H945" s="102"/>
      <c r="I945" s="34"/>
      <c r="J945" s="34"/>
      <c r="K945" s="34"/>
      <c r="L945" s="34"/>
      <c r="M945" s="99"/>
      <c r="N945" s="99"/>
      <c r="O945" s="99"/>
    </row>
    <row r="946" spans="2:15" x14ac:dyDescent="0.25">
      <c r="B946" s="96"/>
      <c r="C946" s="97"/>
      <c r="D946" s="96"/>
      <c r="E946" s="6"/>
      <c r="F946" s="6"/>
      <c r="G946" s="6"/>
      <c r="I946" s="6"/>
      <c r="J946" s="6"/>
      <c r="K946" s="6"/>
      <c r="M946" s="99"/>
      <c r="N946" s="99"/>
      <c r="O946" s="99"/>
    </row>
    <row r="947" spans="2:15" s="124" customFormat="1" x14ac:dyDescent="0.25">
      <c r="B947" s="36"/>
      <c r="C947" s="97"/>
      <c r="D947" s="36"/>
      <c r="E947" s="94"/>
      <c r="F947" s="94"/>
      <c r="G947" s="94"/>
      <c r="H947" s="94"/>
      <c r="I947" s="6"/>
      <c r="J947" s="6"/>
      <c r="K947" s="6"/>
      <c r="L947" s="34"/>
      <c r="M947" s="120"/>
      <c r="N947" s="120"/>
      <c r="O947" s="120"/>
    </row>
    <row r="948" spans="2:15" s="124" customFormat="1" x14ac:dyDescent="0.25">
      <c r="B948" s="36"/>
      <c r="C948" s="97"/>
      <c r="D948" s="36"/>
      <c r="E948" s="94"/>
      <c r="F948" s="94"/>
      <c r="G948" s="94"/>
      <c r="H948" s="94"/>
      <c r="I948" s="6"/>
      <c r="J948" s="6"/>
      <c r="K948" s="6"/>
      <c r="L948" s="34"/>
      <c r="M948" s="120"/>
      <c r="N948" s="120"/>
      <c r="O948" s="120"/>
    </row>
    <row r="949" spans="2:15" s="124" customFormat="1" x14ac:dyDescent="0.25">
      <c r="B949" s="36"/>
      <c r="C949" s="97"/>
      <c r="D949" s="36"/>
      <c r="E949" s="94"/>
      <c r="F949" s="94"/>
      <c r="G949" s="94"/>
      <c r="H949" s="94"/>
      <c r="I949" s="6"/>
      <c r="J949" s="6"/>
      <c r="K949" s="6"/>
      <c r="L949" s="34"/>
      <c r="M949" s="120"/>
      <c r="N949" s="120"/>
      <c r="O949" s="120"/>
    </row>
    <row r="950" spans="2:15" s="124" customFormat="1" x14ac:dyDescent="0.25">
      <c r="B950" s="36"/>
      <c r="C950" s="97"/>
      <c r="D950" s="36"/>
      <c r="E950" s="94"/>
      <c r="F950" s="94"/>
      <c r="G950" s="94"/>
      <c r="H950" s="94"/>
      <c r="I950" s="6"/>
      <c r="J950" s="6"/>
      <c r="K950" s="6"/>
      <c r="L950" s="34"/>
      <c r="M950" s="120"/>
      <c r="N950" s="120"/>
      <c r="O950" s="120"/>
    </row>
    <row r="951" spans="2:15" s="124" customFormat="1" x14ac:dyDescent="0.25">
      <c r="B951" s="36"/>
      <c r="C951" s="97"/>
      <c r="D951" s="36"/>
      <c r="E951" s="94"/>
      <c r="F951" s="94"/>
      <c r="G951" s="94"/>
      <c r="H951" s="94"/>
      <c r="I951" s="6"/>
      <c r="J951" s="6"/>
      <c r="K951" s="6"/>
      <c r="L951" s="34"/>
      <c r="M951" s="120"/>
      <c r="N951" s="120"/>
      <c r="O951" s="120"/>
    </row>
    <row r="952" spans="2:15" s="124" customFormat="1" x14ac:dyDescent="0.25">
      <c r="B952" s="36"/>
      <c r="C952" s="97"/>
      <c r="D952" s="36"/>
      <c r="E952" s="94"/>
      <c r="F952" s="94"/>
      <c r="G952" s="94"/>
      <c r="H952" s="94"/>
      <c r="I952" s="6"/>
      <c r="J952" s="6"/>
      <c r="K952" s="6"/>
      <c r="L952" s="34"/>
      <c r="M952" s="120"/>
      <c r="N952" s="120"/>
      <c r="O952" s="120"/>
    </row>
    <row r="953" spans="2:15" s="124" customFormat="1" x14ac:dyDescent="0.25">
      <c r="B953" s="36"/>
      <c r="C953" s="97"/>
      <c r="D953" s="36"/>
      <c r="E953" s="94"/>
      <c r="F953" s="94"/>
      <c r="G953" s="94"/>
      <c r="H953" s="94"/>
      <c r="I953" s="6"/>
      <c r="J953" s="6"/>
      <c r="K953" s="6"/>
      <c r="L953" s="34"/>
      <c r="M953" s="120"/>
      <c r="N953" s="120"/>
      <c r="O953" s="120"/>
    </row>
    <row r="954" spans="2:15" s="124" customFormat="1" x14ac:dyDescent="0.25">
      <c r="B954" s="36"/>
      <c r="C954" s="97"/>
      <c r="D954" s="36"/>
      <c r="E954" s="94"/>
      <c r="F954" s="94"/>
      <c r="G954" s="94"/>
      <c r="H954" s="94"/>
      <c r="I954" s="6"/>
      <c r="J954" s="6"/>
      <c r="K954" s="6"/>
      <c r="L954" s="34"/>
      <c r="M954" s="120"/>
      <c r="N954" s="120"/>
      <c r="O954" s="120"/>
    </row>
    <row r="955" spans="2:15" s="124" customFormat="1" x14ac:dyDescent="0.25">
      <c r="B955" s="36"/>
      <c r="C955" s="97"/>
      <c r="D955" s="36"/>
      <c r="E955" s="94"/>
      <c r="F955" s="94"/>
      <c r="G955" s="94"/>
      <c r="H955" s="94"/>
      <c r="I955" s="6"/>
      <c r="J955" s="6"/>
      <c r="K955" s="6"/>
      <c r="L955" s="34"/>
      <c r="M955" s="120"/>
      <c r="N955" s="120"/>
      <c r="O955" s="120"/>
    </row>
    <row r="956" spans="2:15" s="124" customFormat="1" x14ac:dyDescent="0.25">
      <c r="B956" s="36"/>
      <c r="C956" s="97"/>
      <c r="D956" s="36"/>
      <c r="E956" s="94"/>
      <c r="F956" s="94"/>
      <c r="G956" s="94"/>
      <c r="H956" s="94"/>
      <c r="I956" s="6"/>
      <c r="J956" s="6"/>
      <c r="K956" s="6"/>
      <c r="L956" s="34"/>
      <c r="M956" s="120"/>
      <c r="N956" s="120"/>
      <c r="O956" s="120"/>
    </row>
    <row r="957" spans="2:15" s="124" customFormat="1" x14ac:dyDescent="0.25">
      <c r="B957" s="36"/>
      <c r="C957" s="97"/>
      <c r="D957" s="36"/>
      <c r="E957" s="94"/>
      <c r="F957" s="94"/>
      <c r="G957" s="94"/>
      <c r="H957" s="94"/>
      <c r="I957" s="6"/>
      <c r="J957" s="6"/>
      <c r="K957" s="6"/>
      <c r="L957" s="34"/>
      <c r="M957" s="120"/>
      <c r="N957" s="120"/>
      <c r="O957" s="120"/>
    </row>
    <row r="958" spans="2:15" s="124" customFormat="1" x14ac:dyDescent="0.25">
      <c r="B958" s="36"/>
      <c r="C958" s="97"/>
      <c r="D958" s="36"/>
      <c r="E958" s="94"/>
      <c r="F958" s="94"/>
      <c r="G958" s="94"/>
      <c r="H958" s="94"/>
      <c r="I958" s="6"/>
      <c r="J958" s="6"/>
      <c r="K958" s="6"/>
      <c r="L958" s="34"/>
      <c r="M958" s="120"/>
      <c r="N958" s="120"/>
      <c r="O958" s="120"/>
    </row>
    <row r="959" spans="2:15" s="124" customFormat="1" x14ac:dyDescent="0.25">
      <c r="B959" s="36"/>
      <c r="C959" s="97"/>
      <c r="D959" s="36"/>
      <c r="E959" s="94"/>
      <c r="F959" s="94"/>
      <c r="G959" s="94"/>
      <c r="H959" s="94"/>
      <c r="I959" s="6"/>
      <c r="J959" s="6"/>
      <c r="K959" s="6"/>
      <c r="L959" s="34"/>
      <c r="M959" s="120"/>
      <c r="N959" s="120"/>
      <c r="O959" s="120"/>
    </row>
    <row r="960" spans="2:15" s="124" customFormat="1" x14ac:dyDescent="0.25">
      <c r="B960" s="36"/>
      <c r="C960" s="97"/>
      <c r="D960" s="36"/>
      <c r="E960" s="94"/>
      <c r="F960" s="94"/>
      <c r="G960" s="94"/>
      <c r="H960" s="94"/>
      <c r="I960" s="6"/>
      <c r="J960" s="6"/>
      <c r="K960" s="6"/>
      <c r="L960" s="34"/>
      <c r="M960" s="120"/>
      <c r="N960" s="120"/>
      <c r="O960" s="120"/>
    </row>
    <row r="961" spans="2:16" x14ac:dyDescent="0.25">
      <c r="B961" s="104"/>
      <c r="C961" s="97"/>
      <c r="D961" s="104"/>
      <c r="E961" s="6"/>
      <c r="F961" s="6"/>
      <c r="G961" s="6"/>
      <c r="H961" s="87"/>
      <c r="I961" s="6"/>
      <c r="J961" s="6"/>
      <c r="K961" s="6"/>
    </row>
    <row r="962" spans="2:16" x14ac:dyDescent="0.25">
      <c r="B962" s="104"/>
      <c r="C962" s="97"/>
      <c r="D962" s="104"/>
      <c r="E962" s="6"/>
      <c r="F962" s="6"/>
      <c r="G962" s="6"/>
      <c r="I962" s="6"/>
      <c r="J962" s="6"/>
      <c r="K962" s="6"/>
    </row>
    <row r="963" spans="2:16" x14ac:dyDescent="0.25">
      <c r="B963" s="104"/>
      <c r="C963" s="97"/>
      <c r="D963" s="104"/>
      <c r="E963" s="6"/>
      <c r="F963" s="6"/>
      <c r="G963" s="6"/>
      <c r="H963" s="87"/>
      <c r="I963" s="6"/>
      <c r="J963" s="6"/>
      <c r="K963" s="6"/>
    </row>
    <row r="964" spans="2:16" x14ac:dyDescent="0.25">
      <c r="B964" s="104"/>
      <c r="C964" s="97"/>
      <c r="D964" s="104"/>
      <c r="E964" s="6"/>
      <c r="F964" s="6"/>
      <c r="G964" s="6"/>
      <c r="I964" s="6"/>
      <c r="J964" s="6"/>
      <c r="K964" s="6"/>
    </row>
    <row r="965" spans="2:16" s="124" customFormat="1" x14ac:dyDescent="0.25">
      <c r="B965" s="102"/>
      <c r="C965" s="97"/>
      <c r="D965" s="102"/>
      <c r="E965" s="102"/>
      <c r="F965" s="102"/>
      <c r="G965" s="102"/>
      <c r="H965" s="102"/>
      <c r="I965" s="34"/>
      <c r="J965" s="34"/>
      <c r="K965" s="34"/>
      <c r="L965" s="34"/>
      <c r="M965" s="99"/>
      <c r="N965" s="99"/>
      <c r="O965" s="99"/>
    </row>
    <row r="966" spans="2:16" s="98" customFormat="1" x14ac:dyDescent="0.25">
      <c r="B966" s="25"/>
      <c r="C966" s="69"/>
      <c r="D966" s="25"/>
      <c r="E966" s="7"/>
      <c r="F966" s="7"/>
      <c r="G966" s="7"/>
      <c r="H966" s="7"/>
      <c r="I966" s="7"/>
      <c r="J966" s="7"/>
      <c r="K966" s="7"/>
      <c r="M966" s="99"/>
      <c r="N966" s="99"/>
      <c r="O966" s="99"/>
      <c r="P966" s="100"/>
    </row>
    <row r="967" spans="2:16" s="124" customFormat="1" x14ac:dyDescent="0.25">
      <c r="B967" s="102"/>
      <c r="C967" s="97"/>
      <c r="D967" s="102"/>
      <c r="E967" s="102"/>
      <c r="F967" s="102"/>
      <c r="G967" s="102"/>
      <c r="H967" s="102"/>
      <c r="I967" s="34"/>
      <c r="J967" s="34"/>
      <c r="K967" s="34"/>
      <c r="L967" s="34"/>
      <c r="M967" s="99"/>
      <c r="N967" s="99"/>
      <c r="O967" s="99"/>
    </row>
    <row r="968" spans="2:16" x14ac:dyDescent="0.25">
      <c r="B968" s="96"/>
      <c r="C968" s="97"/>
      <c r="D968" s="96"/>
      <c r="E968" s="6"/>
      <c r="F968" s="6"/>
      <c r="G968" s="6"/>
      <c r="I968" s="6"/>
      <c r="J968" s="6"/>
      <c r="K968" s="6"/>
      <c r="M968" s="99"/>
      <c r="N968" s="99"/>
      <c r="O968" s="99"/>
    </row>
    <row r="969" spans="2:16" s="124" customFormat="1" x14ac:dyDescent="0.25">
      <c r="B969" s="36"/>
      <c r="C969" s="97"/>
      <c r="D969" s="36"/>
      <c r="E969" s="94"/>
      <c r="F969" s="94"/>
      <c r="G969" s="94"/>
      <c r="H969" s="94"/>
      <c r="I969" s="94"/>
      <c r="J969" s="94"/>
      <c r="K969" s="94"/>
      <c r="L969" s="34"/>
      <c r="M969" s="120"/>
      <c r="N969" s="120"/>
      <c r="O969" s="120"/>
    </row>
    <row r="970" spans="2:16" x14ac:dyDescent="0.25">
      <c r="B970" s="104"/>
      <c r="C970" s="97"/>
      <c r="D970" s="104"/>
      <c r="E970" s="6"/>
      <c r="F970" s="6"/>
      <c r="G970" s="6"/>
      <c r="I970" s="6"/>
      <c r="J970" s="6"/>
      <c r="K970" s="6"/>
    </row>
    <row r="971" spans="2:16" x14ac:dyDescent="0.25">
      <c r="B971" s="104"/>
      <c r="C971" s="97"/>
      <c r="D971" s="104"/>
      <c r="E971" s="6"/>
      <c r="F971" s="6"/>
      <c r="G971" s="6"/>
      <c r="H971" s="87"/>
      <c r="I971" s="6"/>
      <c r="J971" s="6"/>
      <c r="K971" s="6"/>
    </row>
    <row r="972" spans="2:16" x14ac:dyDescent="0.25">
      <c r="B972" s="104"/>
      <c r="C972" s="97"/>
      <c r="D972" s="104"/>
      <c r="E972" s="6"/>
      <c r="F972" s="6"/>
      <c r="G972" s="6"/>
      <c r="I972" s="6"/>
      <c r="J972" s="6"/>
      <c r="K972" s="6"/>
    </row>
    <row r="973" spans="2:16" x14ac:dyDescent="0.25">
      <c r="B973" s="104"/>
      <c r="C973" s="97"/>
      <c r="D973" s="104"/>
      <c r="E973" s="6"/>
      <c r="F973" s="6"/>
      <c r="G973" s="6"/>
      <c r="I973" s="6"/>
      <c r="J973" s="6"/>
      <c r="K973" s="6"/>
    </row>
    <row r="974" spans="2:16" x14ac:dyDescent="0.25">
      <c r="B974" s="104"/>
      <c r="C974" s="97"/>
      <c r="D974" s="104"/>
      <c r="E974" s="6"/>
      <c r="F974" s="6"/>
      <c r="G974" s="6"/>
      <c r="I974" s="6"/>
      <c r="J974" s="6"/>
      <c r="K974" s="6"/>
    </row>
    <row r="977" spans="2:16" s="98" customFormat="1" x14ac:dyDescent="0.25">
      <c r="B977" s="25"/>
      <c r="C977" s="69"/>
      <c r="D977" s="25"/>
      <c r="E977" s="7"/>
      <c r="F977" s="7"/>
      <c r="G977" s="7"/>
      <c r="H977" s="7"/>
      <c r="I977" s="110"/>
      <c r="J977" s="110"/>
      <c r="K977" s="110"/>
      <c r="M977" s="99"/>
      <c r="N977" s="99"/>
      <c r="O977" s="99"/>
      <c r="P977" s="100"/>
    </row>
    <row r="978" spans="2:16" s="98" customFormat="1" x14ac:dyDescent="0.25">
      <c r="B978" s="25"/>
      <c r="C978" s="69"/>
      <c r="D978" s="25"/>
      <c r="E978" s="7"/>
      <c r="F978" s="7"/>
      <c r="G978" s="7"/>
      <c r="H978" s="7"/>
      <c r="I978" s="110"/>
      <c r="J978" s="110"/>
      <c r="K978" s="110"/>
      <c r="M978" s="99"/>
      <c r="N978" s="99"/>
      <c r="O978" s="99"/>
      <c r="P978" s="100"/>
    </row>
    <row r="979" spans="2:16" s="98" customFormat="1" x14ac:dyDescent="0.25">
      <c r="B979" s="25"/>
      <c r="C979" s="69"/>
      <c r="D979" s="25"/>
      <c r="E979" s="7"/>
      <c r="F979" s="7"/>
      <c r="G979" s="7"/>
      <c r="H979" s="7"/>
      <c r="I979" s="110"/>
      <c r="J979" s="110"/>
      <c r="K979" s="110"/>
      <c r="M979" s="99"/>
      <c r="N979" s="99"/>
      <c r="O979" s="99"/>
      <c r="P979" s="100"/>
    </row>
    <row r="980" spans="2:16" s="98" customFormat="1" x14ac:dyDescent="0.25">
      <c r="B980" s="25"/>
      <c r="C980" s="69"/>
      <c r="D980" s="25"/>
      <c r="E980" s="7"/>
      <c r="F980" s="7"/>
      <c r="G980" s="7"/>
      <c r="H980" s="7"/>
      <c r="I980" s="110"/>
      <c r="J980" s="110"/>
      <c r="K980" s="110"/>
      <c r="M980" s="99"/>
      <c r="N980" s="99"/>
      <c r="O980" s="99"/>
      <c r="P980" s="100"/>
    </row>
    <row r="981" spans="2:16" s="98" customFormat="1" x14ac:dyDescent="0.25">
      <c r="B981" s="25"/>
      <c r="C981" s="69"/>
      <c r="D981" s="25"/>
      <c r="E981" s="7"/>
      <c r="F981" s="7"/>
      <c r="G981" s="7"/>
      <c r="H981" s="7"/>
      <c r="I981" s="110"/>
      <c r="J981" s="110"/>
      <c r="K981" s="110"/>
      <c r="M981" s="99"/>
      <c r="N981" s="99"/>
      <c r="O981" s="99"/>
      <c r="P981" s="100"/>
    </row>
    <row r="982" spans="2:16" s="98" customFormat="1" x14ac:dyDescent="0.25">
      <c r="B982" s="25"/>
      <c r="C982" s="69"/>
      <c r="D982" s="25"/>
      <c r="E982" s="7"/>
      <c r="F982" s="7"/>
      <c r="G982" s="7"/>
      <c r="H982" s="7"/>
      <c r="I982" s="110"/>
      <c r="J982" s="110"/>
      <c r="K982" s="110"/>
      <c r="M982" s="99"/>
      <c r="N982" s="99"/>
      <c r="O982" s="99"/>
      <c r="P982" s="100"/>
    </row>
    <row r="983" spans="2:16" s="98" customFormat="1" x14ac:dyDescent="0.25">
      <c r="B983" s="25"/>
      <c r="C983" s="69"/>
      <c r="D983" s="25"/>
      <c r="E983" s="7"/>
      <c r="F983" s="7"/>
      <c r="G983" s="7"/>
      <c r="H983" s="7"/>
      <c r="I983" s="110"/>
      <c r="J983" s="110"/>
      <c r="K983" s="110"/>
      <c r="M983" s="99"/>
      <c r="N983" s="99"/>
      <c r="O983" s="99"/>
      <c r="P983" s="100"/>
    </row>
    <row r="984" spans="2:16" s="98" customFormat="1" x14ac:dyDescent="0.25">
      <c r="B984" s="25"/>
      <c r="C984" s="69"/>
      <c r="D984" s="25"/>
      <c r="E984" s="7"/>
      <c r="F984" s="7"/>
      <c r="G984" s="7"/>
      <c r="H984" s="7"/>
      <c r="I984" s="110"/>
      <c r="J984" s="110"/>
      <c r="K984" s="110"/>
      <c r="M984" s="99"/>
      <c r="N984" s="99"/>
      <c r="O984" s="99"/>
      <c r="P984" s="100"/>
    </row>
    <row r="985" spans="2:16" s="98" customFormat="1" x14ac:dyDescent="0.25">
      <c r="B985" s="25"/>
      <c r="C985" s="69"/>
      <c r="D985" s="25"/>
      <c r="E985" s="7"/>
      <c r="F985" s="7"/>
      <c r="G985" s="7"/>
      <c r="H985" s="7"/>
      <c r="I985" s="111"/>
      <c r="J985" s="111"/>
      <c r="K985" s="111"/>
      <c r="M985" s="99"/>
      <c r="N985" s="99"/>
      <c r="O985" s="99"/>
      <c r="P985" s="100"/>
    </row>
    <row r="986" spans="2:16" x14ac:dyDescent="0.25">
      <c r="C986" s="69"/>
      <c r="D986" s="69"/>
      <c r="E986" s="69"/>
      <c r="F986" s="69"/>
      <c r="G986" s="69"/>
      <c r="H986" s="69"/>
      <c r="I986" s="110"/>
      <c r="J986" s="110"/>
      <c r="K986" s="110"/>
    </row>
    <row r="987" spans="2:16" x14ac:dyDescent="0.25">
      <c r="C987" s="69"/>
      <c r="D987" s="69"/>
      <c r="E987" s="69"/>
      <c r="F987" s="69"/>
      <c r="G987" s="69"/>
      <c r="H987" s="69"/>
      <c r="I987" s="110"/>
      <c r="J987" s="110"/>
      <c r="K987" s="110"/>
    </row>
    <row r="988" spans="2:16" x14ac:dyDescent="0.25">
      <c r="C988" s="69"/>
      <c r="D988" s="69"/>
      <c r="E988" s="69"/>
      <c r="F988" s="69"/>
      <c r="G988" s="69"/>
      <c r="H988" s="69"/>
      <c r="I988" s="110"/>
      <c r="J988" s="110"/>
      <c r="K988" s="110"/>
    </row>
  </sheetData>
  <sheetProtection algorithmName="SHA-512" hashValue="g/SP1KoCxTVRGyCCRbdHgRX5xPoqNlUBQP8tWCumJ7WVVEgXgMnCXdbzniWC5Yd9sqpIULMV8BimmxKwpUZxxA==" saltValue="2I18Q158bo7CyP1V2ocvFA==" spinCount="100000" sheet="1" selectLockedCells="1"/>
  <mergeCells count="1">
    <mergeCell ref="F3:G3"/>
  </mergeCells>
  <pageMargins left="0.7" right="0.7" top="1.1770833333333333" bottom="0.79166666666666663" header="0.40625" footer="0.3"/>
  <pageSetup paperSize="9" orientation="portrait" r:id="rId1"/>
  <headerFooter>
    <oddHeader xml:space="preserve">&amp;L&amp;"Arial Narrow,Navadno"&amp;12 3.4.4.&amp;C&amp;"Arial Narrow,Navadno"&amp;12SKUPNA REKAPITULACIJA PROJEKTA
</oddHeader>
    <oddFooter>&amp;R&amp;"Arial Narrow,Navadno"&amp;10stran 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view="pageBreakPreview" zoomScale="115" zoomScaleNormal="115" zoomScaleSheetLayoutView="115" workbookViewId="0">
      <selection activeCell="F8" sqref="F8"/>
    </sheetView>
  </sheetViews>
  <sheetFormatPr defaultRowHeight="15" x14ac:dyDescent="0.25"/>
  <cols>
    <col min="1" max="1" width="5.7109375" customWidth="1"/>
    <col min="2" max="2" width="6.7109375" customWidth="1"/>
    <col min="3" max="3" width="35.7109375" customWidth="1"/>
    <col min="4" max="4" width="6.7109375" customWidth="1"/>
    <col min="5" max="6" width="8.7109375" customWidth="1"/>
    <col min="7" max="7" width="10.7109375" customWidth="1"/>
  </cols>
  <sheetData>
    <row r="1" spans="1:7" x14ac:dyDescent="0.25">
      <c r="A1" s="112"/>
      <c r="B1" s="113"/>
      <c r="C1" s="77"/>
      <c r="D1" s="113"/>
      <c r="E1" s="114" t="s">
        <v>205</v>
      </c>
      <c r="F1" s="116"/>
      <c r="G1" s="114" t="s">
        <v>205</v>
      </c>
    </row>
    <row r="2" spans="1:7" x14ac:dyDescent="0.25">
      <c r="A2" s="45"/>
      <c r="B2" s="4"/>
      <c r="C2" s="67"/>
      <c r="D2" s="4"/>
      <c r="E2" s="31"/>
      <c r="F2" s="86"/>
      <c r="G2" s="31"/>
    </row>
    <row r="3" spans="1:7" x14ac:dyDescent="0.25">
      <c r="A3" s="49"/>
      <c r="B3" s="41" t="s">
        <v>136</v>
      </c>
      <c r="C3" s="68" t="s">
        <v>137</v>
      </c>
      <c r="D3" s="26"/>
      <c r="E3" s="27"/>
      <c r="F3" s="27"/>
      <c r="G3" s="27"/>
    </row>
    <row r="4" spans="1:7" x14ac:dyDescent="0.25">
      <c r="A4" s="46"/>
      <c r="B4" s="2"/>
      <c r="C4" s="44"/>
      <c r="D4" s="2"/>
      <c r="E4" s="6"/>
      <c r="F4" s="6"/>
      <c r="G4" s="15"/>
    </row>
    <row r="5" spans="1:7" x14ac:dyDescent="0.25">
      <c r="A5" s="48"/>
      <c r="B5" s="25" t="s">
        <v>138</v>
      </c>
      <c r="C5" s="69" t="s">
        <v>139</v>
      </c>
      <c r="D5" s="25"/>
      <c r="E5" s="7"/>
      <c r="F5" s="7"/>
      <c r="G5" s="7"/>
    </row>
    <row r="6" spans="1:7" x14ac:dyDescent="0.25">
      <c r="A6" s="46"/>
      <c r="B6" s="2"/>
      <c r="C6" s="44"/>
      <c r="D6" s="2"/>
      <c r="E6" s="6"/>
      <c r="F6" s="6"/>
      <c r="G6" s="15"/>
    </row>
    <row r="7" spans="1:7" x14ac:dyDescent="0.25">
      <c r="A7" s="45"/>
      <c r="B7" s="11" t="s">
        <v>140</v>
      </c>
      <c r="C7" s="70" t="s">
        <v>142</v>
      </c>
      <c r="D7" s="11" t="s">
        <v>141</v>
      </c>
      <c r="E7" s="12" t="s">
        <v>143</v>
      </c>
      <c r="F7" s="12" t="s">
        <v>144</v>
      </c>
      <c r="G7" s="9" t="s">
        <v>145</v>
      </c>
    </row>
    <row r="8" spans="1:7" ht="27" x14ac:dyDescent="0.25">
      <c r="A8" s="45"/>
      <c r="B8" s="56" t="s">
        <v>166</v>
      </c>
      <c r="C8" s="53" t="s">
        <v>167</v>
      </c>
      <c r="D8" s="59" t="s">
        <v>146</v>
      </c>
      <c r="E8" s="1">
        <v>135</v>
      </c>
      <c r="F8" s="146"/>
      <c r="G8" s="10">
        <f>E8*F8</f>
        <v>0</v>
      </c>
    </row>
    <row r="9" spans="1:7" ht="27" x14ac:dyDescent="0.25">
      <c r="A9" s="45"/>
      <c r="B9" s="56" t="s">
        <v>168</v>
      </c>
      <c r="C9" s="53" t="s">
        <v>169</v>
      </c>
      <c r="D9" s="59" t="s">
        <v>146</v>
      </c>
      <c r="E9" s="1">
        <v>160</v>
      </c>
      <c r="F9" s="146"/>
      <c r="G9" s="10">
        <f t="shared" ref="G9:G12" si="0">E9*F9</f>
        <v>0</v>
      </c>
    </row>
    <row r="10" spans="1:7" ht="27" x14ac:dyDescent="0.25">
      <c r="A10" s="33"/>
      <c r="B10" s="57" t="s">
        <v>170</v>
      </c>
      <c r="C10" s="54" t="s">
        <v>171</v>
      </c>
      <c r="D10" s="59" t="s">
        <v>147</v>
      </c>
      <c r="E10" s="55">
        <v>8</v>
      </c>
      <c r="F10" s="147"/>
      <c r="G10" s="10">
        <f t="shared" si="0"/>
        <v>0</v>
      </c>
    </row>
    <row r="11" spans="1:7" x14ac:dyDescent="0.25">
      <c r="A11" s="42"/>
      <c r="B11" s="57" t="s">
        <v>148</v>
      </c>
      <c r="C11" s="54" t="s">
        <v>149</v>
      </c>
      <c r="D11" s="59" t="s">
        <v>147</v>
      </c>
      <c r="E11" s="55">
        <v>2</v>
      </c>
      <c r="F11" s="147"/>
      <c r="G11" s="10">
        <f t="shared" si="0"/>
        <v>0</v>
      </c>
    </row>
    <row r="12" spans="1:7" x14ac:dyDescent="0.25">
      <c r="A12" s="42"/>
      <c r="B12" s="57" t="s">
        <v>148</v>
      </c>
      <c r="C12" s="54" t="s">
        <v>18</v>
      </c>
      <c r="D12" s="59" t="s">
        <v>147</v>
      </c>
      <c r="E12" s="55">
        <v>9</v>
      </c>
      <c r="F12" s="147"/>
      <c r="G12" s="10">
        <f t="shared" si="0"/>
        <v>0</v>
      </c>
    </row>
    <row r="13" spans="1:7" x14ac:dyDescent="0.25">
      <c r="A13" s="45"/>
      <c r="B13" s="16"/>
      <c r="C13" s="71"/>
      <c r="D13" s="17"/>
      <c r="E13" s="29"/>
      <c r="F13" s="18" t="str">
        <f>C5 &amp; " SKUPAJ:  "</f>
        <v xml:space="preserve">GEODETSKA DELA SKUPAJ:  </v>
      </c>
      <c r="G13" s="9">
        <f>SUM(G8:G12)</f>
        <v>0</v>
      </c>
    </row>
    <row r="14" spans="1:7" x14ac:dyDescent="0.25">
      <c r="A14" s="45"/>
      <c r="B14" s="2"/>
      <c r="C14" s="44"/>
      <c r="D14" s="2"/>
      <c r="E14" s="6"/>
      <c r="F14" s="6"/>
      <c r="G14" s="15"/>
    </row>
    <row r="15" spans="1:7" x14ac:dyDescent="0.25">
      <c r="A15" s="50"/>
      <c r="B15" s="25" t="s">
        <v>150</v>
      </c>
      <c r="C15" s="69" t="s">
        <v>151</v>
      </c>
      <c r="D15" s="25"/>
      <c r="E15" s="7"/>
      <c r="F15" s="7"/>
      <c r="G15" s="7"/>
    </row>
    <row r="16" spans="1:7" x14ac:dyDescent="0.25">
      <c r="A16" s="45"/>
      <c r="B16" s="2"/>
      <c r="C16" s="44"/>
      <c r="D16" s="2"/>
      <c r="E16" s="6"/>
      <c r="F16" s="6"/>
      <c r="G16" s="15"/>
    </row>
    <row r="17" spans="1:7" x14ac:dyDescent="0.25">
      <c r="A17" s="45"/>
      <c r="B17" s="11" t="s">
        <v>140</v>
      </c>
      <c r="C17" s="70" t="s">
        <v>142</v>
      </c>
      <c r="D17" s="11" t="s">
        <v>141</v>
      </c>
      <c r="E17" s="12" t="s">
        <v>143</v>
      </c>
      <c r="F17" s="12" t="s">
        <v>144</v>
      </c>
      <c r="G17" s="9" t="s">
        <v>145</v>
      </c>
    </row>
    <row r="18" spans="1:7" ht="27" x14ac:dyDescent="0.25">
      <c r="A18" s="33"/>
      <c r="B18" s="13" t="s">
        <v>173</v>
      </c>
      <c r="C18" s="54" t="s">
        <v>174</v>
      </c>
      <c r="D18" s="13" t="s">
        <v>152</v>
      </c>
      <c r="E18" s="62">
        <v>400</v>
      </c>
      <c r="F18" s="146"/>
      <c r="G18" s="10">
        <f>E18*F18</f>
        <v>0</v>
      </c>
    </row>
    <row r="19" spans="1:7" ht="27" x14ac:dyDescent="0.25">
      <c r="A19" s="33"/>
      <c r="B19" s="13" t="s">
        <v>175</v>
      </c>
      <c r="C19" s="54" t="s">
        <v>176</v>
      </c>
      <c r="D19" s="13" t="s">
        <v>147</v>
      </c>
      <c r="E19" s="62">
        <v>5</v>
      </c>
      <c r="F19" s="146"/>
      <c r="G19" s="10">
        <f t="shared" ref="G19:G29" si="1">E19*F19</f>
        <v>0</v>
      </c>
    </row>
    <row r="20" spans="1:7" ht="27" x14ac:dyDescent="0.25">
      <c r="A20" s="33"/>
      <c r="B20" s="13" t="s">
        <v>177</v>
      </c>
      <c r="C20" s="54" t="s">
        <v>178</v>
      </c>
      <c r="D20" s="13" t="s">
        <v>147</v>
      </c>
      <c r="E20" s="62">
        <v>5</v>
      </c>
      <c r="F20" s="146"/>
      <c r="G20" s="10">
        <f t="shared" si="1"/>
        <v>0</v>
      </c>
    </row>
    <row r="21" spans="1:7" x14ac:dyDescent="0.25">
      <c r="A21" s="33"/>
      <c r="B21" s="13" t="s">
        <v>179</v>
      </c>
      <c r="C21" s="54" t="s">
        <v>180</v>
      </c>
      <c r="D21" s="13" t="s">
        <v>172</v>
      </c>
      <c r="E21" s="62">
        <v>3</v>
      </c>
      <c r="F21" s="146"/>
      <c r="G21" s="10">
        <f t="shared" si="1"/>
        <v>0</v>
      </c>
    </row>
    <row r="22" spans="1:7" ht="27" x14ac:dyDescent="0.25">
      <c r="A22" s="33"/>
      <c r="B22" s="13" t="s">
        <v>64</v>
      </c>
      <c r="C22" s="54" t="s">
        <v>62</v>
      </c>
      <c r="D22" s="13" t="s">
        <v>147</v>
      </c>
      <c r="E22" s="62">
        <v>3</v>
      </c>
      <c r="F22" s="146"/>
      <c r="G22" s="10">
        <f t="shared" si="1"/>
        <v>0</v>
      </c>
    </row>
    <row r="23" spans="1:7" ht="27" x14ac:dyDescent="0.25">
      <c r="A23" s="33"/>
      <c r="B23" s="13" t="s">
        <v>65</v>
      </c>
      <c r="C23" s="54" t="s">
        <v>63</v>
      </c>
      <c r="D23" s="13" t="s">
        <v>147</v>
      </c>
      <c r="E23" s="62">
        <v>1</v>
      </c>
      <c r="F23" s="146"/>
      <c r="G23" s="10">
        <f t="shared" si="1"/>
        <v>0</v>
      </c>
    </row>
    <row r="24" spans="1:7" ht="15.75" x14ac:dyDescent="0.25">
      <c r="A24" s="33"/>
      <c r="B24" s="13" t="s">
        <v>181</v>
      </c>
      <c r="C24" s="54" t="s">
        <v>182</v>
      </c>
      <c r="D24" s="13" t="s">
        <v>6</v>
      </c>
      <c r="E24" s="62">
        <v>3</v>
      </c>
      <c r="F24" s="146"/>
      <c r="G24" s="10">
        <f t="shared" si="1"/>
        <v>0</v>
      </c>
    </row>
    <row r="25" spans="1:7" ht="27" x14ac:dyDescent="0.25">
      <c r="A25" s="42"/>
      <c r="B25" s="13" t="s">
        <v>183</v>
      </c>
      <c r="C25" s="54" t="s">
        <v>184</v>
      </c>
      <c r="D25" s="13" t="s">
        <v>152</v>
      </c>
      <c r="E25" s="62">
        <v>120</v>
      </c>
      <c r="F25" s="146"/>
      <c r="G25" s="10">
        <f t="shared" si="1"/>
        <v>0</v>
      </c>
    </row>
    <row r="26" spans="1:7" ht="27" x14ac:dyDescent="0.25">
      <c r="A26" s="33"/>
      <c r="B26" s="13" t="s">
        <v>185</v>
      </c>
      <c r="C26" s="54" t="s">
        <v>186</v>
      </c>
      <c r="D26" s="13" t="s">
        <v>152</v>
      </c>
      <c r="E26" s="62">
        <v>45</v>
      </c>
      <c r="F26" s="146"/>
      <c r="G26" s="10">
        <f t="shared" si="1"/>
        <v>0</v>
      </c>
    </row>
    <row r="27" spans="1:7" ht="27" x14ac:dyDescent="0.25">
      <c r="A27" s="42"/>
      <c r="B27" s="13" t="s">
        <v>153</v>
      </c>
      <c r="C27" s="54" t="s">
        <v>187</v>
      </c>
      <c r="D27" s="13" t="s">
        <v>146</v>
      </c>
      <c r="E27" s="62">
        <v>140</v>
      </c>
      <c r="F27" s="146"/>
      <c r="G27" s="10">
        <f t="shared" si="1"/>
        <v>0</v>
      </c>
    </row>
    <row r="28" spans="1:7" ht="27" x14ac:dyDescent="0.25">
      <c r="A28" s="42"/>
      <c r="B28" s="13" t="s">
        <v>188</v>
      </c>
      <c r="C28" s="54" t="s">
        <v>209</v>
      </c>
      <c r="D28" s="13" t="s">
        <v>146</v>
      </c>
      <c r="E28" s="62">
        <v>140</v>
      </c>
      <c r="F28" s="146"/>
      <c r="G28" s="10">
        <f t="shared" si="1"/>
        <v>0</v>
      </c>
    </row>
    <row r="29" spans="1:7" ht="15.75" x14ac:dyDescent="0.25">
      <c r="A29" s="33"/>
      <c r="B29" s="13" t="s">
        <v>148</v>
      </c>
      <c r="C29" s="54" t="s">
        <v>0</v>
      </c>
      <c r="D29" s="13" t="s">
        <v>7</v>
      </c>
      <c r="E29" s="62">
        <v>3</v>
      </c>
      <c r="F29" s="146"/>
      <c r="G29" s="10">
        <f t="shared" si="1"/>
        <v>0</v>
      </c>
    </row>
    <row r="30" spans="1:7" x14ac:dyDescent="0.25">
      <c r="A30" s="45"/>
      <c r="B30" s="16"/>
      <c r="C30" s="71"/>
      <c r="D30" s="17"/>
      <c r="E30" s="29"/>
      <c r="F30" s="18" t="str">
        <f>C15 &amp; " SKUPAJ:  "</f>
        <v xml:space="preserve">ČIŠČENJE TERENA SKUPAJ:  </v>
      </c>
      <c r="G30" s="9">
        <f>SUM(G18:G29)</f>
        <v>0</v>
      </c>
    </row>
    <row r="31" spans="1:7" x14ac:dyDescent="0.25">
      <c r="A31" s="45"/>
      <c r="B31" s="14"/>
      <c r="C31" s="44"/>
      <c r="D31" s="14"/>
      <c r="E31" s="6"/>
      <c r="F31" s="6"/>
      <c r="G31" s="15"/>
    </row>
    <row r="32" spans="1:7" x14ac:dyDescent="0.25">
      <c r="A32" s="50"/>
      <c r="B32" s="25" t="s">
        <v>154</v>
      </c>
      <c r="C32" s="69" t="s">
        <v>155</v>
      </c>
      <c r="D32" s="25"/>
      <c r="E32" s="7"/>
      <c r="F32" s="7"/>
      <c r="G32" s="7"/>
    </row>
    <row r="33" spans="1:7" x14ac:dyDescent="0.25">
      <c r="A33" s="45"/>
      <c r="B33" s="2"/>
      <c r="C33" s="44"/>
      <c r="D33" s="2"/>
      <c r="E33" s="6"/>
      <c r="F33" s="6"/>
      <c r="G33" s="15"/>
    </row>
    <row r="34" spans="1:7" x14ac:dyDescent="0.25">
      <c r="A34" s="46"/>
      <c r="B34" s="11" t="s">
        <v>140</v>
      </c>
      <c r="C34" s="70" t="s">
        <v>142</v>
      </c>
      <c r="D34" s="11" t="s">
        <v>141</v>
      </c>
      <c r="E34" s="12" t="s">
        <v>143</v>
      </c>
      <c r="F34" s="12" t="s">
        <v>144</v>
      </c>
      <c r="G34" s="9" t="s">
        <v>145</v>
      </c>
    </row>
    <row r="35" spans="1:7" ht="27" x14ac:dyDescent="0.25">
      <c r="A35" s="45"/>
      <c r="B35" s="74" t="s">
        <v>189</v>
      </c>
      <c r="C35" s="54" t="s">
        <v>210</v>
      </c>
      <c r="D35" s="74" t="s">
        <v>147</v>
      </c>
      <c r="E35" s="75">
        <v>1</v>
      </c>
      <c r="F35" s="148"/>
      <c r="G35" s="76">
        <f>E35*F35</f>
        <v>0</v>
      </c>
    </row>
    <row r="36" spans="1:7" ht="27" x14ac:dyDescent="0.25">
      <c r="A36" s="45"/>
      <c r="B36" s="74" t="s">
        <v>190</v>
      </c>
      <c r="C36" s="54" t="s">
        <v>211</v>
      </c>
      <c r="D36" s="74" t="s">
        <v>147</v>
      </c>
      <c r="E36" s="75">
        <v>1</v>
      </c>
      <c r="F36" s="148"/>
      <c r="G36" s="76">
        <f>E36*F36</f>
        <v>0</v>
      </c>
    </row>
    <row r="37" spans="1:7" x14ac:dyDescent="0.25">
      <c r="A37" s="46"/>
      <c r="B37" s="16"/>
      <c r="C37" s="71"/>
      <c r="D37" s="17"/>
      <c r="E37" s="29"/>
      <c r="F37" s="18" t="str">
        <f>C32 &amp; " SKUPAJ:  "</f>
        <v xml:space="preserve">OSTALA PREDDELA SKUPAJ:  </v>
      </c>
      <c r="G37" s="9">
        <f>SUM(G35:G36)</f>
        <v>0</v>
      </c>
    </row>
    <row r="38" spans="1:7" x14ac:dyDescent="0.25">
      <c r="A38" s="46"/>
      <c r="B38" s="5"/>
      <c r="C38" s="43"/>
      <c r="D38" s="5"/>
      <c r="E38" s="6"/>
      <c r="F38" s="6"/>
      <c r="G38" s="15"/>
    </row>
    <row r="39" spans="1:7" x14ac:dyDescent="0.25">
      <c r="A39" s="45"/>
      <c r="B39" s="21"/>
      <c r="C39" s="72"/>
      <c r="D39" s="22"/>
      <c r="E39" s="30"/>
      <c r="F39" s="23" t="str">
        <f>C3 &amp; " SKUPAJ:  "</f>
        <v xml:space="preserve">PREDDELA SKUPAJ:  </v>
      </c>
      <c r="G39" s="24">
        <f>SUM(G37,G30,G13)</f>
        <v>0</v>
      </c>
    </row>
    <row r="40" spans="1:7" x14ac:dyDescent="0.25">
      <c r="A40" s="45"/>
      <c r="B40" s="5"/>
      <c r="C40" s="43"/>
      <c r="D40" s="5"/>
      <c r="E40" s="6"/>
      <c r="F40" s="6"/>
      <c r="G40" s="15"/>
    </row>
    <row r="41" spans="1:7" x14ac:dyDescent="0.25">
      <c r="A41" s="45"/>
      <c r="B41" s="2"/>
      <c r="C41" s="44"/>
      <c r="D41" s="2"/>
      <c r="E41" s="6"/>
      <c r="F41" s="6"/>
      <c r="G41" s="15"/>
    </row>
    <row r="42" spans="1:7" x14ac:dyDescent="0.25">
      <c r="A42" s="51"/>
      <c r="B42" s="41" t="s">
        <v>156</v>
      </c>
      <c r="C42" s="68" t="s">
        <v>157</v>
      </c>
      <c r="D42" s="26"/>
      <c r="E42" s="27"/>
      <c r="F42" s="27"/>
      <c r="G42" s="27"/>
    </row>
    <row r="43" spans="1:7" x14ac:dyDescent="0.25">
      <c r="A43" s="45"/>
      <c r="B43" s="2"/>
      <c r="C43" s="44"/>
      <c r="D43" s="2"/>
      <c r="E43" s="6"/>
      <c r="F43" s="6"/>
      <c r="G43" s="15"/>
    </row>
    <row r="44" spans="1:7" x14ac:dyDescent="0.25">
      <c r="A44" s="50"/>
      <c r="B44" s="3" t="s">
        <v>158</v>
      </c>
      <c r="C44" s="73" t="s">
        <v>159</v>
      </c>
      <c r="D44" s="3"/>
      <c r="E44" s="7"/>
      <c r="F44" s="7"/>
      <c r="G44" s="8"/>
    </row>
    <row r="45" spans="1:7" x14ac:dyDescent="0.25">
      <c r="A45" s="45"/>
      <c r="B45" s="2"/>
      <c r="C45" s="44"/>
      <c r="D45" s="2"/>
      <c r="E45" s="6"/>
      <c r="F45" s="6"/>
      <c r="G45" s="15"/>
    </row>
    <row r="46" spans="1:7" x14ac:dyDescent="0.25">
      <c r="A46" s="45"/>
      <c r="B46" s="11" t="s">
        <v>140</v>
      </c>
      <c r="C46" s="70" t="s">
        <v>142</v>
      </c>
      <c r="D46" s="11" t="s">
        <v>141</v>
      </c>
      <c r="E46" s="12" t="s">
        <v>143</v>
      </c>
      <c r="F46" s="12" t="s">
        <v>144</v>
      </c>
      <c r="G46" s="9" t="s">
        <v>145</v>
      </c>
    </row>
    <row r="47" spans="1:7" ht="27" x14ac:dyDescent="0.25">
      <c r="A47" s="42"/>
      <c r="B47" s="59" t="s">
        <v>161</v>
      </c>
      <c r="C47" s="54" t="s">
        <v>162</v>
      </c>
      <c r="D47" s="59" t="s">
        <v>160</v>
      </c>
      <c r="E47" s="1">
        <v>275</v>
      </c>
      <c r="F47" s="146"/>
      <c r="G47" s="10">
        <f>E47*F47</f>
        <v>0</v>
      </c>
    </row>
    <row r="48" spans="1:7" ht="54" x14ac:dyDescent="0.25">
      <c r="A48" s="33"/>
      <c r="B48" s="59" t="s">
        <v>134</v>
      </c>
      <c r="C48" s="54" t="s">
        <v>135</v>
      </c>
      <c r="D48" s="59" t="s">
        <v>160</v>
      </c>
      <c r="E48" s="1">
        <v>115</v>
      </c>
      <c r="F48" s="146"/>
      <c r="G48" s="10">
        <f t="shared" ref="G48:G49" si="2">E48*F48</f>
        <v>0</v>
      </c>
    </row>
    <row r="49" spans="1:7" ht="15.75" x14ac:dyDescent="0.25">
      <c r="A49" s="42"/>
      <c r="B49" s="59" t="s">
        <v>163</v>
      </c>
      <c r="C49" s="54" t="s">
        <v>164</v>
      </c>
      <c r="D49" s="59" t="s">
        <v>160</v>
      </c>
      <c r="E49" s="1">
        <v>50</v>
      </c>
      <c r="F49" s="146"/>
      <c r="G49" s="10">
        <f t="shared" si="2"/>
        <v>0</v>
      </c>
    </row>
    <row r="50" spans="1:7" x14ac:dyDescent="0.25">
      <c r="A50" s="45"/>
      <c r="B50" s="16"/>
      <c r="C50" s="71"/>
      <c r="D50" s="17"/>
      <c r="E50" s="29"/>
      <c r="F50" s="18" t="str">
        <f>C44 &amp; " SKUPAJ:  "</f>
        <v xml:space="preserve">IZKOPI SKUPAJ:  </v>
      </c>
      <c r="G50" s="9">
        <f>SUM(G47:G49)</f>
        <v>0</v>
      </c>
    </row>
    <row r="51" spans="1:7" x14ac:dyDescent="0.25">
      <c r="A51" s="45"/>
      <c r="B51" s="4"/>
      <c r="C51" s="67"/>
      <c r="D51" s="4"/>
      <c r="E51" s="31"/>
      <c r="F51" s="86"/>
      <c r="G51" s="31"/>
    </row>
    <row r="52" spans="1:7" x14ac:dyDescent="0.25">
      <c r="A52" s="50"/>
      <c r="B52" s="3" t="s">
        <v>19</v>
      </c>
      <c r="C52" s="73" t="s">
        <v>20</v>
      </c>
      <c r="D52" s="3"/>
      <c r="E52" s="7"/>
      <c r="F52" s="7"/>
      <c r="G52" s="8"/>
    </row>
    <row r="53" spans="1:7" x14ac:dyDescent="0.25">
      <c r="A53" s="45"/>
      <c r="B53" s="2"/>
      <c r="C53" s="44"/>
      <c r="D53" s="2"/>
      <c r="E53" s="6"/>
      <c r="F53" s="6"/>
      <c r="G53" s="15"/>
    </row>
    <row r="54" spans="1:7" x14ac:dyDescent="0.25">
      <c r="A54" s="45"/>
      <c r="B54" s="11" t="s">
        <v>140</v>
      </c>
      <c r="C54" s="70" t="s">
        <v>142</v>
      </c>
      <c r="D54" s="11" t="s">
        <v>141</v>
      </c>
      <c r="E54" s="12" t="s">
        <v>143</v>
      </c>
      <c r="F54" s="12" t="s">
        <v>144</v>
      </c>
      <c r="G54" s="9" t="s">
        <v>145</v>
      </c>
    </row>
    <row r="55" spans="1:7" ht="27" x14ac:dyDescent="0.25">
      <c r="A55" s="45"/>
      <c r="B55" s="58" t="s">
        <v>132</v>
      </c>
      <c r="C55" s="65" t="s">
        <v>133</v>
      </c>
      <c r="D55" s="58" t="s">
        <v>152</v>
      </c>
      <c r="E55" s="19">
        <v>200</v>
      </c>
      <c r="F55" s="149"/>
      <c r="G55" s="20">
        <f>E55*F55</f>
        <v>0</v>
      </c>
    </row>
    <row r="56" spans="1:7" x14ac:dyDescent="0.25">
      <c r="A56" s="45"/>
      <c r="B56" s="16"/>
      <c r="C56" s="71"/>
      <c r="D56" s="17"/>
      <c r="E56" s="29"/>
      <c r="F56" s="18" t="str">
        <f>C52 &amp; " SKUPAJ:  "</f>
        <v xml:space="preserve">PLANUM TEMELJNIH TAL SKUPAJ:  </v>
      </c>
      <c r="G56" s="9">
        <f>SUM(G55)</f>
        <v>0</v>
      </c>
    </row>
    <row r="57" spans="1:7" x14ac:dyDescent="0.25">
      <c r="A57" s="42"/>
      <c r="B57" s="33"/>
      <c r="C57" s="43"/>
      <c r="D57" s="33"/>
      <c r="E57" s="33"/>
      <c r="F57" s="33"/>
      <c r="G57" s="32"/>
    </row>
    <row r="58" spans="1:7" ht="27" x14ac:dyDescent="0.25">
      <c r="A58" s="50"/>
      <c r="B58" s="3" t="s">
        <v>21</v>
      </c>
      <c r="C58" s="73" t="s">
        <v>22</v>
      </c>
      <c r="D58" s="3"/>
      <c r="E58" s="7"/>
      <c r="F58" s="7"/>
      <c r="G58" s="8"/>
    </row>
    <row r="59" spans="1:7" x14ac:dyDescent="0.25">
      <c r="A59" s="42"/>
      <c r="B59" s="33"/>
      <c r="C59" s="43"/>
      <c r="D59" s="33"/>
      <c r="E59" s="33"/>
      <c r="F59" s="33"/>
      <c r="G59" s="32"/>
    </row>
    <row r="60" spans="1:7" x14ac:dyDescent="0.25">
      <c r="A60" s="45"/>
      <c r="B60" s="11" t="s">
        <v>140</v>
      </c>
      <c r="C60" s="70" t="s">
        <v>142</v>
      </c>
      <c r="D60" s="11" t="s">
        <v>141</v>
      </c>
      <c r="E60" s="12" t="s">
        <v>143</v>
      </c>
      <c r="F60" s="12" t="s">
        <v>144</v>
      </c>
      <c r="G60" s="9" t="s">
        <v>145</v>
      </c>
    </row>
    <row r="61" spans="1:7" ht="27" x14ac:dyDescent="0.25">
      <c r="A61" s="33"/>
      <c r="B61" s="59" t="s">
        <v>1</v>
      </c>
      <c r="C61" s="54" t="s">
        <v>126</v>
      </c>
      <c r="D61" s="59" t="s">
        <v>160</v>
      </c>
      <c r="E61" s="62">
        <v>105</v>
      </c>
      <c r="F61" s="150"/>
      <c r="G61" s="10">
        <f>E61*F61</f>
        <v>0</v>
      </c>
    </row>
    <row r="62" spans="1:7" x14ac:dyDescent="0.25">
      <c r="A62" s="45"/>
      <c r="B62" s="16"/>
      <c r="C62" s="71"/>
      <c r="D62" s="17"/>
      <c r="E62" s="29"/>
      <c r="F62" s="18" t="str">
        <f>C58 &amp; " SKUPAJ:  "</f>
        <v xml:space="preserve">NASIPI, ZASIPI, KLINI, POSTELJICA IN GLINASTI NABOJ SKUPAJ:  </v>
      </c>
      <c r="G62" s="9">
        <f>SUM(G61)</f>
        <v>0</v>
      </c>
    </row>
    <row r="63" spans="1:7" x14ac:dyDescent="0.25">
      <c r="A63" s="42"/>
      <c r="B63" s="35"/>
      <c r="C63" s="44"/>
      <c r="D63" s="35"/>
      <c r="E63" s="35"/>
      <c r="F63" s="35"/>
      <c r="G63" s="34"/>
    </row>
    <row r="64" spans="1:7" x14ac:dyDescent="0.25">
      <c r="A64" s="50"/>
      <c r="B64" s="3" t="s">
        <v>23</v>
      </c>
      <c r="C64" s="73" t="s">
        <v>24</v>
      </c>
      <c r="D64" s="3"/>
      <c r="E64" s="7"/>
      <c r="F64" s="7"/>
      <c r="G64" s="8"/>
    </row>
    <row r="65" spans="1:7" x14ac:dyDescent="0.25">
      <c r="A65" s="42"/>
      <c r="B65" s="33"/>
      <c r="C65" s="43"/>
      <c r="D65" s="33"/>
      <c r="E65" s="33"/>
      <c r="F65" s="33"/>
      <c r="G65" s="32"/>
    </row>
    <row r="66" spans="1:7" x14ac:dyDescent="0.25">
      <c r="A66" s="45"/>
      <c r="B66" s="11" t="s">
        <v>140</v>
      </c>
      <c r="C66" s="70" t="s">
        <v>142</v>
      </c>
      <c r="D66" s="11" t="s">
        <v>141</v>
      </c>
      <c r="E66" s="12" t="s">
        <v>143</v>
      </c>
      <c r="F66" s="12" t="s">
        <v>144</v>
      </c>
      <c r="G66" s="9" t="s">
        <v>145</v>
      </c>
    </row>
    <row r="67" spans="1:7" ht="27" x14ac:dyDescent="0.25">
      <c r="A67" s="45"/>
      <c r="B67" s="59" t="s">
        <v>128</v>
      </c>
      <c r="C67" s="54" t="s">
        <v>129</v>
      </c>
      <c r="D67" s="59" t="s">
        <v>6</v>
      </c>
      <c r="E67" s="1">
        <v>120</v>
      </c>
      <c r="F67" s="146"/>
      <c r="G67" s="10">
        <f>E67*F67</f>
        <v>0</v>
      </c>
    </row>
    <row r="68" spans="1:7" ht="15.75" x14ac:dyDescent="0.25">
      <c r="A68" s="42"/>
      <c r="B68" s="59" t="s">
        <v>130</v>
      </c>
      <c r="C68" s="54" t="s">
        <v>131</v>
      </c>
      <c r="D68" s="59" t="s">
        <v>152</v>
      </c>
      <c r="E68" s="62">
        <v>120</v>
      </c>
      <c r="F68" s="150"/>
      <c r="G68" s="10">
        <f t="shared" ref="G68:G69" si="3">E68*F68</f>
        <v>0</v>
      </c>
    </row>
    <row r="69" spans="1:7" ht="40.5" x14ac:dyDescent="0.25">
      <c r="A69" s="45"/>
      <c r="B69" s="59" t="s">
        <v>212</v>
      </c>
      <c r="C69" s="54" t="s">
        <v>213</v>
      </c>
      <c r="D69" s="59" t="s">
        <v>8</v>
      </c>
      <c r="E69" s="1">
        <v>65</v>
      </c>
      <c r="F69" s="146"/>
      <c r="G69" s="10">
        <f t="shared" si="3"/>
        <v>0</v>
      </c>
    </row>
    <row r="70" spans="1:7" x14ac:dyDescent="0.25">
      <c r="A70" s="45"/>
      <c r="B70" s="16"/>
      <c r="C70" s="71"/>
      <c r="D70" s="17"/>
      <c r="E70" s="29"/>
      <c r="F70" s="18" t="str">
        <f>C64 &amp; " SKUPAJ:  "</f>
        <v xml:space="preserve">BREŽINE IN ZELENICE SKUPAJ:  </v>
      </c>
      <c r="G70" s="9">
        <f>SUM(G67:G69)</f>
        <v>0</v>
      </c>
    </row>
    <row r="71" spans="1:7" x14ac:dyDescent="0.25">
      <c r="A71" s="45"/>
      <c r="B71" s="14"/>
      <c r="C71" s="44"/>
      <c r="D71" s="14"/>
      <c r="E71" s="6"/>
      <c r="F71" s="87"/>
      <c r="G71" s="15"/>
    </row>
    <row r="72" spans="1:7" ht="27" x14ac:dyDescent="0.25">
      <c r="A72" s="50"/>
      <c r="B72" s="3" t="s">
        <v>25</v>
      </c>
      <c r="C72" s="73" t="s">
        <v>26</v>
      </c>
      <c r="D72" s="3"/>
      <c r="E72" s="7"/>
      <c r="F72" s="7"/>
      <c r="G72" s="8"/>
    </row>
    <row r="73" spans="1:7" x14ac:dyDescent="0.25">
      <c r="A73" s="42"/>
      <c r="B73" s="33"/>
      <c r="C73" s="43"/>
      <c r="D73" s="33"/>
      <c r="E73" s="33"/>
      <c r="F73" s="33"/>
      <c r="G73" s="32"/>
    </row>
    <row r="74" spans="1:7" x14ac:dyDescent="0.25">
      <c r="A74" s="45"/>
      <c r="B74" s="11" t="s">
        <v>140</v>
      </c>
      <c r="C74" s="70" t="s">
        <v>142</v>
      </c>
      <c r="D74" s="11" t="s">
        <v>141</v>
      </c>
      <c r="E74" s="12" t="s">
        <v>143</v>
      </c>
      <c r="F74" s="12" t="s">
        <v>144</v>
      </c>
      <c r="G74" s="9" t="s">
        <v>145</v>
      </c>
    </row>
    <row r="75" spans="1:7" x14ac:dyDescent="0.25">
      <c r="A75" s="45"/>
      <c r="B75" s="59" t="s">
        <v>116</v>
      </c>
      <c r="C75" s="54" t="s">
        <v>117</v>
      </c>
      <c r="D75" s="59" t="s">
        <v>115</v>
      </c>
      <c r="E75" s="1">
        <v>823.05</v>
      </c>
      <c r="F75" s="146"/>
      <c r="G75" s="10">
        <f>E75*F75</f>
        <v>0</v>
      </c>
    </row>
    <row r="76" spans="1:7" x14ac:dyDescent="0.25">
      <c r="A76" s="45"/>
      <c r="B76" s="59" t="s">
        <v>3</v>
      </c>
      <c r="C76" s="54" t="s">
        <v>4</v>
      </c>
      <c r="D76" s="59" t="s">
        <v>115</v>
      </c>
      <c r="E76" s="1">
        <v>780</v>
      </c>
      <c r="F76" s="146"/>
      <c r="G76" s="10">
        <f t="shared" ref="G76:G78" si="4">E76*F76</f>
        <v>0</v>
      </c>
    </row>
    <row r="77" spans="1:7" x14ac:dyDescent="0.25">
      <c r="A77" s="45"/>
      <c r="B77" s="59" t="s">
        <v>118</v>
      </c>
      <c r="C77" s="54" t="s">
        <v>119</v>
      </c>
      <c r="D77" s="59" t="s">
        <v>115</v>
      </c>
      <c r="E77" s="1">
        <v>30.375</v>
      </c>
      <c r="F77" s="146"/>
      <c r="G77" s="10">
        <f t="shared" si="4"/>
        <v>0</v>
      </c>
    </row>
    <row r="78" spans="1:7" ht="27" x14ac:dyDescent="0.25">
      <c r="A78" s="42"/>
      <c r="B78" s="59" t="s">
        <v>120</v>
      </c>
      <c r="C78" s="54" t="s">
        <v>121</v>
      </c>
      <c r="D78" s="59" t="s">
        <v>115</v>
      </c>
      <c r="E78" s="62">
        <v>12.674999999999999</v>
      </c>
      <c r="F78" s="150"/>
      <c r="G78" s="10">
        <f t="shared" si="4"/>
        <v>0</v>
      </c>
    </row>
    <row r="79" spans="1:7" x14ac:dyDescent="0.25">
      <c r="A79" s="45"/>
      <c r="B79" s="16"/>
      <c r="C79" s="71"/>
      <c r="D79" s="17"/>
      <c r="E79" s="29"/>
      <c r="F79" s="18" t="str">
        <f>C72 &amp; " SKUPAJ:  "</f>
        <v xml:space="preserve">PREVOZI, RAZPROSTIRANJE IN UREDITEV DEPONIJ MATERIALA SKUPAJ:  </v>
      </c>
      <c r="G79" s="9">
        <f>SUM(G75:G78)</f>
        <v>0</v>
      </c>
    </row>
    <row r="80" spans="1:7" x14ac:dyDescent="0.25">
      <c r="A80" s="46"/>
      <c r="B80" s="5"/>
      <c r="C80" s="43"/>
      <c r="D80" s="5"/>
      <c r="E80" s="6"/>
      <c r="F80" s="6"/>
      <c r="G80" s="15"/>
    </row>
    <row r="81" spans="1:7" x14ac:dyDescent="0.25">
      <c r="A81" s="45"/>
      <c r="B81" s="21"/>
      <c r="C81" s="72"/>
      <c r="D81" s="22"/>
      <c r="E81" s="30"/>
      <c r="F81" s="23" t="str">
        <f>C42 &amp; " SKUPAJ:  "</f>
        <v xml:space="preserve">ZEMELJSKA DELA SKUPAJ:  </v>
      </c>
      <c r="G81" s="24">
        <f>SUM(G79,G70,G62,G56,G50)</f>
        <v>0</v>
      </c>
    </row>
    <row r="82" spans="1:7" x14ac:dyDescent="0.25">
      <c r="A82" s="45"/>
      <c r="B82" s="5"/>
      <c r="C82" s="43"/>
      <c r="D82" s="5"/>
      <c r="E82" s="6"/>
      <c r="F82" s="6"/>
      <c r="G82" s="15"/>
    </row>
    <row r="83" spans="1:7" x14ac:dyDescent="0.25">
      <c r="A83" s="45"/>
      <c r="B83" s="2"/>
      <c r="C83" s="44"/>
      <c r="D83" s="2"/>
      <c r="E83" s="6"/>
      <c r="F83" s="6"/>
      <c r="G83" s="15"/>
    </row>
    <row r="84" spans="1:7" x14ac:dyDescent="0.25">
      <c r="A84" s="51"/>
      <c r="B84" s="41" t="s">
        <v>27</v>
      </c>
      <c r="C84" s="68" t="s">
        <v>122</v>
      </c>
      <c r="D84" s="26"/>
      <c r="E84" s="27"/>
      <c r="F84" s="27"/>
      <c r="G84" s="27"/>
    </row>
    <row r="85" spans="1:7" x14ac:dyDescent="0.25">
      <c r="A85" s="45"/>
      <c r="B85" s="2"/>
      <c r="C85" s="44"/>
      <c r="D85" s="2"/>
      <c r="E85" s="6"/>
      <c r="F85" s="6"/>
      <c r="G85" s="15"/>
    </row>
    <row r="86" spans="1:7" x14ac:dyDescent="0.25">
      <c r="A86" s="50"/>
      <c r="B86" s="3" t="s">
        <v>28</v>
      </c>
      <c r="C86" s="73" t="s">
        <v>29</v>
      </c>
      <c r="D86" s="3"/>
      <c r="E86" s="7"/>
      <c r="F86" s="7"/>
      <c r="G86" s="8"/>
    </row>
    <row r="87" spans="1:7" x14ac:dyDescent="0.25">
      <c r="A87" s="45"/>
      <c r="B87" s="14"/>
      <c r="C87" s="44"/>
      <c r="D87" s="14"/>
      <c r="E87" s="6"/>
      <c r="F87" s="87"/>
      <c r="G87" s="15"/>
    </row>
    <row r="88" spans="1:7" x14ac:dyDescent="0.25">
      <c r="A88" s="45"/>
      <c r="B88" s="11" t="s">
        <v>140</v>
      </c>
      <c r="C88" s="70" t="s">
        <v>142</v>
      </c>
      <c r="D88" s="11" t="s">
        <v>141</v>
      </c>
      <c r="E88" s="12" t="s">
        <v>143</v>
      </c>
      <c r="F88" s="12" t="s">
        <v>144</v>
      </c>
      <c r="G88" s="9" t="s">
        <v>145</v>
      </c>
    </row>
    <row r="89" spans="1:7" ht="27" x14ac:dyDescent="0.25">
      <c r="A89" s="45"/>
      <c r="B89" s="59" t="s">
        <v>123</v>
      </c>
      <c r="C89" s="54" t="s">
        <v>5</v>
      </c>
      <c r="D89" s="59" t="s">
        <v>8</v>
      </c>
      <c r="E89" s="1">
        <v>65</v>
      </c>
      <c r="F89" s="146"/>
      <c r="G89" s="10">
        <f>E89*F89</f>
        <v>0</v>
      </c>
    </row>
    <row r="90" spans="1:7" ht="27" x14ac:dyDescent="0.25">
      <c r="A90" s="45"/>
      <c r="B90" s="59" t="s">
        <v>124</v>
      </c>
      <c r="C90" s="54" t="s">
        <v>125</v>
      </c>
      <c r="D90" s="59" t="s">
        <v>8</v>
      </c>
      <c r="E90" s="1">
        <v>10</v>
      </c>
      <c r="F90" s="146"/>
      <c r="G90" s="10">
        <f t="shared" ref="G90:G91" si="5">E90*F90</f>
        <v>0</v>
      </c>
    </row>
    <row r="91" spans="1:7" ht="15.75" x14ac:dyDescent="0.25">
      <c r="A91" s="45"/>
      <c r="B91" s="59" t="s">
        <v>148</v>
      </c>
      <c r="C91" s="54" t="s">
        <v>196</v>
      </c>
      <c r="D91" s="59" t="s">
        <v>152</v>
      </c>
      <c r="E91" s="1">
        <v>200</v>
      </c>
      <c r="F91" s="146"/>
      <c r="G91" s="10">
        <f t="shared" si="5"/>
        <v>0</v>
      </c>
    </row>
    <row r="92" spans="1:7" x14ac:dyDescent="0.25">
      <c r="A92" s="47"/>
      <c r="B92" s="16"/>
      <c r="C92" s="71"/>
      <c r="D92" s="17"/>
      <c r="E92" s="29"/>
      <c r="F92" s="18" t="str">
        <f>C86 &amp; " SKUPAJ:  "</f>
        <v xml:space="preserve">NOSILNE PLASTI SKUPAJ:  </v>
      </c>
      <c r="G92" s="9">
        <f>SUM(G89:G91)</f>
        <v>0</v>
      </c>
    </row>
    <row r="93" spans="1:7" x14ac:dyDescent="0.25">
      <c r="A93" s="50"/>
      <c r="B93" s="36"/>
      <c r="C93" s="43"/>
      <c r="D93" s="36"/>
      <c r="E93" s="33"/>
      <c r="F93" s="33"/>
      <c r="G93" s="34"/>
    </row>
    <row r="94" spans="1:7" x14ac:dyDescent="0.25">
      <c r="A94" s="42"/>
      <c r="B94" s="3" t="s">
        <v>30</v>
      </c>
      <c r="C94" s="73" t="s">
        <v>31</v>
      </c>
      <c r="D94" s="3"/>
      <c r="E94" s="7"/>
      <c r="F94" s="7"/>
      <c r="G94" s="8"/>
    </row>
    <row r="95" spans="1:7" x14ac:dyDescent="0.25">
      <c r="A95" s="45"/>
      <c r="B95" s="33"/>
      <c r="C95" s="43"/>
      <c r="D95" s="33"/>
      <c r="E95" s="33"/>
      <c r="F95" s="33"/>
      <c r="G95" s="32"/>
    </row>
    <row r="96" spans="1:7" x14ac:dyDescent="0.25">
      <c r="A96" s="42"/>
      <c r="B96" s="11" t="s">
        <v>140</v>
      </c>
      <c r="C96" s="70" t="s">
        <v>142</v>
      </c>
      <c r="D96" s="11" t="s">
        <v>141</v>
      </c>
      <c r="E96" s="12" t="s">
        <v>143</v>
      </c>
      <c r="F96" s="12" t="s">
        <v>144</v>
      </c>
      <c r="G96" s="9" t="s">
        <v>145</v>
      </c>
    </row>
    <row r="97" spans="1:7" ht="56.25" x14ac:dyDescent="0.25">
      <c r="A97" s="42"/>
      <c r="B97" s="59"/>
      <c r="C97" s="54" t="s">
        <v>474</v>
      </c>
      <c r="D97" s="59" t="s">
        <v>152</v>
      </c>
      <c r="E97" s="61">
        <f>200+16</f>
        <v>216</v>
      </c>
      <c r="F97" s="151"/>
      <c r="G97" s="10">
        <f>E97*F97</f>
        <v>0</v>
      </c>
    </row>
    <row r="98" spans="1:7" ht="27" x14ac:dyDescent="0.25">
      <c r="A98" s="33"/>
      <c r="B98" s="59" t="s">
        <v>148</v>
      </c>
      <c r="C98" s="54" t="s">
        <v>220</v>
      </c>
      <c r="D98" s="59" t="s">
        <v>152</v>
      </c>
      <c r="E98" s="61">
        <v>45</v>
      </c>
      <c r="F98" s="151"/>
      <c r="G98" s="10">
        <f t="shared" ref="G98:G99" si="6">E98*F98</f>
        <v>0</v>
      </c>
    </row>
    <row r="99" spans="1:7" ht="15.75" x14ac:dyDescent="0.25">
      <c r="A99" s="33"/>
      <c r="B99" s="59" t="s">
        <v>114</v>
      </c>
      <c r="C99" s="54" t="s">
        <v>66</v>
      </c>
      <c r="D99" s="59" t="s">
        <v>152</v>
      </c>
      <c r="E99" s="61">
        <v>45</v>
      </c>
      <c r="F99" s="151"/>
      <c r="G99" s="10">
        <f t="shared" si="6"/>
        <v>0</v>
      </c>
    </row>
    <row r="100" spans="1:7" x14ac:dyDescent="0.25">
      <c r="A100" s="33"/>
      <c r="B100" s="16"/>
      <c r="C100" s="71"/>
      <c r="D100" s="17"/>
      <c r="E100" s="29"/>
      <c r="F100" s="18" t="str">
        <f>C94 &amp; " SKUPAJ:  "</f>
        <v xml:space="preserve">OBRABNE PLASTI SKUPAJ:  </v>
      </c>
      <c r="G100" s="9">
        <f>SUM(G97:G99)</f>
        <v>0</v>
      </c>
    </row>
    <row r="101" spans="1:7" x14ac:dyDescent="0.25">
      <c r="A101" s="50"/>
      <c r="B101" s="33"/>
      <c r="C101" s="43"/>
      <c r="D101" s="33"/>
      <c r="E101" s="33"/>
      <c r="F101" s="33"/>
      <c r="G101" s="32"/>
    </row>
    <row r="102" spans="1:7" x14ac:dyDescent="0.25">
      <c r="A102" s="42"/>
      <c r="B102" s="3" t="s">
        <v>32</v>
      </c>
      <c r="C102" s="73" t="s">
        <v>33</v>
      </c>
      <c r="D102" s="3"/>
      <c r="E102" s="7"/>
      <c r="F102" s="7"/>
      <c r="G102" s="8"/>
    </row>
    <row r="103" spans="1:7" x14ac:dyDescent="0.25">
      <c r="A103" s="45"/>
      <c r="B103" s="33"/>
      <c r="C103" s="43"/>
      <c r="D103" s="33"/>
      <c r="E103" s="33"/>
      <c r="F103" s="33"/>
      <c r="G103" s="32"/>
    </row>
    <row r="104" spans="1:7" x14ac:dyDescent="0.25">
      <c r="A104" s="42"/>
      <c r="B104" s="11" t="s">
        <v>140</v>
      </c>
      <c r="C104" s="70" t="s">
        <v>142</v>
      </c>
      <c r="D104" s="11" t="s">
        <v>141</v>
      </c>
      <c r="E104" s="12" t="s">
        <v>143</v>
      </c>
      <c r="F104" s="12" t="s">
        <v>144</v>
      </c>
      <c r="G104" s="9" t="s">
        <v>145</v>
      </c>
    </row>
    <row r="105" spans="1:7" ht="27" x14ac:dyDescent="0.25">
      <c r="A105" s="42"/>
      <c r="B105" s="59" t="s">
        <v>112</v>
      </c>
      <c r="C105" s="54" t="s">
        <v>113</v>
      </c>
      <c r="D105" s="52" t="s">
        <v>146</v>
      </c>
      <c r="E105" s="62">
        <v>140</v>
      </c>
      <c r="F105" s="150"/>
      <c r="G105" s="10">
        <f>E105*F105</f>
        <v>0</v>
      </c>
    </row>
    <row r="106" spans="1:7" ht="27" x14ac:dyDescent="0.25">
      <c r="A106" s="33"/>
      <c r="B106" s="60" t="s">
        <v>194</v>
      </c>
      <c r="C106" s="54" t="s">
        <v>239</v>
      </c>
      <c r="D106" s="139" t="s">
        <v>7</v>
      </c>
      <c r="E106" s="62">
        <v>10</v>
      </c>
      <c r="F106" s="150"/>
      <c r="G106" s="10">
        <f>E106*F106</f>
        <v>0</v>
      </c>
    </row>
    <row r="107" spans="1:7" x14ac:dyDescent="0.25">
      <c r="A107" s="33"/>
      <c r="B107" s="16"/>
      <c r="C107" s="71"/>
      <c r="D107" s="17"/>
      <c r="E107" s="29"/>
      <c r="F107" s="18" t="str">
        <f>C102 &amp; " SKUPAJ:  "</f>
        <v xml:space="preserve">ROBNI ELEMENTI VOZIŠČ SKUPAJ:  </v>
      </c>
      <c r="G107" s="9">
        <f>SUM(G105:G106)</f>
        <v>0</v>
      </c>
    </row>
    <row r="108" spans="1:7" x14ac:dyDescent="0.25">
      <c r="A108" s="50"/>
      <c r="B108" s="39"/>
      <c r="C108" s="43"/>
      <c r="D108" s="39"/>
      <c r="E108" s="33"/>
      <c r="F108" s="33"/>
      <c r="G108" s="34"/>
    </row>
    <row r="109" spans="1:7" x14ac:dyDescent="0.25">
      <c r="A109" s="42"/>
      <c r="B109" s="3" t="s">
        <v>34</v>
      </c>
      <c r="C109" s="73" t="s">
        <v>35</v>
      </c>
      <c r="D109" s="3"/>
      <c r="E109" s="7"/>
      <c r="F109" s="7"/>
      <c r="G109" s="8"/>
    </row>
    <row r="110" spans="1:7" x14ac:dyDescent="0.25">
      <c r="A110" s="45"/>
      <c r="B110" s="33"/>
      <c r="C110" s="43"/>
      <c r="D110" s="33"/>
      <c r="E110" s="33"/>
      <c r="F110" s="33"/>
      <c r="G110" s="32"/>
    </row>
    <row r="111" spans="1:7" x14ac:dyDescent="0.25">
      <c r="A111" s="42"/>
      <c r="B111" s="11" t="s">
        <v>140</v>
      </c>
      <c r="C111" s="70" t="s">
        <v>142</v>
      </c>
      <c r="D111" s="11" t="s">
        <v>141</v>
      </c>
      <c r="E111" s="12" t="s">
        <v>143</v>
      </c>
      <c r="F111" s="12" t="s">
        <v>144</v>
      </c>
      <c r="G111" s="9" t="s">
        <v>145</v>
      </c>
    </row>
    <row r="112" spans="1:7" ht="15.75" x14ac:dyDescent="0.25">
      <c r="A112" s="42"/>
      <c r="B112" s="59" t="s">
        <v>108</v>
      </c>
      <c r="C112" s="54" t="s">
        <v>109</v>
      </c>
      <c r="D112" s="52" t="s">
        <v>8</v>
      </c>
      <c r="E112" s="62">
        <v>5</v>
      </c>
      <c r="F112" s="150"/>
      <c r="G112" s="10">
        <f>E112*F112</f>
        <v>0</v>
      </c>
    </row>
    <row r="113" spans="1:7" x14ac:dyDescent="0.25">
      <c r="A113" s="46"/>
      <c r="B113" s="16"/>
      <c r="C113" s="71"/>
      <c r="D113" s="17"/>
      <c r="E113" s="29"/>
      <c r="F113" s="18" t="str">
        <f>C109 &amp; " SKUPAJ:  "</f>
        <v xml:space="preserve">BANKINE SKUPAJ:  </v>
      </c>
      <c r="G113" s="9">
        <f>SUM(G112)</f>
        <v>0</v>
      </c>
    </row>
    <row r="114" spans="1:7" x14ac:dyDescent="0.25">
      <c r="A114" s="45"/>
      <c r="B114" s="5"/>
      <c r="C114" s="43"/>
      <c r="D114" s="5"/>
      <c r="E114" s="6"/>
      <c r="F114" s="6"/>
      <c r="G114" s="15"/>
    </row>
    <row r="115" spans="1:7" x14ac:dyDescent="0.25">
      <c r="A115" s="45"/>
      <c r="B115" s="21"/>
      <c r="C115" s="72"/>
      <c r="D115" s="22"/>
      <c r="E115" s="30"/>
      <c r="F115" s="23" t="str">
        <f>C84 &amp; " SKUPAJ:  "</f>
        <v xml:space="preserve">VOZIŠČNE KONSTRUKCIJE SKUPAJ:  </v>
      </c>
      <c r="G115" s="24">
        <f>SUM(G113,G107,G100,G92)</f>
        <v>0</v>
      </c>
    </row>
    <row r="116" spans="1:7" x14ac:dyDescent="0.25">
      <c r="A116" s="42"/>
      <c r="B116" s="5"/>
      <c r="C116" s="43"/>
      <c r="D116" s="5"/>
      <c r="E116" s="6"/>
      <c r="F116" s="6"/>
      <c r="G116" s="15"/>
    </row>
    <row r="117" spans="1:7" x14ac:dyDescent="0.25">
      <c r="A117" s="51"/>
      <c r="B117" s="33"/>
      <c r="C117" s="43"/>
      <c r="D117" s="33"/>
      <c r="E117" s="33"/>
      <c r="F117" s="33"/>
      <c r="G117" s="32"/>
    </row>
    <row r="118" spans="1:7" x14ac:dyDescent="0.25">
      <c r="A118" s="42"/>
      <c r="B118" s="41" t="s">
        <v>36</v>
      </c>
      <c r="C118" s="68" t="s">
        <v>110</v>
      </c>
      <c r="D118" s="26"/>
      <c r="E118" s="27"/>
      <c r="F118" s="27"/>
      <c r="G118" s="27"/>
    </row>
    <row r="119" spans="1:7" x14ac:dyDescent="0.25">
      <c r="A119" s="50"/>
      <c r="B119" s="47"/>
      <c r="C119" s="43"/>
      <c r="D119" s="47"/>
      <c r="E119" s="33"/>
      <c r="F119" s="33"/>
      <c r="G119" s="40"/>
    </row>
    <row r="120" spans="1:7" x14ac:dyDescent="0.25">
      <c r="A120" s="42"/>
      <c r="B120" s="3" t="s">
        <v>37</v>
      </c>
      <c r="C120" s="73" t="s">
        <v>38</v>
      </c>
      <c r="D120" s="3"/>
      <c r="E120" s="7"/>
      <c r="F120" s="7"/>
      <c r="G120" s="8"/>
    </row>
    <row r="121" spans="1:7" x14ac:dyDescent="0.25">
      <c r="A121" s="45"/>
      <c r="B121" s="33"/>
      <c r="C121" s="43"/>
      <c r="D121" s="33"/>
      <c r="E121" s="33"/>
      <c r="F121" s="33"/>
      <c r="G121" s="32"/>
    </row>
    <row r="122" spans="1:7" x14ac:dyDescent="0.25">
      <c r="A122" s="42"/>
      <c r="B122" s="11" t="s">
        <v>140</v>
      </c>
      <c r="C122" s="70" t="s">
        <v>142</v>
      </c>
      <c r="D122" s="11" t="s">
        <v>141</v>
      </c>
      <c r="E122" s="12" t="s">
        <v>143</v>
      </c>
      <c r="F122" s="12" t="s">
        <v>144</v>
      </c>
      <c r="G122" s="9" t="s">
        <v>145</v>
      </c>
    </row>
    <row r="123" spans="1:7" ht="40.5" x14ac:dyDescent="0.25">
      <c r="A123" s="42"/>
      <c r="B123" s="59" t="s">
        <v>217</v>
      </c>
      <c r="C123" s="54" t="s">
        <v>221</v>
      </c>
      <c r="D123" s="59" t="s">
        <v>7</v>
      </c>
      <c r="E123" s="62">
        <v>39</v>
      </c>
      <c r="F123" s="150"/>
      <c r="G123" s="10">
        <f>E123*F123</f>
        <v>0</v>
      </c>
    </row>
    <row r="124" spans="1:7" ht="54" x14ac:dyDescent="0.25">
      <c r="A124" s="42"/>
      <c r="B124" s="59" t="s">
        <v>148</v>
      </c>
      <c r="C124" s="54" t="s">
        <v>216</v>
      </c>
      <c r="D124" s="59" t="s">
        <v>7</v>
      </c>
      <c r="E124" s="62">
        <f>19+22+5</f>
        <v>46</v>
      </c>
      <c r="F124" s="150"/>
      <c r="G124" s="10">
        <f t="shared" ref="G124:G125" si="7">E124*F124</f>
        <v>0</v>
      </c>
    </row>
    <row r="125" spans="1:7" ht="54" x14ac:dyDescent="0.25">
      <c r="A125" s="42"/>
      <c r="B125" s="59" t="s">
        <v>148</v>
      </c>
      <c r="C125" s="54" t="s">
        <v>215</v>
      </c>
      <c r="D125" s="59" t="s">
        <v>7</v>
      </c>
      <c r="E125" s="62">
        <v>50</v>
      </c>
      <c r="F125" s="150"/>
      <c r="G125" s="10">
        <f t="shared" si="7"/>
        <v>0</v>
      </c>
    </row>
    <row r="126" spans="1:7" x14ac:dyDescent="0.25">
      <c r="A126" s="42"/>
      <c r="B126" s="16"/>
      <c r="C126" s="71"/>
      <c r="D126" s="17"/>
      <c r="E126" s="29"/>
      <c r="F126" s="18" t="str">
        <f>C120 &amp; " SKUPAJ:  "</f>
        <v xml:space="preserve">POVRŠINSKO ODVODNJAVANJE SKUPAJ:  </v>
      </c>
      <c r="G126" s="9">
        <f>SUM(G123:G125)</f>
        <v>0</v>
      </c>
    </row>
    <row r="127" spans="1:7" x14ac:dyDescent="0.25">
      <c r="A127" s="50"/>
      <c r="B127" s="33"/>
      <c r="C127" s="43"/>
      <c r="D127" s="33"/>
      <c r="E127" s="33"/>
      <c r="F127" s="33"/>
      <c r="G127" s="32"/>
    </row>
    <row r="128" spans="1:7" x14ac:dyDescent="0.25">
      <c r="A128" s="42"/>
      <c r="B128" s="3" t="s">
        <v>39</v>
      </c>
      <c r="C128" s="73" t="s">
        <v>40</v>
      </c>
      <c r="D128" s="3"/>
      <c r="E128" s="7"/>
      <c r="F128" s="7"/>
      <c r="G128" s="8"/>
    </row>
    <row r="129" spans="1:7" x14ac:dyDescent="0.25">
      <c r="A129" s="45"/>
      <c r="B129" s="33"/>
      <c r="C129" s="43"/>
      <c r="D129" s="33"/>
      <c r="E129" s="33"/>
      <c r="F129" s="33"/>
      <c r="G129" s="32"/>
    </row>
    <row r="130" spans="1:7" x14ac:dyDescent="0.25">
      <c r="A130" s="45"/>
      <c r="B130" s="11" t="s">
        <v>140</v>
      </c>
      <c r="C130" s="70" t="s">
        <v>142</v>
      </c>
      <c r="D130" s="11" t="s">
        <v>141</v>
      </c>
      <c r="E130" s="12" t="s">
        <v>143</v>
      </c>
      <c r="F130" s="12" t="s">
        <v>144</v>
      </c>
      <c r="G130" s="9" t="s">
        <v>145</v>
      </c>
    </row>
    <row r="131" spans="1:7" ht="81" x14ac:dyDescent="0.25">
      <c r="A131" s="45"/>
      <c r="B131" s="59" t="s">
        <v>200</v>
      </c>
      <c r="C131" s="54" t="s">
        <v>199</v>
      </c>
      <c r="D131" s="59" t="s">
        <v>7</v>
      </c>
      <c r="E131" s="1">
        <f>23+25+30+11</f>
        <v>89</v>
      </c>
      <c r="F131" s="146"/>
      <c r="G131" s="10">
        <f>E131*F131</f>
        <v>0</v>
      </c>
    </row>
    <row r="132" spans="1:7" ht="81" x14ac:dyDescent="0.25">
      <c r="A132" s="45"/>
      <c r="B132" s="59" t="s">
        <v>202</v>
      </c>
      <c r="C132" s="54" t="s">
        <v>201</v>
      </c>
      <c r="D132" s="59" t="s">
        <v>7</v>
      </c>
      <c r="E132" s="1">
        <f>3</f>
        <v>3</v>
      </c>
      <c r="F132" s="146"/>
      <c r="G132" s="10">
        <f t="shared" ref="G132:G134" si="8">E132*F132</f>
        <v>0</v>
      </c>
    </row>
    <row r="133" spans="1:7" ht="81" x14ac:dyDescent="0.25">
      <c r="A133" s="45"/>
      <c r="B133" s="59" t="s">
        <v>204</v>
      </c>
      <c r="C133" s="54" t="s">
        <v>203</v>
      </c>
      <c r="D133" s="59" t="s">
        <v>7</v>
      </c>
      <c r="E133" s="1">
        <f>18</f>
        <v>18</v>
      </c>
      <c r="F133" s="146"/>
      <c r="G133" s="10">
        <f t="shared" si="8"/>
        <v>0</v>
      </c>
    </row>
    <row r="134" spans="1:7" ht="27" x14ac:dyDescent="0.25">
      <c r="A134" s="33"/>
      <c r="B134" s="59" t="s">
        <v>102</v>
      </c>
      <c r="C134" s="54" t="s">
        <v>103</v>
      </c>
      <c r="D134" s="59" t="s">
        <v>146</v>
      </c>
      <c r="E134" s="62">
        <v>10</v>
      </c>
      <c r="F134" s="150"/>
      <c r="G134" s="10">
        <f t="shared" si="8"/>
        <v>0</v>
      </c>
    </row>
    <row r="135" spans="1:7" x14ac:dyDescent="0.25">
      <c r="A135" s="42"/>
      <c r="B135" s="16"/>
      <c r="C135" s="71"/>
      <c r="D135" s="17"/>
      <c r="E135" s="29"/>
      <c r="F135" s="18" t="str">
        <f>C128 &amp; " SKUPAJ:  "</f>
        <v xml:space="preserve">GLOBINSKO ODVODNJAVANJE - KANALIZACIJA SKUPAJ:  </v>
      </c>
      <c r="G135" s="9">
        <f>SUM(G131:G134)</f>
        <v>0</v>
      </c>
    </row>
    <row r="136" spans="1:7" x14ac:dyDescent="0.25">
      <c r="A136" s="50"/>
      <c r="B136" s="35"/>
      <c r="C136" s="44"/>
      <c r="D136" s="35"/>
      <c r="E136" s="35"/>
      <c r="F136" s="33"/>
      <c r="G136" s="32"/>
    </row>
    <row r="137" spans="1:7" x14ac:dyDescent="0.25">
      <c r="A137" s="42"/>
      <c r="B137" s="3" t="s">
        <v>41</v>
      </c>
      <c r="C137" s="73" t="s">
        <v>42</v>
      </c>
      <c r="D137" s="3"/>
      <c r="E137" s="7"/>
      <c r="F137" s="7"/>
      <c r="G137" s="8"/>
    </row>
    <row r="138" spans="1:7" x14ac:dyDescent="0.25">
      <c r="A138" s="45"/>
      <c r="B138" s="33"/>
      <c r="C138" s="43"/>
      <c r="D138" s="33"/>
      <c r="E138" s="33"/>
      <c r="F138" s="33"/>
      <c r="G138" s="32"/>
    </row>
    <row r="139" spans="1:7" x14ac:dyDescent="0.25">
      <c r="A139" s="33"/>
      <c r="B139" s="11" t="s">
        <v>140</v>
      </c>
      <c r="C139" s="70" t="s">
        <v>142</v>
      </c>
      <c r="D139" s="11" t="s">
        <v>141</v>
      </c>
      <c r="E139" s="12" t="s">
        <v>143</v>
      </c>
      <c r="F139" s="12" t="s">
        <v>144</v>
      </c>
      <c r="G139" s="9" t="s">
        <v>145</v>
      </c>
    </row>
    <row r="140" spans="1:7" ht="27" x14ac:dyDescent="0.25">
      <c r="A140" s="42"/>
      <c r="B140" s="59" t="s">
        <v>104</v>
      </c>
      <c r="C140" s="54" t="s">
        <v>105</v>
      </c>
      <c r="D140" s="59" t="s">
        <v>147</v>
      </c>
      <c r="E140" s="62">
        <v>2</v>
      </c>
      <c r="F140" s="150"/>
      <c r="G140" s="10">
        <f>E140*F140</f>
        <v>0</v>
      </c>
    </row>
    <row r="141" spans="1:7" ht="27" x14ac:dyDescent="0.25">
      <c r="A141" s="42"/>
      <c r="B141" s="59" t="s">
        <v>96</v>
      </c>
      <c r="C141" s="54" t="s">
        <v>97</v>
      </c>
      <c r="D141" s="59" t="s">
        <v>147</v>
      </c>
      <c r="E141" s="62">
        <v>1</v>
      </c>
      <c r="F141" s="150"/>
      <c r="G141" s="10">
        <f t="shared" ref="G141:G146" si="9">E141*F141</f>
        <v>0</v>
      </c>
    </row>
    <row r="142" spans="1:7" ht="27" x14ac:dyDescent="0.25">
      <c r="A142" s="42"/>
      <c r="B142" s="59" t="s">
        <v>98</v>
      </c>
      <c r="C142" s="54" t="s">
        <v>99</v>
      </c>
      <c r="D142" s="59" t="s">
        <v>147</v>
      </c>
      <c r="E142" s="62">
        <v>4</v>
      </c>
      <c r="F142" s="150"/>
      <c r="G142" s="10">
        <f t="shared" si="9"/>
        <v>0</v>
      </c>
    </row>
    <row r="143" spans="1:7" ht="27" x14ac:dyDescent="0.25">
      <c r="A143" s="42"/>
      <c r="B143" s="59" t="s">
        <v>100</v>
      </c>
      <c r="C143" s="54" t="s">
        <v>101</v>
      </c>
      <c r="D143" s="59" t="s">
        <v>147</v>
      </c>
      <c r="E143" s="62">
        <v>2</v>
      </c>
      <c r="F143" s="150"/>
      <c r="G143" s="10">
        <f t="shared" si="9"/>
        <v>0</v>
      </c>
    </row>
    <row r="144" spans="1:7" ht="27" x14ac:dyDescent="0.25">
      <c r="A144" s="42"/>
      <c r="B144" s="59" t="s">
        <v>89</v>
      </c>
      <c r="C144" s="54" t="s">
        <v>90</v>
      </c>
      <c r="D144" s="59" t="s">
        <v>147</v>
      </c>
      <c r="E144" s="62">
        <v>2</v>
      </c>
      <c r="F144" s="150"/>
      <c r="G144" s="10">
        <f t="shared" si="9"/>
        <v>0</v>
      </c>
    </row>
    <row r="145" spans="1:7" ht="40.5" x14ac:dyDescent="0.25">
      <c r="A145" s="42"/>
      <c r="B145" s="59" t="s">
        <v>91</v>
      </c>
      <c r="C145" s="54" t="s">
        <v>92</v>
      </c>
      <c r="D145" s="59" t="s">
        <v>147</v>
      </c>
      <c r="E145" s="62">
        <v>1</v>
      </c>
      <c r="F145" s="150"/>
      <c r="G145" s="10">
        <f t="shared" si="9"/>
        <v>0</v>
      </c>
    </row>
    <row r="146" spans="1:7" ht="40.5" x14ac:dyDescent="0.25">
      <c r="A146" s="42"/>
      <c r="B146" s="59" t="s">
        <v>93</v>
      </c>
      <c r="C146" s="54" t="s">
        <v>94</v>
      </c>
      <c r="D146" s="59" t="s">
        <v>147</v>
      </c>
      <c r="E146" s="62">
        <v>4</v>
      </c>
      <c r="F146" s="150"/>
      <c r="G146" s="10">
        <f t="shared" si="9"/>
        <v>0</v>
      </c>
    </row>
    <row r="147" spans="1:7" x14ac:dyDescent="0.25">
      <c r="A147" s="33"/>
      <c r="B147" s="16"/>
      <c r="C147" s="71"/>
      <c r="D147" s="17"/>
      <c r="E147" s="29"/>
      <c r="F147" s="18" t="str">
        <f>C137 &amp; " SKUPAJ:  "</f>
        <v xml:space="preserve">JAŠKI SKUPAJ:  </v>
      </c>
      <c r="G147" s="9">
        <f>SUM(G140:G146)</f>
        <v>0</v>
      </c>
    </row>
    <row r="148" spans="1:7" x14ac:dyDescent="0.25">
      <c r="A148" s="50"/>
      <c r="B148" s="38"/>
      <c r="C148" s="43"/>
      <c r="D148" s="38"/>
      <c r="E148" s="33"/>
      <c r="F148" s="33"/>
      <c r="G148" s="34"/>
    </row>
    <row r="149" spans="1:7" x14ac:dyDescent="0.25">
      <c r="A149" s="42"/>
      <c r="B149" s="3" t="s">
        <v>10</v>
      </c>
      <c r="C149" s="73" t="s">
        <v>11</v>
      </c>
      <c r="D149" s="3"/>
      <c r="E149" s="7"/>
      <c r="F149" s="7"/>
      <c r="G149" s="8"/>
    </row>
    <row r="150" spans="1:7" x14ac:dyDescent="0.25">
      <c r="A150" s="45"/>
      <c r="B150" s="33"/>
      <c r="C150" s="43"/>
      <c r="D150" s="33"/>
      <c r="E150" s="33"/>
      <c r="F150" s="33"/>
      <c r="G150" s="32"/>
    </row>
    <row r="151" spans="1:7" x14ac:dyDescent="0.25">
      <c r="A151" s="45"/>
      <c r="B151" s="11" t="s">
        <v>140</v>
      </c>
      <c r="C151" s="70" t="s">
        <v>142</v>
      </c>
      <c r="D151" s="11" t="s">
        <v>141</v>
      </c>
      <c r="E151" s="12" t="s">
        <v>143</v>
      </c>
      <c r="F151" s="12" t="s">
        <v>144</v>
      </c>
      <c r="G151" s="9" t="s">
        <v>145</v>
      </c>
    </row>
    <row r="152" spans="1:7" ht="27" x14ac:dyDescent="0.25">
      <c r="A152" s="45"/>
      <c r="B152" s="59" t="s">
        <v>148</v>
      </c>
      <c r="C152" s="43" t="s">
        <v>43</v>
      </c>
      <c r="D152" s="59" t="s">
        <v>147</v>
      </c>
      <c r="E152" s="1">
        <v>1</v>
      </c>
      <c r="F152" s="146"/>
      <c r="G152" s="10">
        <f>E152*F152</f>
        <v>0</v>
      </c>
    </row>
    <row r="153" spans="1:7" ht="27" x14ac:dyDescent="0.25">
      <c r="A153" s="45"/>
      <c r="B153" s="59" t="s">
        <v>95</v>
      </c>
      <c r="C153" s="43" t="s">
        <v>12</v>
      </c>
      <c r="D153" s="59" t="s">
        <v>147</v>
      </c>
      <c r="E153" s="1">
        <v>1</v>
      </c>
      <c r="F153" s="146"/>
      <c r="G153" s="10">
        <f>E153*F153</f>
        <v>0</v>
      </c>
    </row>
    <row r="154" spans="1:7" x14ac:dyDescent="0.25">
      <c r="A154" s="33"/>
      <c r="B154" s="16"/>
      <c r="C154" s="71"/>
      <c r="D154" s="17"/>
      <c r="E154" s="29"/>
      <c r="F154" s="18" t="str">
        <f>C149 &amp; " SKUPAJ:  "</f>
        <v xml:space="preserve">PREPUSTI SKUPAJ:  </v>
      </c>
      <c r="G154" s="9">
        <f>SUM(G152:G153)</f>
        <v>0</v>
      </c>
    </row>
    <row r="155" spans="1:7" x14ac:dyDescent="0.25">
      <c r="A155" s="45"/>
      <c r="B155" s="5"/>
      <c r="C155" s="43"/>
      <c r="D155" s="5"/>
      <c r="E155" s="6"/>
      <c r="F155" s="6"/>
      <c r="G155" s="15"/>
    </row>
    <row r="156" spans="1:7" x14ac:dyDescent="0.25">
      <c r="A156" s="45"/>
      <c r="B156" s="21"/>
      <c r="C156" s="72"/>
      <c r="D156" s="22"/>
      <c r="E156" s="30"/>
      <c r="F156" s="23" t="str">
        <f>C118 &amp; " SKUPAJ:  "</f>
        <v xml:space="preserve">ODVODNJAVANJE SKUPAJ:  </v>
      </c>
      <c r="G156" s="24">
        <f>SUM(G154,G147,G135,G126)</f>
        <v>0</v>
      </c>
    </row>
    <row r="157" spans="1:7" x14ac:dyDescent="0.25">
      <c r="A157" s="33"/>
      <c r="B157" s="5"/>
      <c r="C157" s="43"/>
      <c r="D157" s="5"/>
      <c r="E157" s="6"/>
      <c r="F157" s="6"/>
      <c r="G157" s="15"/>
    </row>
    <row r="158" spans="1:7" x14ac:dyDescent="0.25">
      <c r="A158" s="42"/>
      <c r="B158" s="41" t="s">
        <v>44</v>
      </c>
      <c r="C158" s="68" t="s">
        <v>45</v>
      </c>
      <c r="D158" s="26"/>
      <c r="E158" s="27"/>
      <c r="F158" s="27"/>
      <c r="G158" s="27"/>
    </row>
    <row r="159" spans="1:7" x14ac:dyDescent="0.25">
      <c r="A159" s="50"/>
      <c r="B159" s="47"/>
      <c r="C159" s="43"/>
      <c r="D159" s="47"/>
      <c r="E159" s="33"/>
      <c r="F159" s="33"/>
      <c r="G159" s="40"/>
    </row>
    <row r="160" spans="1:7" x14ac:dyDescent="0.25">
      <c r="A160" s="42"/>
      <c r="B160" s="3" t="s">
        <v>46</v>
      </c>
      <c r="C160" s="73" t="s">
        <v>47</v>
      </c>
      <c r="D160" s="3"/>
      <c r="E160" s="7"/>
      <c r="F160" s="7"/>
      <c r="G160" s="8"/>
    </row>
    <row r="161" spans="1:7" x14ac:dyDescent="0.25">
      <c r="A161" s="45"/>
      <c r="B161" s="33"/>
      <c r="C161" s="43"/>
      <c r="D161" s="33"/>
      <c r="E161" s="33"/>
      <c r="F161" s="33"/>
      <c r="G161" s="32"/>
    </row>
    <row r="162" spans="1:7" x14ac:dyDescent="0.25">
      <c r="A162" s="45"/>
      <c r="B162" s="11" t="s">
        <v>140</v>
      </c>
      <c r="C162" s="70" t="s">
        <v>142</v>
      </c>
      <c r="D162" s="11" t="s">
        <v>141</v>
      </c>
      <c r="E162" s="12" t="s">
        <v>143</v>
      </c>
      <c r="F162" s="12" t="s">
        <v>144</v>
      </c>
      <c r="G162" s="9" t="s">
        <v>145</v>
      </c>
    </row>
    <row r="163" spans="1:7" ht="27" x14ac:dyDescent="0.25">
      <c r="A163" s="45"/>
      <c r="B163" s="59" t="s">
        <v>81</v>
      </c>
      <c r="C163" s="43" t="s">
        <v>82</v>
      </c>
      <c r="D163" s="59" t="s">
        <v>147</v>
      </c>
      <c r="E163" s="1">
        <v>6</v>
      </c>
      <c r="F163" s="146"/>
      <c r="G163" s="10">
        <f>E163*F163</f>
        <v>0</v>
      </c>
    </row>
    <row r="164" spans="1:7" ht="40.5" x14ac:dyDescent="0.25">
      <c r="A164" s="45"/>
      <c r="B164" s="59" t="s">
        <v>85</v>
      </c>
      <c r="C164" s="43" t="s">
        <v>86</v>
      </c>
      <c r="D164" s="59" t="s">
        <v>147</v>
      </c>
      <c r="E164" s="1">
        <v>2</v>
      </c>
      <c r="F164" s="146"/>
      <c r="G164" s="10">
        <f t="shared" ref="G164:G167" si="10">E164*F164</f>
        <v>0</v>
      </c>
    </row>
    <row r="165" spans="1:7" ht="40.5" x14ac:dyDescent="0.25">
      <c r="A165" s="45"/>
      <c r="B165" s="59" t="s">
        <v>87</v>
      </c>
      <c r="C165" s="43" t="s">
        <v>88</v>
      </c>
      <c r="D165" s="59" t="s">
        <v>147</v>
      </c>
      <c r="E165" s="1">
        <v>4</v>
      </c>
      <c r="F165" s="146"/>
      <c r="G165" s="10">
        <f t="shared" si="10"/>
        <v>0</v>
      </c>
    </row>
    <row r="166" spans="1:7" ht="40.5" x14ac:dyDescent="0.25">
      <c r="A166" s="45"/>
      <c r="B166" s="59" t="s">
        <v>13</v>
      </c>
      <c r="C166" s="43" t="s">
        <v>218</v>
      </c>
      <c r="D166" s="59" t="s">
        <v>147</v>
      </c>
      <c r="E166" s="1">
        <v>2</v>
      </c>
      <c r="F166" s="146"/>
      <c r="G166" s="10">
        <f t="shared" si="10"/>
        <v>0</v>
      </c>
    </row>
    <row r="167" spans="1:7" ht="27" x14ac:dyDescent="0.25">
      <c r="A167" s="42"/>
      <c r="B167" s="59" t="s">
        <v>78</v>
      </c>
      <c r="C167" s="43" t="s">
        <v>48</v>
      </c>
      <c r="D167" s="59" t="s">
        <v>147</v>
      </c>
      <c r="E167" s="1">
        <v>2</v>
      </c>
      <c r="F167" s="146"/>
      <c r="G167" s="10">
        <f t="shared" si="10"/>
        <v>0</v>
      </c>
    </row>
    <row r="168" spans="1:7" x14ac:dyDescent="0.25">
      <c r="A168" s="42"/>
      <c r="B168" s="16"/>
      <c r="C168" s="71"/>
      <c r="D168" s="17"/>
      <c r="E168" s="29"/>
      <c r="F168" s="18" t="str">
        <f>C160 &amp; " SKUPAJ:  "</f>
        <v xml:space="preserve">POKONČNA OPREMA CEST SKUPAJ:  </v>
      </c>
      <c r="G168" s="9">
        <f>SUM(G163:G167)</f>
        <v>0</v>
      </c>
    </row>
    <row r="169" spans="1:7" x14ac:dyDescent="0.25">
      <c r="A169" s="50"/>
      <c r="B169" s="33"/>
      <c r="C169" s="43"/>
      <c r="D169" s="33"/>
      <c r="E169" s="33"/>
      <c r="F169" s="33"/>
      <c r="G169" s="32"/>
    </row>
    <row r="170" spans="1:7" x14ac:dyDescent="0.25">
      <c r="A170" s="42"/>
      <c r="B170" s="3" t="s">
        <v>49</v>
      </c>
      <c r="C170" s="73" t="s">
        <v>50</v>
      </c>
      <c r="D170" s="3"/>
      <c r="E170" s="7"/>
      <c r="F170" s="7"/>
      <c r="G170" s="8"/>
    </row>
    <row r="171" spans="1:7" x14ac:dyDescent="0.25">
      <c r="A171" s="45"/>
      <c r="B171" s="33"/>
      <c r="C171" s="43"/>
      <c r="D171" s="33"/>
      <c r="E171" s="33"/>
      <c r="F171" s="33"/>
      <c r="G171" s="32"/>
    </row>
    <row r="172" spans="1:7" x14ac:dyDescent="0.25">
      <c r="A172" s="45"/>
      <c r="B172" s="11" t="s">
        <v>140</v>
      </c>
      <c r="C172" s="70" t="s">
        <v>142</v>
      </c>
      <c r="D172" s="11" t="s">
        <v>141</v>
      </c>
      <c r="E172" s="12" t="s">
        <v>143</v>
      </c>
      <c r="F172" s="12" t="s">
        <v>144</v>
      </c>
      <c r="G172" s="9" t="s">
        <v>145</v>
      </c>
    </row>
    <row r="173" spans="1:7" ht="56.25" x14ac:dyDescent="0.25">
      <c r="A173" s="45"/>
      <c r="B173" s="59" t="s">
        <v>14</v>
      </c>
      <c r="C173" s="43" t="s">
        <v>15</v>
      </c>
      <c r="D173" s="59" t="s">
        <v>6</v>
      </c>
      <c r="E173" s="1">
        <v>12</v>
      </c>
      <c r="F173" s="146"/>
      <c r="G173" s="10">
        <f>E173*F173</f>
        <v>0</v>
      </c>
    </row>
    <row r="174" spans="1:7" x14ac:dyDescent="0.25">
      <c r="A174" s="42"/>
      <c r="B174" s="16"/>
      <c r="C174" s="71"/>
      <c r="D174" s="17"/>
      <c r="E174" s="29"/>
      <c r="F174" s="18" t="str">
        <f>C170 &amp; " SKUPAJ:  "</f>
        <v xml:space="preserve">OZNAČBE NA VOZIŠČIH SKUPAJ:  </v>
      </c>
      <c r="G174" s="9">
        <f>SUM(G173)</f>
        <v>0</v>
      </c>
    </row>
    <row r="175" spans="1:7" x14ac:dyDescent="0.25">
      <c r="A175" s="45"/>
      <c r="B175" s="5"/>
      <c r="C175" s="43"/>
      <c r="D175" s="5"/>
      <c r="E175" s="6"/>
      <c r="F175" s="6"/>
      <c r="G175" s="15"/>
    </row>
    <row r="176" spans="1:7" x14ac:dyDescent="0.25">
      <c r="A176" s="45"/>
      <c r="B176" s="21"/>
      <c r="C176" s="72"/>
      <c r="D176" s="22"/>
      <c r="E176" s="30"/>
      <c r="F176" s="23" t="str">
        <f>C158 &amp; " SKUPAJ:  "</f>
        <v xml:space="preserve">PROMETNA OPREMA SKUPAJ:  </v>
      </c>
      <c r="G176" s="24">
        <f>SUM(G174,G168)</f>
        <v>0</v>
      </c>
    </row>
    <row r="177" spans="1:7" x14ac:dyDescent="0.25">
      <c r="A177" s="33"/>
      <c r="B177" s="5"/>
      <c r="C177" s="43"/>
      <c r="D177" s="5"/>
      <c r="E177" s="6"/>
      <c r="F177" s="6"/>
      <c r="G177" s="15"/>
    </row>
    <row r="178" spans="1:7" x14ac:dyDescent="0.25">
      <c r="A178" s="51"/>
      <c r="B178" s="38"/>
      <c r="C178" s="43"/>
      <c r="D178" s="38"/>
      <c r="E178" s="33"/>
      <c r="F178" s="33"/>
      <c r="G178" s="34"/>
    </row>
    <row r="179" spans="1:7" x14ac:dyDescent="0.25">
      <c r="A179" s="42"/>
      <c r="B179" s="41" t="s">
        <v>68</v>
      </c>
      <c r="C179" s="68" t="s">
        <v>67</v>
      </c>
      <c r="D179" s="26"/>
      <c r="E179" s="27"/>
      <c r="F179" s="27"/>
      <c r="G179" s="27"/>
    </row>
    <row r="180" spans="1:7" x14ac:dyDescent="0.25">
      <c r="A180" s="50"/>
      <c r="B180" s="47"/>
      <c r="C180" s="43"/>
      <c r="D180" s="47"/>
      <c r="E180" s="33"/>
      <c r="F180" s="33"/>
      <c r="G180" s="40"/>
    </row>
    <row r="181" spans="1:7" x14ac:dyDescent="0.25">
      <c r="A181" s="33"/>
      <c r="B181" s="3" t="s">
        <v>54</v>
      </c>
      <c r="C181" s="73" t="s">
        <v>55</v>
      </c>
      <c r="D181" s="3"/>
      <c r="E181" s="7"/>
      <c r="F181" s="7"/>
      <c r="G181" s="8"/>
    </row>
    <row r="182" spans="1:7" x14ac:dyDescent="0.25">
      <c r="A182" s="45"/>
      <c r="B182" s="33"/>
      <c r="C182" s="43"/>
      <c r="D182" s="33"/>
      <c r="E182" s="33"/>
      <c r="F182" s="33"/>
      <c r="G182" s="34"/>
    </row>
    <row r="183" spans="1:7" x14ac:dyDescent="0.25">
      <c r="A183" s="42"/>
      <c r="B183" s="11" t="s">
        <v>140</v>
      </c>
      <c r="C183" s="70" t="s">
        <v>142</v>
      </c>
      <c r="D183" s="11" t="s">
        <v>141</v>
      </c>
      <c r="E183" s="12" t="s">
        <v>143</v>
      </c>
      <c r="F183" s="12" t="s">
        <v>144</v>
      </c>
      <c r="G183" s="9" t="s">
        <v>145</v>
      </c>
    </row>
    <row r="184" spans="1:7" ht="27" x14ac:dyDescent="0.25">
      <c r="A184" s="42"/>
      <c r="B184" s="59" t="s">
        <v>69</v>
      </c>
      <c r="C184" s="54" t="s">
        <v>56</v>
      </c>
      <c r="D184" s="59" t="s">
        <v>111</v>
      </c>
      <c r="E184" s="62">
        <v>110</v>
      </c>
      <c r="F184" s="150"/>
      <c r="G184" s="10">
        <f>E184*F184</f>
        <v>0</v>
      </c>
    </row>
    <row r="185" spans="1:7" x14ac:dyDescent="0.25">
      <c r="A185" s="42"/>
      <c r="B185" s="16"/>
      <c r="C185" s="71"/>
      <c r="D185" s="17"/>
      <c r="E185" s="29"/>
      <c r="F185" s="18" t="str">
        <f>C181 &amp; " SKUPAJ:  "</f>
        <v xml:space="preserve">TELEKOMUNIKACIJSKE NAPRAVE SKUPAJ:  </v>
      </c>
      <c r="G185" s="9">
        <f>SUM(G184)</f>
        <v>0</v>
      </c>
    </row>
    <row r="186" spans="1:7" x14ac:dyDescent="0.25">
      <c r="A186" s="50"/>
      <c r="B186" s="33"/>
      <c r="C186" s="43"/>
      <c r="D186" s="33"/>
      <c r="E186" s="33"/>
      <c r="F186" s="33"/>
      <c r="G186" s="32"/>
    </row>
    <row r="187" spans="1:7" ht="27" x14ac:dyDescent="0.25">
      <c r="A187" s="42"/>
      <c r="B187" s="3" t="s">
        <v>57</v>
      </c>
      <c r="C187" s="73" t="s">
        <v>58</v>
      </c>
      <c r="D187" s="3"/>
      <c r="E187" s="7"/>
      <c r="F187" s="7"/>
      <c r="G187" s="8"/>
    </row>
    <row r="188" spans="1:7" x14ac:dyDescent="0.25">
      <c r="A188" s="45"/>
      <c r="B188" s="33"/>
      <c r="C188" s="43"/>
      <c r="D188" s="33"/>
      <c r="E188" s="33"/>
      <c r="F188" s="33"/>
      <c r="G188" s="32"/>
    </row>
    <row r="189" spans="1:7" x14ac:dyDescent="0.25">
      <c r="A189" s="42"/>
      <c r="B189" s="11" t="s">
        <v>140</v>
      </c>
      <c r="C189" s="70" t="s">
        <v>142</v>
      </c>
      <c r="D189" s="11" t="s">
        <v>141</v>
      </c>
      <c r="E189" s="12" t="s">
        <v>143</v>
      </c>
      <c r="F189" s="12" t="s">
        <v>144</v>
      </c>
      <c r="G189" s="9" t="s">
        <v>145</v>
      </c>
    </row>
    <row r="190" spans="1:7" x14ac:dyDescent="0.25">
      <c r="A190" s="42"/>
      <c r="B190" s="59" t="s">
        <v>70</v>
      </c>
      <c r="C190" s="54" t="s">
        <v>72</v>
      </c>
      <c r="D190" s="59" t="s">
        <v>71</v>
      </c>
      <c r="E190" s="62">
        <v>16</v>
      </c>
      <c r="F190" s="150"/>
      <c r="G190" s="10">
        <f>E190*F190</f>
        <v>0</v>
      </c>
    </row>
    <row r="191" spans="1:7" x14ac:dyDescent="0.25">
      <c r="A191" s="42"/>
      <c r="B191" s="59" t="s">
        <v>73</v>
      </c>
      <c r="C191" s="54" t="s">
        <v>59</v>
      </c>
      <c r="D191" s="59" t="s">
        <v>71</v>
      </c>
      <c r="E191" s="62">
        <v>16</v>
      </c>
      <c r="F191" s="150"/>
      <c r="G191" s="10">
        <f t="shared" ref="G191:G196" si="11">E191*F191</f>
        <v>0</v>
      </c>
    </row>
    <row r="192" spans="1:7" ht="27" x14ac:dyDescent="0.25">
      <c r="A192" s="42"/>
      <c r="B192" s="59" t="s">
        <v>74</v>
      </c>
      <c r="C192" s="54" t="s">
        <v>219</v>
      </c>
      <c r="D192" s="59" t="s">
        <v>147</v>
      </c>
      <c r="E192" s="62">
        <v>1</v>
      </c>
      <c r="F192" s="150"/>
      <c r="G192" s="10">
        <f t="shared" si="11"/>
        <v>0</v>
      </c>
    </row>
    <row r="193" spans="1:7" ht="27" x14ac:dyDescent="0.25">
      <c r="A193" s="42"/>
      <c r="B193" s="59" t="s">
        <v>75</v>
      </c>
      <c r="C193" s="54" t="s">
        <v>76</v>
      </c>
      <c r="D193" s="59" t="s">
        <v>147</v>
      </c>
      <c r="E193" s="62">
        <v>1</v>
      </c>
      <c r="F193" s="150"/>
      <c r="G193" s="10">
        <f t="shared" si="11"/>
        <v>0</v>
      </c>
    </row>
    <row r="194" spans="1:7" ht="27" x14ac:dyDescent="0.25">
      <c r="A194" s="42"/>
      <c r="B194" s="59" t="s">
        <v>148</v>
      </c>
      <c r="C194" s="54" t="s">
        <v>198</v>
      </c>
      <c r="D194" s="59" t="s">
        <v>147</v>
      </c>
      <c r="E194" s="62">
        <v>1</v>
      </c>
      <c r="F194" s="150"/>
      <c r="G194" s="10">
        <f t="shared" si="11"/>
        <v>0</v>
      </c>
    </row>
    <row r="195" spans="1:7" x14ac:dyDescent="0.25">
      <c r="A195" s="42"/>
      <c r="B195" s="59" t="s">
        <v>148</v>
      </c>
      <c r="C195" s="54" t="s">
        <v>17</v>
      </c>
      <c r="D195" s="59" t="s">
        <v>193</v>
      </c>
      <c r="E195" s="62">
        <v>1</v>
      </c>
      <c r="F195" s="150"/>
      <c r="G195" s="10">
        <f t="shared" si="11"/>
        <v>0</v>
      </c>
    </row>
    <row r="196" spans="1:7" x14ac:dyDescent="0.25">
      <c r="A196" s="42"/>
      <c r="B196" s="59" t="s">
        <v>148</v>
      </c>
      <c r="C196" s="54" t="s">
        <v>197</v>
      </c>
      <c r="D196" s="59" t="s">
        <v>147</v>
      </c>
      <c r="E196" s="62">
        <v>1</v>
      </c>
      <c r="F196" s="150"/>
      <c r="G196" s="10">
        <f t="shared" si="11"/>
        <v>0</v>
      </c>
    </row>
    <row r="197" spans="1:7" x14ac:dyDescent="0.25">
      <c r="A197" s="46"/>
      <c r="B197" s="16"/>
      <c r="C197" s="71"/>
      <c r="D197" s="17"/>
      <c r="E197" s="29"/>
      <c r="F197" s="18" t="str">
        <f>C187 &amp; " SKUPAJ:  "</f>
        <v xml:space="preserve">PRESKUSI, NADZOR, TEHNIČNA DOKUMENTACIJA SKUPAJ:  </v>
      </c>
      <c r="G197" s="9">
        <f>SUM(G190:G196)</f>
        <v>0</v>
      </c>
    </row>
    <row r="198" spans="1:7" x14ac:dyDescent="0.25">
      <c r="A198" s="45"/>
      <c r="B198" s="5"/>
      <c r="C198" s="43"/>
      <c r="D198" s="5"/>
      <c r="E198" s="6"/>
      <c r="F198" s="6"/>
      <c r="G198" s="15"/>
    </row>
    <row r="199" spans="1:7" x14ac:dyDescent="0.25">
      <c r="A199" s="45"/>
      <c r="B199" s="21"/>
      <c r="C199" s="72"/>
      <c r="D199" s="22"/>
      <c r="E199" s="30"/>
      <c r="F199" s="23" t="str">
        <f>C179 &amp; " SKUPAJ:  "</f>
        <v xml:space="preserve">TUJE STORITVE SKUPAJ:  </v>
      </c>
      <c r="G199" s="24">
        <f>SUM(G197,G185)</f>
        <v>0</v>
      </c>
    </row>
    <row r="200" spans="1:7" x14ac:dyDescent="0.25">
      <c r="A200" s="42"/>
      <c r="B200" s="5"/>
      <c r="C200" s="43"/>
      <c r="D200" s="5"/>
      <c r="E200" s="6"/>
      <c r="F200" s="6"/>
      <c r="G200" s="15"/>
    </row>
    <row r="201" spans="1:7" x14ac:dyDescent="0.25">
      <c r="A201" s="51"/>
      <c r="B201" s="33"/>
      <c r="C201" s="43"/>
      <c r="D201" s="33"/>
      <c r="E201" s="33"/>
      <c r="F201" s="33"/>
      <c r="G201" s="32"/>
    </row>
    <row r="202" spans="1:7" x14ac:dyDescent="0.25">
      <c r="A202" s="42"/>
      <c r="B202" s="41" t="s">
        <v>60</v>
      </c>
      <c r="C202" s="68" t="s">
        <v>61</v>
      </c>
      <c r="D202" s="26"/>
      <c r="E202" s="27"/>
      <c r="F202" s="27"/>
      <c r="G202" s="27"/>
    </row>
    <row r="203" spans="1:7" x14ac:dyDescent="0.25">
      <c r="A203" s="45"/>
      <c r="B203" s="33"/>
      <c r="C203" s="43"/>
      <c r="D203" s="33"/>
      <c r="E203" s="33"/>
      <c r="F203" s="33"/>
      <c r="G203" s="32"/>
    </row>
    <row r="204" spans="1:7" x14ac:dyDescent="0.25">
      <c r="A204" s="42"/>
      <c r="B204" s="11" t="s">
        <v>140</v>
      </c>
      <c r="C204" s="70" t="s">
        <v>142</v>
      </c>
      <c r="D204" s="11" t="s">
        <v>141</v>
      </c>
      <c r="E204" s="12" t="s">
        <v>143</v>
      </c>
      <c r="F204" s="12" t="s">
        <v>144</v>
      </c>
      <c r="G204" s="9" t="s">
        <v>145</v>
      </c>
    </row>
    <row r="205" spans="1:7" x14ac:dyDescent="0.25">
      <c r="A205" s="46"/>
      <c r="B205" s="79" t="s">
        <v>148</v>
      </c>
      <c r="C205" s="70" t="s">
        <v>16</v>
      </c>
      <c r="D205" s="79" t="s">
        <v>53</v>
      </c>
      <c r="E205" s="80"/>
      <c r="F205" s="80"/>
      <c r="G205" s="81">
        <f>SUM(G213:G218)*0.1</f>
        <v>0</v>
      </c>
    </row>
    <row r="206" spans="1:7" x14ac:dyDescent="0.25">
      <c r="A206" s="45"/>
      <c r="B206" s="5"/>
      <c r="C206" s="43"/>
      <c r="D206" s="5"/>
      <c r="E206" s="6"/>
      <c r="F206" s="6"/>
      <c r="G206" s="15"/>
    </row>
    <row r="207" spans="1:7" x14ac:dyDescent="0.25">
      <c r="A207" s="45"/>
      <c r="B207" s="21"/>
      <c r="C207" s="72"/>
      <c r="D207" s="22"/>
      <c r="E207" s="30"/>
      <c r="F207" s="23" t="str">
        <f>A202 &amp; " SKUPAJ:  "</f>
        <v xml:space="preserve"> SKUPAJ:  </v>
      </c>
      <c r="G207" s="24">
        <f>G205</f>
        <v>0</v>
      </c>
    </row>
    <row r="208" spans="1:7" x14ac:dyDescent="0.25">
      <c r="A208" s="45"/>
      <c r="B208" s="5"/>
      <c r="C208" s="43"/>
      <c r="D208" s="5"/>
      <c r="E208" s="6"/>
      <c r="F208" s="6"/>
      <c r="G208" s="15"/>
    </row>
    <row r="209" spans="1:7" x14ac:dyDescent="0.25">
      <c r="A209" s="45"/>
      <c r="B209" s="5"/>
      <c r="C209" s="43"/>
      <c r="D209" s="5"/>
      <c r="E209" s="6"/>
      <c r="F209" s="6"/>
      <c r="G209" s="15"/>
    </row>
    <row r="210" spans="1:7" x14ac:dyDescent="0.25">
      <c r="A210" s="45"/>
      <c r="B210" s="5"/>
      <c r="C210" s="43"/>
      <c r="D210" s="5"/>
      <c r="E210" s="6"/>
      <c r="F210" s="6"/>
      <c r="G210" s="15"/>
    </row>
    <row r="211" spans="1:7" x14ac:dyDescent="0.25">
      <c r="A211" s="45"/>
      <c r="B211" s="4"/>
      <c r="C211" s="67"/>
      <c r="D211" s="4"/>
      <c r="E211" s="31"/>
      <c r="F211" s="86"/>
      <c r="G211" s="31"/>
    </row>
    <row r="212" spans="1:7" x14ac:dyDescent="0.25">
      <c r="A212" s="48"/>
      <c r="B212" s="4"/>
      <c r="C212" s="67"/>
      <c r="D212" s="4"/>
      <c r="E212" s="31"/>
      <c r="F212" s="86"/>
      <c r="G212" s="31"/>
    </row>
    <row r="213" spans="1:7" x14ac:dyDescent="0.25">
      <c r="A213" s="48"/>
      <c r="B213" s="3" t="s">
        <v>136</v>
      </c>
      <c r="C213" s="73" t="s">
        <v>137</v>
      </c>
      <c r="D213" s="3"/>
      <c r="E213" s="7"/>
      <c r="F213" s="7"/>
      <c r="G213" s="88">
        <f>ROUND(G39,2)</f>
        <v>0</v>
      </c>
    </row>
    <row r="214" spans="1:7" x14ac:dyDescent="0.25">
      <c r="A214" s="48"/>
      <c r="B214" s="3" t="s">
        <v>156</v>
      </c>
      <c r="C214" s="73" t="s">
        <v>157</v>
      </c>
      <c r="D214" s="3"/>
      <c r="E214" s="7"/>
      <c r="F214" s="7"/>
      <c r="G214" s="88">
        <f>ROUND(G81,2)</f>
        <v>0</v>
      </c>
    </row>
    <row r="215" spans="1:7" x14ac:dyDescent="0.25">
      <c r="A215" s="48"/>
      <c r="B215" s="3" t="s">
        <v>27</v>
      </c>
      <c r="C215" s="73" t="s">
        <v>122</v>
      </c>
      <c r="D215" s="3"/>
      <c r="E215" s="7"/>
      <c r="F215" s="7"/>
      <c r="G215" s="88">
        <f>ROUND(G115,2)</f>
        <v>0</v>
      </c>
    </row>
    <row r="216" spans="1:7" x14ac:dyDescent="0.25">
      <c r="A216" s="48"/>
      <c r="B216" s="3" t="s">
        <v>36</v>
      </c>
      <c r="C216" s="73" t="s">
        <v>110</v>
      </c>
      <c r="D216" s="3"/>
      <c r="E216" s="7"/>
      <c r="F216" s="7"/>
      <c r="G216" s="88">
        <f>ROUND(G156,2)</f>
        <v>0</v>
      </c>
    </row>
    <row r="217" spans="1:7" x14ac:dyDescent="0.25">
      <c r="A217" s="48"/>
      <c r="B217" s="3" t="s">
        <v>44</v>
      </c>
      <c r="C217" s="73" t="s">
        <v>45</v>
      </c>
      <c r="D217" s="3"/>
      <c r="E217" s="7"/>
      <c r="F217" s="7"/>
      <c r="G217" s="88">
        <f>ROUND(G176,2)</f>
        <v>0</v>
      </c>
    </row>
    <row r="218" spans="1:7" x14ac:dyDescent="0.25">
      <c r="A218" s="48"/>
      <c r="B218" s="3" t="s">
        <v>68</v>
      </c>
      <c r="C218" s="73" t="s">
        <v>67</v>
      </c>
      <c r="D218" s="3"/>
      <c r="E218" s="7"/>
      <c r="F218" s="7"/>
      <c r="G218" s="88">
        <f>ROUND(G199,2)</f>
        <v>0</v>
      </c>
    </row>
    <row r="219" spans="1:7" x14ac:dyDescent="0.25">
      <c r="A219" s="48"/>
      <c r="B219" s="82" t="s">
        <v>60</v>
      </c>
      <c r="C219" s="83" t="s">
        <v>61</v>
      </c>
      <c r="D219" s="82"/>
      <c r="E219" s="84"/>
      <c r="F219" s="84"/>
      <c r="G219" s="89">
        <f>ROUND(G207,2)</f>
        <v>0</v>
      </c>
    </row>
    <row r="220" spans="1:7" x14ac:dyDescent="0.25">
      <c r="A220" s="45"/>
      <c r="B220" s="3"/>
      <c r="C220" s="73"/>
      <c r="D220" s="3"/>
      <c r="E220" s="7"/>
      <c r="F220" s="7"/>
      <c r="G220" s="78"/>
    </row>
    <row r="221" spans="1:7" x14ac:dyDescent="0.25">
      <c r="A221" s="45"/>
      <c r="B221" s="4"/>
      <c r="C221" s="73" t="s">
        <v>191</v>
      </c>
      <c r="D221" s="73"/>
      <c r="E221" s="73"/>
      <c r="F221" s="73"/>
      <c r="G221" s="88">
        <f>ROUND(SUM(G213:G219),2)</f>
        <v>0</v>
      </c>
    </row>
    <row r="222" spans="1:7" x14ac:dyDescent="0.25">
      <c r="A222" s="45"/>
      <c r="B222" s="85"/>
      <c r="C222" s="83" t="s">
        <v>195</v>
      </c>
      <c r="D222" s="83"/>
      <c r="E222" s="83"/>
      <c r="F222" s="83"/>
      <c r="G222" s="89">
        <f>ROUND(G221*0.22,2)</f>
        <v>0</v>
      </c>
    </row>
    <row r="223" spans="1:7" x14ac:dyDescent="0.25">
      <c r="A223" s="45"/>
      <c r="B223" s="4"/>
      <c r="C223" s="73" t="s">
        <v>192</v>
      </c>
      <c r="D223" s="73"/>
      <c r="E223" s="73"/>
      <c r="F223" s="73"/>
      <c r="G223" s="88">
        <f>SUM(G221:G222)</f>
        <v>0</v>
      </c>
    </row>
    <row r="224" spans="1:7" x14ac:dyDescent="0.25">
      <c r="A224" s="45"/>
      <c r="B224" s="4"/>
      <c r="C224" s="67"/>
      <c r="D224" s="4"/>
      <c r="E224" s="31"/>
      <c r="F224" s="86"/>
      <c r="G224" s="31"/>
    </row>
    <row r="225" spans="1:7" x14ac:dyDescent="0.25">
      <c r="A225" s="45"/>
      <c r="B225" s="4"/>
      <c r="C225" s="67"/>
      <c r="D225" s="4"/>
      <c r="E225" s="31"/>
      <c r="F225" s="86"/>
      <c r="G225" s="31"/>
    </row>
  </sheetData>
  <sheetProtection algorithmName="SHA-512" hashValue="SIf8d2nkF1XjsvHNEcB6pCabXsE70kIQKCKY6a1RbaMh/JjP02F0945KivM5QI3xcma5wp7G56qMRTK3qfNW2g==" saltValue="wU9iZO3HwCYKaP6HgYV5M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view="pageBreakPreview" zoomScale="115" zoomScaleNormal="115" zoomScaleSheetLayoutView="115" workbookViewId="0">
      <selection activeCell="F8" sqref="F8"/>
    </sheetView>
  </sheetViews>
  <sheetFormatPr defaultRowHeight="15" x14ac:dyDescent="0.25"/>
  <cols>
    <col min="1" max="1" width="5.7109375" customWidth="1"/>
    <col min="2" max="2" width="6.7109375" customWidth="1"/>
    <col min="3" max="3" width="35.7109375" customWidth="1"/>
    <col min="4" max="4" width="6.7109375" customWidth="1"/>
    <col min="5" max="6" width="8.7109375" customWidth="1"/>
    <col min="7" max="7" width="10.7109375" customWidth="1"/>
  </cols>
  <sheetData>
    <row r="1" spans="1:7" x14ac:dyDescent="0.25">
      <c r="A1" s="112"/>
      <c r="B1" s="113"/>
      <c r="C1" s="77"/>
      <c r="D1" s="113"/>
      <c r="E1" s="115" t="s">
        <v>206</v>
      </c>
      <c r="F1" s="116"/>
      <c r="G1" s="115" t="s">
        <v>206</v>
      </c>
    </row>
    <row r="2" spans="1:7" x14ac:dyDescent="0.25">
      <c r="A2" s="45"/>
      <c r="B2" s="4"/>
      <c r="C2" s="67"/>
      <c r="D2" s="4"/>
      <c r="E2" s="31"/>
      <c r="F2" s="86"/>
      <c r="G2" s="31"/>
    </row>
    <row r="3" spans="1:7" x14ac:dyDescent="0.25">
      <c r="A3" s="49"/>
      <c r="B3" s="41" t="s">
        <v>136</v>
      </c>
      <c r="C3" s="68" t="s">
        <v>137</v>
      </c>
      <c r="D3" s="26"/>
      <c r="E3" s="27"/>
      <c r="F3" s="27"/>
      <c r="G3" s="28"/>
    </row>
    <row r="4" spans="1:7" x14ac:dyDescent="0.25">
      <c r="A4" s="46"/>
      <c r="B4" s="2"/>
      <c r="C4" s="44"/>
      <c r="D4" s="2"/>
      <c r="E4" s="6"/>
      <c r="F4" s="6"/>
      <c r="G4" s="15"/>
    </row>
    <row r="5" spans="1:7" x14ac:dyDescent="0.25">
      <c r="A5" s="48"/>
      <c r="B5" s="25" t="s">
        <v>138</v>
      </c>
      <c r="C5" s="69" t="s">
        <v>139</v>
      </c>
      <c r="D5" s="25"/>
      <c r="E5" s="7"/>
      <c r="F5" s="7"/>
      <c r="G5" s="7"/>
    </row>
    <row r="6" spans="1:7" x14ac:dyDescent="0.25">
      <c r="A6" s="46"/>
      <c r="B6" s="2"/>
      <c r="C6" s="44"/>
      <c r="D6" s="2"/>
      <c r="E6" s="6"/>
      <c r="F6" s="6"/>
      <c r="G6" s="15"/>
    </row>
    <row r="7" spans="1:7" x14ac:dyDescent="0.25">
      <c r="A7" s="45"/>
      <c r="B7" s="11" t="s">
        <v>140</v>
      </c>
      <c r="C7" s="70" t="s">
        <v>142</v>
      </c>
      <c r="D7" s="11" t="s">
        <v>141</v>
      </c>
      <c r="E7" s="12" t="s">
        <v>143</v>
      </c>
      <c r="F7" s="12" t="s">
        <v>144</v>
      </c>
      <c r="G7" s="9" t="s">
        <v>145</v>
      </c>
    </row>
    <row r="8" spans="1:7" ht="27" x14ac:dyDescent="0.25">
      <c r="A8" s="45"/>
      <c r="B8" s="56" t="s">
        <v>166</v>
      </c>
      <c r="C8" s="53" t="s">
        <v>167</v>
      </c>
      <c r="D8" s="59" t="s">
        <v>146</v>
      </c>
      <c r="E8" s="1">
        <v>155</v>
      </c>
      <c r="F8" s="146"/>
      <c r="G8" s="10">
        <f>E8*F8</f>
        <v>0</v>
      </c>
    </row>
    <row r="9" spans="1:7" ht="27" x14ac:dyDescent="0.25">
      <c r="A9" s="45"/>
      <c r="B9" s="56" t="s">
        <v>168</v>
      </c>
      <c r="C9" s="53" t="s">
        <v>169</v>
      </c>
      <c r="D9" s="59" t="s">
        <v>146</v>
      </c>
      <c r="E9" s="1">
        <v>340</v>
      </c>
      <c r="F9" s="146"/>
      <c r="G9" s="10">
        <f t="shared" ref="G9:G10" si="0">E9*F9</f>
        <v>0</v>
      </c>
    </row>
    <row r="10" spans="1:7" ht="27" x14ac:dyDescent="0.25">
      <c r="A10" s="33"/>
      <c r="B10" s="57" t="s">
        <v>170</v>
      </c>
      <c r="C10" s="54" t="s">
        <v>171</v>
      </c>
      <c r="D10" s="59" t="s">
        <v>147</v>
      </c>
      <c r="E10" s="55">
        <v>16</v>
      </c>
      <c r="F10" s="154"/>
      <c r="G10" s="10">
        <f t="shared" si="0"/>
        <v>0</v>
      </c>
    </row>
    <row r="11" spans="1:7" x14ac:dyDescent="0.25">
      <c r="A11" s="45"/>
      <c r="B11" s="16"/>
      <c r="C11" s="71"/>
      <c r="D11" s="17"/>
      <c r="E11" s="29"/>
      <c r="F11" s="18" t="str">
        <f>C5 &amp; " SKUPAJ:  "</f>
        <v xml:space="preserve">GEODETSKA DELA SKUPAJ:  </v>
      </c>
      <c r="G11" s="9">
        <f>SUM(G8:G10)</f>
        <v>0</v>
      </c>
    </row>
    <row r="12" spans="1:7" x14ac:dyDescent="0.25">
      <c r="A12" s="45"/>
      <c r="B12" s="2"/>
      <c r="C12" s="44"/>
      <c r="D12" s="2"/>
      <c r="E12" s="6"/>
      <c r="F12" s="6"/>
      <c r="G12" s="15"/>
    </row>
    <row r="13" spans="1:7" x14ac:dyDescent="0.25">
      <c r="A13" s="50"/>
      <c r="B13" s="25" t="s">
        <v>150</v>
      </c>
      <c r="C13" s="69" t="s">
        <v>151</v>
      </c>
      <c r="D13" s="25"/>
      <c r="E13" s="7"/>
      <c r="F13" s="7"/>
      <c r="G13" s="7"/>
    </row>
    <row r="14" spans="1:7" x14ac:dyDescent="0.25">
      <c r="A14" s="45"/>
      <c r="B14" s="2"/>
      <c r="C14" s="44"/>
      <c r="D14" s="2"/>
      <c r="E14" s="6"/>
      <c r="F14" s="6"/>
      <c r="G14" s="15"/>
    </row>
    <row r="15" spans="1:7" x14ac:dyDescent="0.25">
      <c r="A15" s="45"/>
      <c r="B15" s="11" t="s">
        <v>140</v>
      </c>
      <c r="C15" s="70" t="s">
        <v>142</v>
      </c>
      <c r="D15" s="11" t="s">
        <v>141</v>
      </c>
      <c r="E15" s="12" t="s">
        <v>143</v>
      </c>
      <c r="F15" s="12" t="s">
        <v>144</v>
      </c>
      <c r="G15" s="9" t="s">
        <v>145</v>
      </c>
    </row>
    <row r="16" spans="1:7" ht="27" x14ac:dyDescent="0.25">
      <c r="A16" s="33"/>
      <c r="B16" s="13" t="s">
        <v>173</v>
      </c>
      <c r="C16" s="54" t="s">
        <v>174</v>
      </c>
      <c r="D16" s="13" t="s">
        <v>152</v>
      </c>
      <c r="E16" s="62">
        <v>200</v>
      </c>
      <c r="F16" s="146"/>
      <c r="G16" s="10">
        <f>E16*F16</f>
        <v>0</v>
      </c>
    </row>
    <row r="17" spans="1:7" ht="27" x14ac:dyDescent="0.25">
      <c r="A17" s="33"/>
      <c r="B17" s="13" t="s">
        <v>175</v>
      </c>
      <c r="C17" s="54" t="s">
        <v>176</v>
      </c>
      <c r="D17" s="13" t="s">
        <v>147</v>
      </c>
      <c r="E17" s="62">
        <v>5</v>
      </c>
      <c r="F17" s="146"/>
      <c r="G17" s="10">
        <f t="shared" ref="G17:G20" si="1">E17*F17</f>
        <v>0</v>
      </c>
    </row>
    <row r="18" spans="1:7" ht="27" x14ac:dyDescent="0.25">
      <c r="A18" s="33"/>
      <c r="B18" s="13" t="s">
        <v>177</v>
      </c>
      <c r="C18" s="54" t="s">
        <v>178</v>
      </c>
      <c r="D18" s="13" t="s">
        <v>147</v>
      </c>
      <c r="E18" s="62">
        <v>5</v>
      </c>
      <c r="F18" s="146"/>
      <c r="G18" s="10">
        <f t="shared" si="1"/>
        <v>0</v>
      </c>
    </row>
    <row r="19" spans="1:7" x14ac:dyDescent="0.25">
      <c r="A19" s="33"/>
      <c r="B19" s="13" t="s">
        <v>179</v>
      </c>
      <c r="C19" s="54" t="s">
        <v>180</v>
      </c>
      <c r="D19" s="13" t="s">
        <v>172</v>
      </c>
      <c r="E19" s="62">
        <v>3</v>
      </c>
      <c r="F19" s="146"/>
      <c r="G19" s="10">
        <f t="shared" si="1"/>
        <v>0</v>
      </c>
    </row>
    <row r="20" spans="1:7" ht="27" x14ac:dyDescent="0.25">
      <c r="A20" s="42"/>
      <c r="B20" s="13" t="s">
        <v>183</v>
      </c>
      <c r="C20" s="54" t="s">
        <v>184</v>
      </c>
      <c r="D20" s="13" t="s">
        <v>152</v>
      </c>
      <c r="E20" s="62">
        <v>10</v>
      </c>
      <c r="F20" s="146"/>
      <c r="G20" s="10">
        <f t="shared" si="1"/>
        <v>0</v>
      </c>
    </row>
    <row r="21" spans="1:7" x14ac:dyDescent="0.25">
      <c r="A21" s="45"/>
      <c r="B21" s="16"/>
      <c r="C21" s="71"/>
      <c r="D21" s="17"/>
      <c r="E21" s="29"/>
      <c r="F21" s="18" t="str">
        <f>C13 &amp; " SKUPAJ:  "</f>
        <v xml:space="preserve">ČIŠČENJE TERENA SKUPAJ:  </v>
      </c>
      <c r="G21" s="9">
        <f>SUM(G16:G20)</f>
        <v>0</v>
      </c>
    </row>
    <row r="22" spans="1:7" x14ac:dyDescent="0.25">
      <c r="A22" s="45"/>
      <c r="B22" s="14"/>
      <c r="C22" s="44"/>
      <c r="D22" s="14"/>
      <c r="E22" s="6"/>
      <c r="F22" s="6"/>
      <c r="G22" s="15"/>
    </row>
    <row r="23" spans="1:7" x14ac:dyDescent="0.25">
      <c r="A23" s="50"/>
      <c r="B23" s="25" t="s">
        <v>154</v>
      </c>
      <c r="C23" s="69" t="s">
        <v>155</v>
      </c>
      <c r="D23" s="25"/>
      <c r="E23" s="7"/>
      <c r="F23" s="7"/>
      <c r="G23" s="7"/>
    </row>
    <row r="24" spans="1:7" x14ac:dyDescent="0.25">
      <c r="A24" s="45"/>
      <c r="B24" s="2"/>
      <c r="C24" s="44"/>
      <c r="D24" s="2"/>
      <c r="E24" s="6"/>
      <c r="F24" s="6"/>
      <c r="G24" s="15"/>
    </row>
    <row r="25" spans="1:7" x14ac:dyDescent="0.25">
      <c r="A25" s="46"/>
      <c r="B25" s="11" t="s">
        <v>140</v>
      </c>
      <c r="C25" s="70" t="s">
        <v>142</v>
      </c>
      <c r="D25" s="11" t="s">
        <v>141</v>
      </c>
      <c r="E25" s="12" t="s">
        <v>143</v>
      </c>
      <c r="F25" s="12" t="s">
        <v>144</v>
      </c>
      <c r="G25" s="9" t="s">
        <v>145</v>
      </c>
    </row>
    <row r="26" spans="1:7" ht="27" x14ac:dyDescent="0.25">
      <c r="A26" s="45"/>
      <c r="B26" s="74" t="s">
        <v>189</v>
      </c>
      <c r="C26" s="54" t="s">
        <v>210</v>
      </c>
      <c r="D26" s="74" t="s">
        <v>147</v>
      </c>
      <c r="E26" s="75">
        <v>1</v>
      </c>
      <c r="F26" s="148"/>
      <c r="G26" s="76">
        <f>E26*F26</f>
        <v>0</v>
      </c>
    </row>
    <row r="27" spans="1:7" ht="27" x14ac:dyDescent="0.25">
      <c r="A27" s="45"/>
      <c r="B27" s="74" t="s">
        <v>190</v>
      </c>
      <c r="C27" s="54" t="s">
        <v>211</v>
      </c>
      <c r="D27" s="74" t="s">
        <v>147</v>
      </c>
      <c r="E27" s="75">
        <v>1</v>
      </c>
      <c r="F27" s="148"/>
      <c r="G27" s="76">
        <f>E27*F27</f>
        <v>0</v>
      </c>
    </row>
    <row r="28" spans="1:7" x14ac:dyDescent="0.25">
      <c r="A28" s="46"/>
      <c r="B28" s="16"/>
      <c r="C28" s="71"/>
      <c r="D28" s="17"/>
      <c r="E28" s="29"/>
      <c r="F28" s="18" t="str">
        <f>C23 &amp; " SKUPAJ:  "</f>
        <v xml:space="preserve">OSTALA PREDDELA SKUPAJ:  </v>
      </c>
      <c r="G28" s="9">
        <f>SUM(G26:G27)</f>
        <v>0</v>
      </c>
    </row>
    <row r="29" spans="1:7" x14ac:dyDescent="0.25">
      <c r="A29" s="46"/>
      <c r="B29" s="5"/>
      <c r="C29" s="43"/>
      <c r="D29" s="5"/>
      <c r="E29" s="6"/>
      <c r="F29" s="6"/>
      <c r="G29" s="15"/>
    </row>
    <row r="30" spans="1:7" x14ac:dyDescent="0.25">
      <c r="A30" s="45"/>
      <c r="B30" s="21"/>
      <c r="C30" s="72"/>
      <c r="D30" s="22"/>
      <c r="E30" s="30"/>
      <c r="F30" s="23" t="str">
        <f>C3 &amp; " SKUPAJ:  "</f>
        <v xml:space="preserve">PREDDELA SKUPAJ:  </v>
      </c>
      <c r="G30" s="24">
        <f>SUM(G28,G21,G11)</f>
        <v>0</v>
      </c>
    </row>
    <row r="31" spans="1:7" x14ac:dyDescent="0.25">
      <c r="A31" s="45"/>
      <c r="B31" s="5"/>
      <c r="C31" s="43"/>
      <c r="D31" s="5"/>
      <c r="E31" s="6"/>
      <c r="F31" s="6"/>
      <c r="G31" s="15"/>
    </row>
    <row r="32" spans="1:7" x14ac:dyDescent="0.25">
      <c r="A32" s="45"/>
      <c r="B32" s="2"/>
      <c r="C32" s="44"/>
      <c r="D32" s="2"/>
      <c r="E32" s="6"/>
      <c r="F32" s="6"/>
      <c r="G32" s="15"/>
    </row>
    <row r="33" spans="1:7" x14ac:dyDescent="0.25">
      <c r="A33" s="51"/>
      <c r="B33" s="41" t="s">
        <v>156</v>
      </c>
      <c r="C33" s="68" t="s">
        <v>157</v>
      </c>
      <c r="D33" s="26"/>
      <c r="E33" s="27"/>
      <c r="F33" s="27"/>
      <c r="G33" s="28"/>
    </row>
    <row r="34" spans="1:7" x14ac:dyDescent="0.25">
      <c r="A34" s="45"/>
      <c r="B34" s="2"/>
      <c r="C34" s="44"/>
      <c r="D34" s="2"/>
      <c r="E34" s="6"/>
      <c r="F34" s="6"/>
      <c r="G34" s="15"/>
    </row>
    <row r="35" spans="1:7" x14ac:dyDescent="0.25">
      <c r="A35" s="50"/>
      <c r="B35" s="3" t="s">
        <v>158</v>
      </c>
      <c r="C35" s="73" t="s">
        <v>159</v>
      </c>
      <c r="D35" s="3"/>
      <c r="E35" s="7"/>
      <c r="F35" s="7"/>
      <c r="G35" s="8"/>
    </row>
    <row r="36" spans="1:7" x14ac:dyDescent="0.25">
      <c r="A36" s="45"/>
      <c r="B36" s="2"/>
      <c r="C36" s="44"/>
      <c r="D36" s="2"/>
      <c r="E36" s="6"/>
      <c r="F36" s="6"/>
      <c r="G36" s="15"/>
    </row>
    <row r="37" spans="1:7" x14ac:dyDescent="0.25">
      <c r="A37" s="45"/>
      <c r="B37" s="11" t="s">
        <v>140</v>
      </c>
      <c r="C37" s="70" t="s">
        <v>142</v>
      </c>
      <c r="D37" s="11" t="s">
        <v>141</v>
      </c>
      <c r="E37" s="12" t="s">
        <v>143</v>
      </c>
      <c r="F37" s="12" t="s">
        <v>144</v>
      </c>
      <c r="G37" s="9" t="s">
        <v>145</v>
      </c>
    </row>
    <row r="38" spans="1:7" ht="27" x14ac:dyDescent="0.25">
      <c r="A38" s="42"/>
      <c r="B38" s="59" t="s">
        <v>161</v>
      </c>
      <c r="C38" s="54" t="s">
        <v>162</v>
      </c>
      <c r="D38" s="59" t="s">
        <v>160</v>
      </c>
      <c r="E38" s="1">
        <v>395</v>
      </c>
      <c r="F38" s="146"/>
      <c r="G38" s="10">
        <f>E38*F38</f>
        <v>0</v>
      </c>
    </row>
    <row r="39" spans="1:7" ht="15.75" x14ac:dyDescent="0.25">
      <c r="A39" s="42"/>
      <c r="B39" s="59" t="s">
        <v>163</v>
      </c>
      <c r="C39" s="54" t="s">
        <v>164</v>
      </c>
      <c r="D39" s="59" t="s">
        <v>160</v>
      </c>
      <c r="E39" s="1">
        <f>340*0.2</f>
        <v>68</v>
      </c>
      <c r="F39" s="146"/>
      <c r="G39" s="10">
        <f>E39*F39</f>
        <v>0</v>
      </c>
    </row>
    <row r="40" spans="1:7" x14ac:dyDescent="0.25">
      <c r="A40" s="45"/>
      <c r="B40" s="16"/>
      <c r="C40" s="71"/>
      <c r="D40" s="17"/>
      <c r="E40" s="29"/>
      <c r="F40" s="18" t="str">
        <f>C35 &amp; " SKUPAJ:  "</f>
        <v xml:space="preserve">IZKOPI SKUPAJ:  </v>
      </c>
      <c r="G40" s="9">
        <f>SUM(G38:G39)</f>
        <v>0</v>
      </c>
    </row>
    <row r="41" spans="1:7" x14ac:dyDescent="0.25">
      <c r="A41" s="45"/>
      <c r="B41" s="4"/>
      <c r="C41" s="67"/>
      <c r="D41" s="4"/>
      <c r="E41" s="31"/>
      <c r="F41" s="86"/>
      <c r="G41" s="31"/>
    </row>
    <row r="42" spans="1:7" x14ac:dyDescent="0.25">
      <c r="A42" s="50"/>
      <c r="B42" s="3" t="s">
        <v>19</v>
      </c>
      <c r="C42" s="73" t="s">
        <v>20</v>
      </c>
      <c r="D42" s="3"/>
      <c r="E42" s="7"/>
      <c r="F42" s="7"/>
      <c r="G42" s="8"/>
    </row>
    <row r="43" spans="1:7" x14ac:dyDescent="0.25">
      <c r="A43" s="45"/>
      <c r="B43" s="2"/>
      <c r="C43" s="44"/>
      <c r="D43" s="2"/>
      <c r="E43" s="6"/>
      <c r="F43" s="6"/>
      <c r="G43" s="15"/>
    </row>
    <row r="44" spans="1:7" x14ac:dyDescent="0.25">
      <c r="A44" s="45"/>
      <c r="B44" s="11" t="s">
        <v>140</v>
      </c>
      <c r="C44" s="70" t="s">
        <v>142</v>
      </c>
      <c r="D44" s="11" t="s">
        <v>141</v>
      </c>
      <c r="E44" s="12" t="s">
        <v>143</v>
      </c>
      <c r="F44" s="12" t="s">
        <v>144</v>
      </c>
      <c r="G44" s="9" t="s">
        <v>145</v>
      </c>
    </row>
    <row r="45" spans="1:7" ht="27" x14ac:dyDescent="0.25">
      <c r="A45" s="45"/>
      <c r="B45" s="58" t="s">
        <v>132</v>
      </c>
      <c r="C45" s="65" t="s">
        <v>133</v>
      </c>
      <c r="D45" s="58" t="s">
        <v>152</v>
      </c>
      <c r="E45" s="19">
        <f>122+72+200+50</f>
        <v>444</v>
      </c>
      <c r="F45" s="149"/>
      <c r="G45" s="20">
        <f>E45*F45</f>
        <v>0</v>
      </c>
    </row>
    <row r="46" spans="1:7" x14ac:dyDescent="0.25">
      <c r="A46" s="45"/>
      <c r="B46" s="16"/>
      <c r="C46" s="71"/>
      <c r="D46" s="17"/>
      <c r="E46" s="29"/>
      <c r="F46" s="18" t="str">
        <f>C42 &amp; " SKUPAJ:  "</f>
        <v xml:space="preserve">PLANUM TEMELJNIH TAL SKUPAJ:  </v>
      </c>
      <c r="G46" s="9">
        <f>SUM(G45)</f>
        <v>0</v>
      </c>
    </row>
    <row r="47" spans="1:7" x14ac:dyDescent="0.25">
      <c r="A47" s="42"/>
      <c r="B47" s="33"/>
      <c r="C47" s="43"/>
      <c r="D47" s="33"/>
      <c r="E47" s="33"/>
      <c r="F47" s="33"/>
      <c r="G47" s="32"/>
    </row>
    <row r="48" spans="1:7" ht="27" x14ac:dyDescent="0.25">
      <c r="A48" s="50"/>
      <c r="B48" s="3" t="s">
        <v>21</v>
      </c>
      <c r="C48" s="73" t="s">
        <v>22</v>
      </c>
      <c r="D48" s="3"/>
      <c r="E48" s="7"/>
      <c r="F48" s="7"/>
      <c r="G48" s="8"/>
    </row>
    <row r="49" spans="1:7" x14ac:dyDescent="0.25">
      <c r="A49" s="42"/>
      <c r="B49" s="33"/>
      <c r="C49" s="43"/>
      <c r="D49" s="33"/>
      <c r="E49" s="33"/>
      <c r="F49" s="33"/>
      <c r="G49" s="32"/>
    </row>
    <row r="50" spans="1:7" x14ac:dyDescent="0.25">
      <c r="A50" s="45"/>
      <c r="B50" s="11" t="s">
        <v>140</v>
      </c>
      <c r="C50" s="70" t="s">
        <v>142</v>
      </c>
      <c r="D50" s="11" t="s">
        <v>141</v>
      </c>
      <c r="E50" s="12" t="s">
        <v>143</v>
      </c>
      <c r="F50" s="12" t="s">
        <v>144</v>
      </c>
      <c r="G50" s="9" t="s">
        <v>145</v>
      </c>
    </row>
    <row r="51" spans="1:7" ht="27" x14ac:dyDescent="0.25">
      <c r="A51" s="42"/>
      <c r="B51" s="59" t="s">
        <v>2</v>
      </c>
      <c r="C51" s="54" t="s">
        <v>127</v>
      </c>
      <c r="D51" s="59" t="s">
        <v>160</v>
      </c>
      <c r="E51" s="62">
        <v>400</v>
      </c>
      <c r="F51" s="152"/>
      <c r="G51" s="10">
        <f>E51*F51</f>
        <v>0</v>
      </c>
    </row>
    <row r="52" spans="1:7" x14ac:dyDescent="0.25">
      <c r="A52" s="45"/>
      <c r="B52" s="16"/>
      <c r="C52" s="71"/>
      <c r="D52" s="17"/>
      <c r="E52" s="29"/>
      <c r="F52" s="18" t="str">
        <f>C48 &amp; " SKUPAJ:  "</f>
        <v xml:space="preserve">NASIPI, ZASIPI, KLINI, POSTELJICA IN GLINASTI NABOJ SKUPAJ:  </v>
      </c>
      <c r="G52" s="9">
        <f>SUM(G51)</f>
        <v>0</v>
      </c>
    </row>
    <row r="53" spans="1:7" x14ac:dyDescent="0.25">
      <c r="A53" s="42"/>
      <c r="B53" s="35"/>
      <c r="C53" s="44"/>
      <c r="D53" s="35"/>
      <c r="E53" s="35"/>
      <c r="F53" s="35"/>
      <c r="G53" s="34"/>
    </row>
    <row r="54" spans="1:7" x14ac:dyDescent="0.25">
      <c r="A54" s="50"/>
      <c r="B54" s="3" t="s">
        <v>23</v>
      </c>
      <c r="C54" s="73" t="s">
        <v>24</v>
      </c>
      <c r="D54" s="3"/>
      <c r="E54" s="7"/>
      <c r="F54" s="7"/>
      <c r="G54" s="8"/>
    </row>
    <row r="55" spans="1:7" x14ac:dyDescent="0.25">
      <c r="A55" s="42"/>
      <c r="B55" s="33"/>
      <c r="C55" s="43"/>
      <c r="D55" s="33"/>
      <c r="E55" s="33"/>
      <c r="F55" s="33"/>
      <c r="G55" s="32"/>
    </row>
    <row r="56" spans="1:7" x14ac:dyDescent="0.25">
      <c r="A56" s="45"/>
      <c r="B56" s="11" t="s">
        <v>140</v>
      </c>
      <c r="C56" s="70" t="s">
        <v>142</v>
      </c>
      <c r="D56" s="11" t="s">
        <v>141</v>
      </c>
      <c r="E56" s="12" t="s">
        <v>143</v>
      </c>
      <c r="F56" s="12" t="s">
        <v>144</v>
      </c>
      <c r="G56" s="9" t="s">
        <v>145</v>
      </c>
    </row>
    <row r="57" spans="1:7" ht="27" x14ac:dyDescent="0.25">
      <c r="A57" s="45"/>
      <c r="B57" s="59" t="s">
        <v>128</v>
      </c>
      <c r="C57" s="54" t="s">
        <v>129</v>
      </c>
      <c r="D57" s="59" t="s">
        <v>6</v>
      </c>
      <c r="E57" s="1">
        <v>340</v>
      </c>
      <c r="F57" s="146"/>
      <c r="G57" s="10">
        <f>E57*F57</f>
        <v>0</v>
      </c>
    </row>
    <row r="58" spans="1:7" ht="15.75" x14ac:dyDescent="0.25">
      <c r="A58" s="42"/>
      <c r="B58" s="59" t="s">
        <v>130</v>
      </c>
      <c r="C58" s="54" t="s">
        <v>131</v>
      </c>
      <c r="D58" s="59" t="s">
        <v>152</v>
      </c>
      <c r="E58" s="62">
        <v>340</v>
      </c>
      <c r="F58" s="152"/>
      <c r="G58" s="10">
        <f>E58*F58</f>
        <v>0</v>
      </c>
    </row>
    <row r="59" spans="1:7" x14ac:dyDescent="0.25">
      <c r="A59" s="45"/>
      <c r="B59" s="16"/>
      <c r="C59" s="71"/>
      <c r="D59" s="17"/>
      <c r="E59" s="29"/>
      <c r="F59" s="18" t="str">
        <f>C54 &amp; " SKUPAJ:  "</f>
        <v xml:space="preserve">BREŽINE IN ZELENICE SKUPAJ:  </v>
      </c>
      <c r="G59" s="9">
        <f>SUM(G57:G58)</f>
        <v>0</v>
      </c>
    </row>
    <row r="60" spans="1:7" x14ac:dyDescent="0.25">
      <c r="A60" s="45"/>
      <c r="B60" s="14"/>
      <c r="C60" s="44"/>
      <c r="D60" s="14"/>
      <c r="E60" s="6"/>
      <c r="F60" s="87"/>
      <c r="G60" s="15"/>
    </row>
    <row r="61" spans="1:7" ht="27" x14ac:dyDescent="0.25">
      <c r="A61" s="50"/>
      <c r="B61" s="3" t="s">
        <v>25</v>
      </c>
      <c r="C61" s="73" t="s">
        <v>26</v>
      </c>
      <c r="D61" s="3"/>
      <c r="E61" s="7"/>
      <c r="F61" s="7"/>
      <c r="G61" s="8"/>
    </row>
    <row r="62" spans="1:7" x14ac:dyDescent="0.25">
      <c r="A62" s="42"/>
      <c r="B62" s="33"/>
      <c r="C62" s="43"/>
      <c r="D62" s="33"/>
      <c r="E62" s="33"/>
      <c r="F62" s="33"/>
      <c r="G62" s="32"/>
    </row>
    <row r="63" spans="1:7" x14ac:dyDescent="0.25">
      <c r="A63" s="45"/>
      <c r="B63" s="11" t="s">
        <v>140</v>
      </c>
      <c r="C63" s="70" t="s">
        <v>142</v>
      </c>
      <c r="D63" s="11" t="s">
        <v>141</v>
      </c>
      <c r="E63" s="12" t="s">
        <v>143</v>
      </c>
      <c r="F63" s="12" t="s">
        <v>144</v>
      </c>
      <c r="G63" s="9" t="s">
        <v>145</v>
      </c>
    </row>
    <row r="64" spans="1:7" x14ac:dyDescent="0.25">
      <c r="A64" s="45"/>
      <c r="B64" s="59" t="s">
        <v>116</v>
      </c>
      <c r="C64" s="54" t="s">
        <v>117</v>
      </c>
      <c r="D64" s="59" t="s">
        <v>115</v>
      </c>
      <c r="E64" s="1">
        <v>792.5</v>
      </c>
      <c r="F64" s="146"/>
      <c r="G64" s="10">
        <f>E64*F64</f>
        <v>0</v>
      </c>
    </row>
    <row r="65" spans="1:7" x14ac:dyDescent="0.25">
      <c r="A65" s="45"/>
      <c r="B65" s="59" t="s">
        <v>3</v>
      </c>
      <c r="C65" s="54" t="s">
        <v>4</v>
      </c>
      <c r="D65" s="59" t="s">
        <v>115</v>
      </c>
      <c r="E65" s="1">
        <v>790</v>
      </c>
      <c r="F65" s="146"/>
      <c r="G65" s="10">
        <f t="shared" ref="G65:G66" si="2">E65*F65</f>
        <v>0</v>
      </c>
    </row>
    <row r="66" spans="1:7" x14ac:dyDescent="0.25">
      <c r="A66" s="45"/>
      <c r="B66" s="59" t="s">
        <v>118</v>
      </c>
      <c r="C66" s="54" t="s">
        <v>119</v>
      </c>
      <c r="D66" s="59" t="s">
        <v>115</v>
      </c>
      <c r="E66" s="1">
        <v>2.5</v>
      </c>
      <c r="F66" s="146"/>
      <c r="G66" s="10">
        <f t="shared" si="2"/>
        <v>0</v>
      </c>
    </row>
    <row r="67" spans="1:7" x14ac:dyDescent="0.25">
      <c r="A67" s="45"/>
      <c r="B67" s="16"/>
      <c r="C67" s="71"/>
      <c r="D67" s="17"/>
      <c r="E67" s="29"/>
      <c r="F67" s="18" t="str">
        <f>C61 &amp; " SKUPAJ:  "</f>
        <v xml:space="preserve">PREVOZI, RAZPROSTIRANJE IN UREDITEV DEPONIJ MATERIALA SKUPAJ:  </v>
      </c>
      <c r="G67" s="9">
        <f>SUM(G64:G66)</f>
        <v>0</v>
      </c>
    </row>
    <row r="68" spans="1:7" x14ac:dyDescent="0.25">
      <c r="A68" s="46"/>
      <c r="B68" s="5"/>
      <c r="C68" s="43"/>
      <c r="D68" s="5"/>
      <c r="E68" s="6"/>
      <c r="F68" s="6"/>
      <c r="G68" s="15"/>
    </row>
    <row r="69" spans="1:7" x14ac:dyDescent="0.25">
      <c r="A69" s="45"/>
      <c r="B69" s="21"/>
      <c r="C69" s="72"/>
      <c r="D69" s="22"/>
      <c r="E69" s="30"/>
      <c r="F69" s="23" t="str">
        <f>C33 &amp; " SKUPAJ:  "</f>
        <v xml:space="preserve">ZEMELJSKA DELA SKUPAJ:  </v>
      </c>
      <c r="G69" s="24">
        <f>SUM(G67,G59,G52,G46,G40)</f>
        <v>0</v>
      </c>
    </row>
    <row r="70" spans="1:7" x14ac:dyDescent="0.25">
      <c r="A70" s="45"/>
      <c r="B70" s="5"/>
      <c r="C70" s="43"/>
      <c r="D70" s="5"/>
      <c r="E70" s="6"/>
      <c r="F70" s="6"/>
      <c r="G70" s="15"/>
    </row>
    <row r="71" spans="1:7" x14ac:dyDescent="0.25">
      <c r="A71" s="45"/>
      <c r="B71" s="2"/>
      <c r="C71" s="44"/>
      <c r="D71" s="2"/>
      <c r="E71" s="6"/>
      <c r="F71" s="6"/>
      <c r="G71" s="15"/>
    </row>
    <row r="72" spans="1:7" x14ac:dyDescent="0.25">
      <c r="A72" s="51"/>
      <c r="B72" s="41" t="s">
        <v>27</v>
      </c>
      <c r="C72" s="68" t="s">
        <v>122</v>
      </c>
      <c r="D72" s="26"/>
      <c r="E72" s="27"/>
      <c r="F72" s="27"/>
      <c r="G72" s="28"/>
    </row>
    <row r="73" spans="1:7" x14ac:dyDescent="0.25">
      <c r="A73" s="45"/>
      <c r="B73" s="2"/>
      <c r="C73" s="44"/>
      <c r="D73" s="2"/>
      <c r="E73" s="6"/>
      <c r="F73" s="6"/>
      <c r="G73" s="15"/>
    </row>
    <row r="74" spans="1:7" x14ac:dyDescent="0.25">
      <c r="A74" s="50"/>
      <c r="B74" s="3" t="s">
        <v>28</v>
      </c>
      <c r="C74" s="73" t="s">
        <v>29</v>
      </c>
      <c r="D74" s="3"/>
      <c r="E74" s="7"/>
      <c r="F74" s="7"/>
      <c r="G74" s="8"/>
    </row>
    <row r="75" spans="1:7" x14ac:dyDescent="0.25">
      <c r="A75" s="45"/>
      <c r="B75" s="14"/>
      <c r="C75" s="44"/>
      <c r="D75" s="14"/>
      <c r="E75" s="6"/>
      <c r="F75" s="87"/>
      <c r="G75" s="15"/>
    </row>
    <row r="76" spans="1:7" x14ac:dyDescent="0.25">
      <c r="A76" s="45"/>
      <c r="B76" s="11" t="s">
        <v>140</v>
      </c>
      <c r="C76" s="70" t="s">
        <v>142</v>
      </c>
      <c r="D76" s="11" t="s">
        <v>141</v>
      </c>
      <c r="E76" s="12" t="s">
        <v>143</v>
      </c>
      <c r="F76" s="12" t="s">
        <v>144</v>
      </c>
      <c r="G76" s="9" t="s">
        <v>145</v>
      </c>
    </row>
    <row r="77" spans="1:7" ht="27" x14ac:dyDescent="0.25">
      <c r="A77" s="45"/>
      <c r="B77" s="59" t="s">
        <v>123</v>
      </c>
      <c r="C77" s="54" t="s">
        <v>5</v>
      </c>
      <c r="D77" s="59" t="s">
        <v>8</v>
      </c>
      <c r="E77" s="1">
        <v>150</v>
      </c>
      <c r="F77" s="146"/>
      <c r="G77" s="10">
        <f>E77*F77</f>
        <v>0</v>
      </c>
    </row>
    <row r="78" spans="1:7" ht="27" x14ac:dyDescent="0.25">
      <c r="A78" s="45"/>
      <c r="B78" s="59" t="s">
        <v>124</v>
      </c>
      <c r="C78" s="54" t="s">
        <v>125</v>
      </c>
      <c r="D78" s="59" t="s">
        <v>8</v>
      </c>
      <c r="E78" s="1">
        <f>(122+72+200)*0.05</f>
        <v>19.700000000000003</v>
      </c>
      <c r="F78" s="146"/>
      <c r="G78" s="10">
        <f t="shared" ref="G78:G80" si="3">E78*F78</f>
        <v>0</v>
      </c>
    </row>
    <row r="79" spans="1:7" ht="15.75" x14ac:dyDescent="0.25">
      <c r="A79" s="45"/>
      <c r="B79" s="59" t="s">
        <v>148</v>
      </c>
      <c r="C79" s="54" t="s">
        <v>196</v>
      </c>
      <c r="D79" s="59" t="s">
        <v>152</v>
      </c>
      <c r="E79" s="1">
        <f>(122+72+200)+20</f>
        <v>414</v>
      </c>
      <c r="F79" s="146"/>
      <c r="G79" s="10">
        <f t="shared" si="3"/>
        <v>0</v>
      </c>
    </row>
    <row r="80" spans="1:7" ht="56.25" x14ac:dyDescent="0.25">
      <c r="A80" s="42"/>
      <c r="B80" s="59"/>
      <c r="C80" s="54" t="s">
        <v>473</v>
      </c>
      <c r="D80" s="59" t="s">
        <v>152</v>
      </c>
      <c r="E80" s="1">
        <f>171+23+20</f>
        <v>214</v>
      </c>
      <c r="F80" s="146"/>
      <c r="G80" s="10">
        <f t="shared" si="3"/>
        <v>0</v>
      </c>
    </row>
    <row r="81" spans="1:7" x14ac:dyDescent="0.25">
      <c r="A81" s="47"/>
      <c r="B81" s="16"/>
      <c r="C81" s="71"/>
      <c r="D81" s="17"/>
      <c r="E81" s="29"/>
      <c r="F81" s="18" t="str">
        <f>C74 &amp; " SKUPAJ:  "</f>
        <v xml:space="preserve">NOSILNE PLASTI SKUPAJ:  </v>
      </c>
      <c r="G81" s="9">
        <f>SUM(G77:G80)</f>
        <v>0</v>
      </c>
    </row>
    <row r="82" spans="1:7" x14ac:dyDescent="0.25">
      <c r="A82" s="50"/>
      <c r="B82" s="36"/>
      <c r="C82" s="43"/>
      <c r="D82" s="36"/>
      <c r="E82" s="33"/>
      <c r="F82" s="33"/>
      <c r="G82" s="34"/>
    </row>
    <row r="83" spans="1:7" x14ac:dyDescent="0.25">
      <c r="A83" s="42"/>
      <c r="B83" s="3" t="s">
        <v>30</v>
      </c>
      <c r="C83" s="73" t="s">
        <v>31</v>
      </c>
      <c r="D83" s="3"/>
      <c r="E83" s="7"/>
      <c r="F83" s="7"/>
      <c r="G83" s="8"/>
    </row>
    <row r="84" spans="1:7" x14ac:dyDescent="0.25">
      <c r="A84" s="45"/>
      <c r="B84" s="33"/>
      <c r="C84" s="43"/>
      <c r="D84" s="33"/>
      <c r="E84" s="33"/>
      <c r="F84" s="33"/>
      <c r="G84" s="32"/>
    </row>
    <row r="85" spans="1:7" x14ac:dyDescent="0.25">
      <c r="A85" s="42"/>
      <c r="B85" s="11" t="s">
        <v>140</v>
      </c>
      <c r="C85" s="70" t="s">
        <v>142</v>
      </c>
      <c r="D85" s="11" t="s">
        <v>141</v>
      </c>
      <c r="E85" s="12" t="s">
        <v>143</v>
      </c>
      <c r="F85" s="12" t="s">
        <v>144</v>
      </c>
      <c r="G85" s="9" t="s">
        <v>145</v>
      </c>
    </row>
    <row r="86" spans="1:7" ht="40.5" x14ac:dyDescent="0.25">
      <c r="A86" s="42"/>
      <c r="B86" s="59"/>
      <c r="C86" s="54" t="s">
        <v>214</v>
      </c>
      <c r="D86" s="59" t="s">
        <v>152</v>
      </c>
      <c r="E86" s="61">
        <f>173+20</f>
        <v>193</v>
      </c>
      <c r="F86" s="151"/>
      <c r="G86" s="10">
        <f>E86*F86</f>
        <v>0</v>
      </c>
    </row>
    <row r="87" spans="1:7" ht="27" x14ac:dyDescent="0.25">
      <c r="A87" s="42"/>
      <c r="B87" s="59"/>
      <c r="C87" s="54" t="s">
        <v>9</v>
      </c>
      <c r="D87" s="59" t="s">
        <v>152</v>
      </c>
      <c r="E87" s="61">
        <f>194+20</f>
        <v>214</v>
      </c>
      <c r="F87" s="151"/>
      <c r="G87" s="10">
        <f t="shared" ref="G87:G89" si="4">E87*F87</f>
        <v>0</v>
      </c>
    </row>
    <row r="88" spans="1:7" ht="15.75" x14ac:dyDescent="0.25">
      <c r="A88" s="33"/>
      <c r="B88" s="59" t="s">
        <v>148</v>
      </c>
      <c r="C88" s="54" t="s">
        <v>225</v>
      </c>
      <c r="D88" s="59" t="s">
        <v>7</v>
      </c>
      <c r="E88" s="61">
        <v>35</v>
      </c>
      <c r="F88" s="151"/>
      <c r="G88" s="10">
        <f t="shared" si="4"/>
        <v>0</v>
      </c>
    </row>
    <row r="89" spans="1:7" ht="15.75" x14ac:dyDescent="0.25">
      <c r="A89" s="33"/>
      <c r="B89" s="59" t="s">
        <v>114</v>
      </c>
      <c r="C89" s="54" t="s">
        <v>66</v>
      </c>
      <c r="D89" s="59" t="s">
        <v>152</v>
      </c>
      <c r="E89" s="61">
        <v>10</v>
      </c>
      <c r="F89" s="151"/>
      <c r="G89" s="10">
        <f t="shared" si="4"/>
        <v>0</v>
      </c>
    </row>
    <row r="90" spans="1:7" x14ac:dyDescent="0.25">
      <c r="A90" s="33"/>
      <c r="B90" s="16"/>
      <c r="C90" s="71"/>
      <c r="D90" s="17"/>
      <c r="E90" s="29"/>
      <c r="F90" s="18" t="str">
        <f>C83 &amp; " SKUPAJ:  "</f>
        <v xml:space="preserve">OBRABNE PLASTI SKUPAJ:  </v>
      </c>
      <c r="G90" s="9">
        <f>SUM(G86:G89)</f>
        <v>0</v>
      </c>
    </row>
    <row r="91" spans="1:7" x14ac:dyDescent="0.25">
      <c r="A91" s="50"/>
      <c r="B91" s="39"/>
      <c r="C91" s="43"/>
      <c r="D91" s="39"/>
      <c r="E91" s="33"/>
      <c r="F91" s="33"/>
      <c r="G91" s="34"/>
    </row>
    <row r="92" spans="1:7" x14ac:dyDescent="0.25">
      <c r="A92" s="42"/>
      <c r="B92" s="3" t="s">
        <v>34</v>
      </c>
      <c r="C92" s="73" t="s">
        <v>35</v>
      </c>
      <c r="D92" s="3"/>
      <c r="E92" s="7"/>
      <c r="F92" s="7"/>
      <c r="G92" s="8"/>
    </row>
    <row r="93" spans="1:7" x14ac:dyDescent="0.25">
      <c r="A93" s="45"/>
      <c r="B93" s="33"/>
      <c r="C93" s="43"/>
      <c r="D93" s="33"/>
      <c r="E93" s="33"/>
      <c r="F93" s="33"/>
      <c r="G93" s="32"/>
    </row>
    <row r="94" spans="1:7" x14ac:dyDescent="0.25">
      <c r="A94" s="42"/>
      <c r="B94" s="11" t="s">
        <v>140</v>
      </c>
      <c r="C94" s="70" t="s">
        <v>142</v>
      </c>
      <c r="D94" s="11" t="s">
        <v>141</v>
      </c>
      <c r="E94" s="12" t="s">
        <v>143</v>
      </c>
      <c r="F94" s="12" t="s">
        <v>144</v>
      </c>
      <c r="G94" s="9" t="s">
        <v>145</v>
      </c>
    </row>
    <row r="95" spans="1:7" ht="15.75" x14ac:dyDescent="0.25">
      <c r="A95" s="42"/>
      <c r="B95" s="59" t="s">
        <v>106</v>
      </c>
      <c r="C95" s="54" t="s">
        <v>107</v>
      </c>
      <c r="D95" s="52" t="s">
        <v>8</v>
      </c>
      <c r="E95" s="62">
        <v>17</v>
      </c>
      <c r="F95" s="152"/>
      <c r="G95" s="10">
        <f>E95*F95</f>
        <v>0</v>
      </c>
    </row>
    <row r="96" spans="1:7" x14ac:dyDescent="0.25">
      <c r="A96" s="46"/>
      <c r="B96" s="16"/>
      <c r="C96" s="71"/>
      <c r="D96" s="17"/>
      <c r="E96" s="29"/>
      <c r="F96" s="18" t="str">
        <f>C92 &amp; " SKUPAJ:  "</f>
        <v xml:space="preserve">BANKINE SKUPAJ:  </v>
      </c>
      <c r="G96" s="9">
        <f>SUM(G95)</f>
        <v>0</v>
      </c>
    </row>
    <row r="97" spans="1:7" x14ac:dyDescent="0.25">
      <c r="A97" s="45"/>
      <c r="B97" s="5"/>
      <c r="C97" s="43"/>
      <c r="D97" s="5"/>
      <c r="E97" s="6"/>
      <c r="F97" s="6"/>
      <c r="G97" s="15"/>
    </row>
    <row r="98" spans="1:7" x14ac:dyDescent="0.25">
      <c r="A98" s="45"/>
      <c r="B98" s="21"/>
      <c r="C98" s="72"/>
      <c r="D98" s="22"/>
      <c r="E98" s="30"/>
      <c r="F98" s="23" t="str">
        <f>C72 &amp; " SKUPAJ:  "</f>
        <v xml:space="preserve">VOZIŠČNE KONSTRUKCIJE SKUPAJ:  </v>
      </c>
      <c r="G98" s="24">
        <f>SUM(G96,G90,G81)</f>
        <v>0</v>
      </c>
    </row>
    <row r="99" spans="1:7" x14ac:dyDescent="0.25">
      <c r="A99" s="42"/>
      <c r="B99" s="5"/>
      <c r="C99" s="43"/>
      <c r="D99" s="5"/>
      <c r="E99" s="6"/>
      <c r="F99" s="6"/>
      <c r="G99" s="15"/>
    </row>
    <row r="100" spans="1:7" x14ac:dyDescent="0.25">
      <c r="A100" s="51"/>
      <c r="B100" s="38"/>
      <c r="C100" s="43"/>
      <c r="D100" s="38"/>
      <c r="E100" s="33"/>
      <c r="F100" s="33"/>
      <c r="G100" s="34"/>
    </row>
    <row r="101" spans="1:7" x14ac:dyDescent="0.25">
      <c r="A101" s="42"/>
      <c r="B101" s="41" t="s">
        <v>44</v>
      </c>
      <c r="C101" s="68" t="s">
        <v>45</v>
      </c>
      <c r="D101" s="26"/>
      <c r="E101" s="27"/>
      <c r="F101" s="27"/>
      <c r="G101" s="28"/>
    </row>
    <row r="102" spans="1:7" x14ac:dyDescent="0.25">
      <c r="A102" s="50"/>
      <c r="B102" s="47"/>
      <c r="C102" s="43"/>
      <c r="D102" s="47"/>
      <c r="E102" s="33"/>
      <c r="F102" s="33"/>
      <c r="G102" s="40"/>
    </row>
    <row r="103" spans="1:7" x14ac:dyDescent="0.25">
      <c r="A103" s="42"/>
      <c r="B103" s="3" t="s">
        <v>46</v>
      </c>
      <c r="C103" s="73" t="s">
        <v>47</v>
      </c>
      <c r="D103" s="3"/>
      <c r="E103" s="7"/>
      <c r="F103" s="7"/>
      <c r="G103" s="8"/>
    </row>
    <row r="104" spans="1:7" x14ac:dyDescent="0.25">
      <c r="A104" s="45"/>
      <c r="B104" s="33"/>
      <c r="C104" s="43"/>
      <c r="D104" s="33"/>
      <c r="E104" s="33"/>
      <c r="F104" s="33"/>
      <c r="G104" s="32"/>
    </row>
    <row r="105" spans="1:7" x14ac:dyDescent="0.25">
      <c r="A105" s="45"/>
      <c r="B105" s="11" t="s">
        <v>140</v>
      </c>
      <c r="C105" s="70" t="s">
        <v>142</v>
      </c>
      <c r="D105" s="11" t="s">
        <v>141</v>
      </c>
      <c r="E105" s="12" t="s">
        <v>143</v>
      </c>
      <c r="F105" s="12" t="s">
        <v>144</v>
      </c>
      <c r="G105" s="9" t="s">
        <v>145</v>
      </c>
    </row>
    <row r="106" spans="1:7" ht="27" x14ac:dyDescent="0.25">
      <c r="A106" s="45"/>
      <c r="B106" s="59" t="s">
        <v>79</v>
      </c>
      <c r="C106" s="43" t="s">
        <v>80</v>
      </c>
      <c r="D106" s="59" t="s">
        <v>147</v>
      </c>
      <c r="E106" s="1">
        <v>2</v>
      </c>
      <c r="F106" s="146"/>
      <c r="G106" s="10">
        <f>E106*F106</f>
        <v>0</v>
      </c>
    </row>
    <row r="107" spans="1:7" ht="40.5" x14ac:dyDescent="0.25">
      <c r="A107" s="45"/>
      <c r="B107" s="59" t="s">
        <v>83</v>
      </c>
      <c r="C107" s="43" t="s">
        <v>84</v>
      </c>
      <c r="D107" s="59" t="s">
        <v>147</v>
      </c>
      <c r="E107" s="1">
        <v>2</v>
      </c>
      <c r="F107" s="146"/>
      <c r="G107" s="10">
        <f t="shared" ref="G107:G110" si="5">E107*F107</f>
        <v>0</v>
      </c>
    </row>
    <row r="108" spans="1:7" ht="40.5" x14ac:dyDescent="0.25">
      <c r="A108" s="45"/>
      <c r="B108" s="59" t="s">
        <v>77</v>
      </c>
      <c r="C108" s="43" t="s">
        <v>222</v>
      </c>
      <c r="D108" s="59" t="s">
        <v>147</v>
      </c>
      <c r="E108" s="1">
        <v>1</v>
      </c>
      <c r="F108" s="146"/>
      <c r="G108" s="10">
        <f t="shared" si="5"/>
        <v>0</v>
      </c>
    </row>
    <row r="109" spans="1:7" x14ac:dyDescent="0.25">
      <c r="A109" s="45"/>
      <c r="B109" s="59" t="s">
        <v>148</v>
      </c>
      <c r="C109" s="43" t="s">
        <v>226</v>
      </c>
      <c r="D109" s="59" t="s">
        <v>147</v>
      </c>
      <c r="E109" s="1">
        <v>2</v>
      </c>
      <c r="F109" s="146"/>
      <c r="G109" s="10">
        <f t="shared" si="5"/>
        <v>0</v>
      </c>
    </row>
    <row r="110" spans="1:7" ht="40.5" x14ac:dyDescent="0.25">
      <c r="A110" s="45"/>
      <c r="B110" s="59" t="s">
        <v>223</v>
      </c>
      <c r="C110" s="43" t="s">
        <v>224</v>
      </c>
      <c r="D110" s="59" t="s">
        <v>147</v>
      </c>
      <c r="E110" s="1">
        <v>1</v>
      </c>
      <c r="F110" s="146"/>
      <c r="G110" s="10">
        <f t="shared" si="5"/>
        <v>0</v>
      </c>
    </row>
    <row r="111" spans="1:7" x14ac:dyDescent="0.25">
      <c r="A111" s="42"/>
      <c r="B111" s="16"/>
      <c r="C111" s="71"/>
      <c r="D111" s="17"/>
      <c r="E111" s="29"/>
      <c r="F111" s="18" t="str">
        <f>C103 &amp; " SKUPAJ:  "</f>
        <v xml:space="preserve">POKONČNA OPREMA CEST SKUPAJ:  </v>
      </c>
      <c r="G111" s="9">
        <f>SUM(G106:G110)</f>
        <v>0</v>
      </c>
    </row>
    <row r="112" spans="1:7" x14ac:dyDescent="0.25">
      <c r="A112" s="45"/>
      <c r="B112" s="5"/>
      <c r="C112" s="43"/>
      <c r="D112" s="5"/>
      <c r="E112" s="6"/>
      <c r="F112" s="6"/>
      <c r="G112" s="15"/>
    </row>
    <row r="113" spans="1:7" x14ac:dyDescent="0.25">
      <c r="A113" s="45"/>
      <c r="B113" s="21"/>
      <c r="C113" s="72"/>
      <c r="D113" s="22"/>
      <c r="E113" s="30"/>
      <c r="F113" s="23" t="str">
        <f>C101 &amp; " SKUPAJ:  "</f>
        <v xml:space="preserve">PROMETNA OPREMA SKUPAJ:  </v>
      </c>
      <c r="G113" s="24">
        <f>SUM(G111)</f>
        <v>0</v>
      </c>
    </row>
    <row r="114" spans="1:7" x14ac:dyDescent="0.25">
      <c r="A114" s="33"/>
      <c r="B114" s="5"/>
      <c r="C114" s="43"/>
      <c r="D114" s="5"/>
      <c r="E114" s="6"/>
      <c r="F114" s="6"/>
      <c r="G114" s="15"/>
    </row>
    <row r="115" spans="1:7" x14ac:dyDescent="0.25">
      <c r="A115" s="51"/>
      <c r="B115" s="38"/>
      <c r="C115" s="43"/>
      <c r="D115" s="38"/>
      <c r="E115" s="33"/>
      <c r="F115" s="33"/>
      <c r="G115" s="34"/>
    </row>
    <row r="116" spans="1:7" x14ac:dyDescent="0.25">
      <c r="A116" s="42"/>
      <c r="B116" s="41" t="s">
        <v>68</v>
      </c>
      <c r="C116" s="68" t="s">
        <v>67</v>
      </c>
      <c r="D116" s="26"/>
      <c r="E116" s="27"/>
      <c r="F116" s="27"/>
      <c r="G116" s="28"/>
    </row>
    <row r="117" spans="1:7" x14ac:dyDescent="0.25">
      <c r="A117" s="50"/>
      <c r="B117" s="47"/>
      <c r="C117" s="43"/>
      <c r="D117" s="47"/>
      <c r="E117" s="33"/>
      <c r="F117" s="33"/>
      <c r="G117" s="40"/>
    </row>
    <row r="118" spans="1:7" x14ac:dyDescent="0.25">
      <c r="A118" s="33"/>
      <c r="B118" s="3" t="s">
        <v>51</v>
      </c>
      <c r="C118" s="73" t="s">
        <v>52</v>
      </c>
      <c r="D118" s="3"/>
      <c r="E118" s="7"/>
      <c r="F118" s="7"/>
      <c r="G118" s="8"/>
    </row>
    <row r="119" spans="1:7" x14ac:dyDescent="0.25">
      <c r="A119" s="45"/>
      <c r="B119" s="33"/>
      <c r="C119" s="43"/>
      <c r="D119" s="33"/>
      <c r="E119" s="33"/>
      <c r="F119" s="33"/>
      <c r="G119" s="34"/>
    </row>
    <row r="120" spans="1:7" x14ac:dyDescent="0.25">
      <c r="A120" s="42"/>
      <c r="B120" s="11" t="s">
        <v>140</v>
      </c>
      <c r="C120" s="70" t="s">
        <v>142</v>
      </c>
      <c r="D120" s="11" t="s">
        <v>141</v>
      </c>
      <c r="E120" s="12" t="s">
        <v>143</v>
      </c>
      <c r="F120" s="12" t="s">
        <v>144</v>
      </c>
      <c r="G120" s="9" t="s">
        <v>145</v>
      </c>
    </row>
    <row r="121" spans="1:7" ht="40.5" x14ac:dyDescent="0.25">
      <c r="A121" s="42"/>
      <c r="B121" s="59"/>
      <c r="C121" s="54" t="s">
        <v>231</v>
      </c>
      <c r="D121" s="59" t="s">
        <v>146</v>
      </c>
      <c r="E121" s="62">
        <v>37</v>
      </c>
      <c r="F121" s="152"/>
      <c r="G121" s="10">
        <f>E121*F121</f>
        <v>0</v>
      </c>
    </row>
    <row r="122" spans="1:7" ht="67.5" x14ac:dyDescent="0.25">
      <c r="A122" s="45"/>
      <c r="B122" s="63"/>
      <c r="C122" s="64" t="s">
        <v>227</v>
      </c>
      <c r="D122" s="59" t="s">
        <v>146</v>
      </c>
      <c r="E122" s="66">
        <v>90</v>
      </c>
      <c r="F122" s="153"/>
      <c r="G122" s="10">
        <f>E122*F122</f>
        <v>0</v>
      </c>
    </row>
    <row r="123" spans="1:7" x14ac:dyDescent="0.25">
      <c r="A123" s="42"/>
      <c r="B123" s="16"/>
      <c r="C123" s="71"/>
      <c r="D123" s="17"/>
      <c r="E123" s="29"/>
      <c r="F123" s="18" t="str">
        <f>C118 &amp; " SKUPAJ:  "</f>
        <v xml:space="preserve">ELEKTOENERGETSKI VODI SKUPAJ:  </v>
      </c>
      <c r="G123" s="9">
        <f>SUM(G121:G122)</f>
        <v>0</v>
      </c>
    </row>
    <row r="124" spans="1:7" x14ac:dyDescent="0.25">
      <c r="A124" s="50"/>
      <c r="B124" s="47"/>
      <c r="C124" s="43"/>
      <c r="D124" s="47"/>
      <c r="E124" s="33"/>
      <c r="F124" s="33"/>
      <c r="G124" s="40"/>
    </row>
    <row r="125" spans="1:7" x14ac:dyDescent="0.25">
      <c r="A125" s="33"/>
      <c r="B125" s="3" t="s">
        <v>54</v>
      </c>
      <c r="C125" s="73" t="s">
        <v>55</v>
      </c>
      <c r="D125" s="3"/>
      <c r="E125" s="7"/>
      <c r="F125" s="7"/>
      <c r="G125" s="8"/>
    </row>
    <row r="126" spans="1:7" x14ac:dyDescent="0.25">
      <c r="A126" s="45"/>
      <c r="B126" s="33"/>
      <c r="C126" s="43"/>
      <c r="D126" s="33"/>
      <c r="E126" s="33"/>
      <c r="F126" s="33"/>
      <c r="G126" s="34"/>
    </row>
    <row r="127" spans="1:7" x14ac:dyDescent="0.25">
      <c r="A127" s="42"/>
      <c r="B127" s="11" t="s">
        <v>140</v>
      </c>
      <c r="C127" s="70" t="s">
        <v>142</v>
      </c>
      <c r="D127" s="11" t="s">
        <v>141</v>
      </c>
      <c r="E127" s="12" t="s">
        <v>143</v>
      </c>
      <c r="F127" s="12" t="s">
        <v>144</v>
      </c>
      <c r="G127" s="9" t="s">
        <v>145</v>
      </c>
    </row>
    <row r="128" spans="1:7" ht="27" x14ac:dyDescent="0.25">
      <c r="A128" s="42"/>
      <c r="B128" s="59" t="s">
        <v>69</v>
      </c>
      <c r="C128" s="54" t="s">
        <v>56</v>
      </c>
      <c r="D128" s="59" t="s">
        <v>111</v>
      </c>
      <c r="E128" s="62">
        <v>10</v>
      </c>
      <c r="F128" s="152"/>
      <c r="G128" s="10">
        <f>E128*F128</f>
        <v>0</v>
      </c>
    </row>
    <row r="129" spans="1:7" x14ac:dyDescent="0.25">
      <c r="A129" s="42"/>
      <c r="B129" s="16"/>
      <c r="C129" s="71"/>
      <c r="D129" s="17"/>
      <c r="E129" s="29"/>
      <c r="F129" s="18" t="str">
        <f>C125 &amp; " SKUPAJ:  "</f>
        <v xml:space="preserve">TELEKOMUNIKACIJSKE NAPRAVE SKUPAJ:  </v>
      </c>
      <c r="G129" s="9">
        <f>SUM(G128)</f>
        <v>0</v>
      </c>
    </row>
    <row r="130" spans="1:7" x14ac:dyDescent="0.25">
      <c r="A130" s="50"/>
      <c r="B130" s="33"/>
      <c r="C130" s="43"/>
      <c r="D130" s="33"/>
      <c r="E130" s="33"/>
      <c r="F130" s="33"/>
      <c r="G130" s="32"/>
    </row>
    <row r="131" spans="1:7" ht="27" x14ac:dyDescent="0.25">
      <c r="A131" s="42"/>
      <c r="B131" s="3" t="s">
        <v>57</v>
      </c>
      <c r="C131" s="73" t="s">
        <v>58</v>
      </c>
      <c r="D131" s="3"/>
      <c r="E131" s="7"/>
      <c r="F131" s="7"/>
      <c r="G131" s="8"/>
    </row>
    <row r="132" spans="1:7" x14ac:dyDescent="0.25">
      <c r="A132" s="45"/>
      <c r="B132" s="33"/>
      <c r="C132" s="43"/>
      <c r="D132" s="33"/>
      <c r="E132" s="33"/>
      <c r="F132" s="33"/>
      <c r="G132" s="32"/>
    </row>
    <row r="133" spans="1:7" x14ac:dyDescent="0.25">
      <c r="A133" s="42"/>
      <c r="B133" s="11" t="s">
        <v>140</v>
      </c>
      <c r="C133" s="70" t="s">
        <v>142</v>
      </c>
      <c r="D133" s="11" t="s">
        <v>141</v>
      </c>
      <c r="E133" s="12" t="s">
        <v>143</v>
      </c>
      <c r="F133" s="12" t="s">
        <v>144</v>
      </c>
      <c r="G133" s="9" t="s">
        <v>145</v>
      </c>
    </row>
    <row r="134" spans="1:7" x14ac:dyDescent="0.25">
      <c r="A134" s="42"/>
      <c r="B134" s="59" t="s">
        <v>70</v>
      </c>
      <c r="C134" s="54" t="s">
        <v>72</v>
      </c>
      <c r="D134" s="59" t="s">
        <v>71</v>
      </c>
      <c r="E134" s="62">
        <v>16</v>
      </c>
      <c r="F134" s="152"/>
      <c r="G134" s="10">
        <f>E134*F134</f>
        <v>0</v>
      </c>
    </row>
    <row r="135" spans="1:7" x14ac:dyDescent="0.25">
      <c r="A135" s="42"/>
      <c r="B135" s="59" t="s">
        <v>73</v>
      </c>
      <c r="C135" s="54" t="s">
        <v>59</v>
      </c>
      <c r="D135" s="59" t="s">
        <v>71</v>
      </c>
      <c r="E135" s="62">
        <v>8</v>
      </c>
      <c r="F135" s="152"/>
      <c r="G135" s="10">
        <f t="shared" ref="G135:G139" si="6">E135*F135</f>
        <v>0</v>
      </c>
    </row>
    <row r="136" spans="1:7" ht="27" x14ac:dyDescent="0.25">
      <c r="A136" s="42"/>
      <c r="B136" s="59" t="s">
        <v>74</v>
      </c>
      <c r="C136" s="54" t="s">
        <v>219</v>
      </c>
      <c r="D136" s="59" t="s">
        <v>147</v>
      </c>
      <c r="E136" s="62">
        <v>1</v>
      </c>
      <c r="F136" s="152"/>
      <c r="G136" s="10">
        <f t="shared" si="6"/>
        <v>0</v>
      </c>
    </row>
    <row r="137" spans="1:7" ht="27" x14ac:dyDescent="0.25">
      <c r="A137" s="42"/>
      <c r="B137" s="59" t="s">
        <v>75</v>
      </c>
      <c r="C137" s="54" t="s">
        <v>76</v>
      </c>
      <c r="D137" s="59" t="s">
        <v>147</v>
      </c>
      <c r="E137" s="62">
        <v>1</v>
      </c>
      <c r="F137" s="152"/>
      <c r="G137" s="10">
        <f t="shared" si="6"/>
        <v>0</v>
      </c>
    </row>
    <row r="138" spans="1:7" x14ac:dyDescent="0.25">
      <c r="A138" s="42"/>
      <c r="B138" s="59" t="s">
        <v>148</v>
      </c>
      <c r="C138" s="54" t="s">
        <v>17</v>
      </c>
      <c r="D138" s="59" t="s">
        <v>193</v>
      </c>
      <c r="E138" s="62">
        <v>1</v>
      </c>
      <c r="F138" s="152"/>
      <c r="G138" s="10">
        <f t="shared" si="6"/>
        <v>0</v>
      </c>
    </row>
    <row r="139" spans="1:7" x14ac:dyDescent="0.25">
      <c r="A139" s="42"/>
      <c r="B139" s="59" t="s">
        <v>148</v>
      </c>
      <c r="C139" s="54" t="s">
        <v>197</v>
      </c>
      <c r="D139" s="59" t="s">
        <v>147</v>
      </c>
      <c r="E139" s="62">
        <v>1</v>
      </c>
      <c r="F139" s="152"/>
      <c r="G139" s="10">
        <f t="shared" si="6"/>
        <v>0</v>
      </c>
    </row>
    <row r="140" spans="1:7" x14ac:dyDescent="0.25">
      <c r="A140" s="46"/>
      <c r="B140" s="16"/>
      <c r="C140" s="71"/>
      <c r="D140" s="17"/>
      <c r="E140" s="29"/>
      <c r="F140" s="18" t="str">
        <f>C131 &amp; " SKUPAJ:  "</f>
        <v xml:space="preserve">PRESKUSI, NADZOR, TEHNIČNA DOKUMENTACIJA SKUPAJ:  </v>
      </c>
      <c r="G140" s="9">
        <f>SUM(G134:G139)</f>
        <v>0</v>
      </c>
    </row>
    <row r="141" spans="1:7" x14ac:dyDescent="0.25">
      <c r="A141" s="45"/>
      <c r="B141" s="5"/>
      <c r="C141" s="43"/>
      <c r="D141" s="5"/>
      <c r="E141" s="6"/>
      <c r="F141" s="6"/>
      <c r="G141" s="15"/>
    </row>
    <row r="142" spans="1:7" x14ac:dyDescent="0.25">
      <c r="A142" s="45"/>
      <c r="B142" s="21"/>
      <c r="C142" s="72"/>
      <c r="D142" s="22"/>
      <c r="E142" s="30"/>
      <c r="F142" s="23" t="str">
        <f>C116 &amp; " SKUPAJ:  "</f>
        <v xml:space="preserve">TUJE STORITVE SKUPAJ:  </v>
      </c>
      <c r="G142" s="24">
        <f>SUM(G140,G129,G123)</f>
        <v>0</v>
      </c>
    </row>
    <row r="143" spans="1:7" x14ac:dyDescent="0.25">
      <c r="A143" s="42"/>
      <c r="B143" s="5"/>
      <c r="C143" s="43"/>
      <c r="D143" s="5"/>
      <c r="E143" s="6"/>
      <c r="F143" s="6"/>
      <c r="G143" s="15"/>
    </row>
    <row r="144" spans="1:7" x14ac:dyDescent="0.25">
      <c r="A144" s="51"/>
      <c r="B144" s="33"/>
      <c r="C144" s="43"/>
      <c r="D144" s="33"/>
      <c r="E144" s="33"/>
      <c r="F144" s="33"/>
      <c r="G144" s="32"/>
    </row>
    <row r="145" spans="1:7" x14ac:dyDescent="0.25">
      <c r="A145" s="42"/>
      <c r="B145" s="41" t="s">
        <v>60</v>
      </c>
      <c r="C145" s="68" t="s">
        <v>61</v>
      </c>
      <c r="D145" s="26"/>
      <c r="E145" s="27"/>
      <c r="F145" s="27"/>
      <c r="G145" s="28"/>
    </row>
    <row r="146" spans="1:7" x14ac:dyDescent="0.25">
      <c r="A146" s="45"/>
      <c r="B146" s="33"/>
      <c r="C146" s="43"/>
      <c r="D146" s="33"/>
      <c r="E146" s="33"/>
      <c r="F146" s="33"/>
      <c r="G146" s="32"/>
    </row>
    <row r="147" spans="1:7" x14ac:dyDescent="0.25">
      <c r="A147" s="42"/>
      <c r="B147" s="11" t="s">
        <v>140</v>
      </c>
      <c r="C147" s="70" t="s">
        <v>142</v>
      </c>
      <c r="D147" s="11" t="s">
        <v>141</v>
      </c>
      <c r="E147" s="12" t="s">
        <v>143</v>
      </c>
      <c r="F147" s="12" t="s">
        <v>144</v>
      </c>
      <c r="G147" s="9" t="s">
        <v>145</v>
      </c>
    </row>
    <row r="148" spans="1:7" x14ac:dyDescent="0.25">
      <c r="A148" s="46"/>
      <c r="B148" s="79" t="s">
        <v>148</v>
      </c>
      <c r="C148" s="70" t="s">
        <v>16</v>
      </c>
      <c r="D148" s="79" t="s">
        <v>53</v>
      </c>
      <c r="E148" s="80"/>
      <c r="F148" s="80"/>
      <c r="G148" s="81">
        <f>SUM(G154:G158)*0.1</f>
        <v>0</v>
      </c>
    </row>
    <row r="149" spans="1:7" x14ac:dyDescent="0.25">
      <c r="A149" s="45"/>
      <c r="B149" s="5"/>
      <c r="C149" s="43"/>
      <c r="D149" s="5"/>
      <c r="E149" s="6"/>
      <c r="F149" s="6"/>
      <c r="G149" s="15"/>
    </row>
    <row r="150" spans="1:7" x14ac:dyDescent="0.25">
      <c r="A150" s="45"/>
      <c r="B150" s="21"/>
      <c r="C150" s="72"/>
      <c r="D150" s="22"/>
      <c r="E150" s="30"/>
      <c r="F150" s="23" t="str">
        <f>A145 &amp; " SKUPAJ:  "</f>
        <v xml:space="preserve"> SKUPAJ:  </v>
      </c>
      <c r="G150" s="24">
        <f>G148</f>
        <v>0</v>
      </c>
    </row>
    <row r="151" spans="1:7" x14ac:dyDescent="0.25">
      <c r="A151" s="45"/>
      <c r="B151" s="5"/>
      <c r="C151" s="43"/>
      <c r="D151" s="5"/>
      <c r="E151" s="6"/>
      <c r="F151" s="6"/>
      <c r="G151" s="15"/>
    </row>
    <row r="152" spans="1:7" x14ac:dyDescent="0.25">
      <c r="A152" s="45"/>
      <c r="B152" s="4"/>
      <c r="C152" s="67"/>
      <c r="D152" s="4"/>
      <c r="E152" s="31"/>
      <c r="F152" s="86"/>
      <c r="G152" s="31"/>
    </row>
    <row r="153" spans="1:7" x14ac:dyDescent="0.25">
      <c r="A153" s="48"/>
      <c r="B153" s="4"/>
      <c r="C153" s="67"/>
      <c r="D153" s="4"/>
      <c r="E153" s="31"/>
      <c r="F153" s="86"/>
      <c r="G153" s="31"/>
    </row>
    <row r="154" spans="1:7" x14ac:dyDescent="0.25">
      <c r="A154" s="48"/>
      <c r="B154" s="3" t="s">
        <v>136</v>
      </c>
      <c r="C154" s="73" t="s">
        <v>137</v>
      </c>
      <c r="D154" s="3"/>
      <c r="E154" s="7"/>
      <c r="F154" s="7"/>
      <c r="G154" s="88">
        <f>ROUND(G30,2)</f>
        <v>0</v>
      </c>
    </row>
    <row r="155" spans="1:7" x14ac:dyDescent="0.25">
      <c r="A155" s="48"/>
      <c r="B155" s="3" t="s">
        <v>156</v>
      </c>
      <c r="C155" s="73" t="s">
        <v>157</v>
      </c>
      <c r="D155" s="3"/>
      <c r="E155" s="7"/>
      <c r="F155" s="7"/>
      <c r="G155" s="88">
        <f>ROUND(G69,2)</f>
        <v>0</v>
      </c>
    </row>
    <row r="156" spans="1:7" x14ac:dyDescent="0.25">
      <c r="A156" s="48"/>
      <c r="B156" s="3" t="s">
        <v>27</v>
      </c>
      <c r="C156" s="73" t="s">
        <v>122</v>
      </c>
      <c r="D156" s="3"/>
      <c r="E156" s="7"/>
      <c r="F156" s="7"/>
      <c r="G156" s="88">
        <f>ROUND(G98,2)</f>
        <v>0</v>
      </c>
    </row>
    <row r="157" spans="1:7" x14ac:dyDescent="0.25">
      <c r="A157" s="48"/>
      <c r="B157" s="3" t="s">
        <v>44</v>
      </c>
      <c r="C157" s="73" t="s">
        <v>45</v>
      </c>
      <c r="D157" s="3"/>
      <c r="E157" s="7"/>
      <c r="F157" s="7"/>
      <c r="G157" s="88">
        <f>ROUND(G113,2)</f>
        <v>0</v>
      </c>
    </row>
    <row r="158" spans="1:7" x14ac:dyDescent="0.25">
      <c r="A158" s="48"/>
      <c r="B158" s="3" t="s">
        <v>68</v>
      </c>
      <c r="C158" s="73" t="s">
        <v>67</v>
      </c>
      <c r="D158" s="3"/>
      <c r="E158" s="7"/>
      <c r="F158" s="7"/>
      <c r="G158" s="88">
        <f>ROUND(G142,2)</f>
        <v>0</v>
      </c>
    </row>
    <row r="159" spans="1:7" x14ac:dyDescent="0.25">
      <c r="A159" s="48"/>
      <c r="B159" s="82" t="s">
        <v>60</v>
      </c>
      <c r="C159" s="83" t="s">
        <v>61</v>
      </c>
      <c r="D159" s="82"/>
      <c r="E159" s="84"/>
      <c r="F159" s="84"/>
      <c r="G159" s="89">
        <f>ROUND(G150,2)</f>
        <v>0</v>
      </c>
    </row>
    <row r="160" spans="1:7" x14ac:dyDescent="0.25">
      <c r="A160" s="45"/>
      <c r="B160" s="3"/>
      <c r="C160" s="73"/>
      <c r="D160" s="3"/>
      <c r="E160" s="7"/>
      <c r="F160" s="7"/>
      <c r="G160" s="78"/>
    </row>
    <row r="161" spans="1:7" x14ac:dyDescent="0.25">
      <c r="A161" s="45"/>
      <c r="B161" s="4"/>
      <c r="C161" s="73" t="s">
        <v>191</v>
      </c>
      <c r="D161" s="73"/>
      <c r="E161" s="73"/>
      <c r="F161" s="73"/>
      <c r="G161" s="88">
        <f>ROUND(SUM(G154:G159),2)</f>
        <v>0</v>
      </c>
    </row>
    <row r="162" spans="1:7" x14ac:dyDescent="0.25">
      <c r="A162" s="45"/>
      <c r="B162" s="85"/>
      <c r="C162" s="83" t="s">
        <v>195</v>
      </c>
      <c r="D162" s="83"/>
      <c r="E162" s="83"/>
      <c r="F162" s="83"/>
      <c r="G162" s="89">
        <f>ROUND(G161*0.22,2)</f>
        <v>0</v>
      </c>
    </row>
    <row r="163" spans="1:7" x14ac:dyDescent="0.25">
      <c r="A163" s="45"/>
      <c r="B163" s="4"/>
      <c r="C163" s="73" t="s">
        <v>192</v>
      </c>
      <c r="D163" s="73"/>
      <c r="E163" s="73"/>
      <c r="F163" s="73"/>
      <c r="G163" s="88">
        <f>SUM(G161:G162)</f>
        <v>0</v>
      </c>
    </row>
    <row r="164" spans="1:7" x14ac:dyDescent="0.25">
      <c r="A164" s="45"/>
      <c r="B164" s="4"/>
      <c r="C164" s="67"/>
      <c r="D164" s="4"/>
      <c r="E164" s="31"/>
      <c r="F164" s="86"/>
      <c r="G164" s="31"/>
    </row>
    <row r="165" spans="1:7" x14ac:dyDescent="0.25">
      <c r="A165" s="45"/>
      <c r="B165" s="4"/>
      <c r="C165" s="67"/>
      <c r="D165" s="4"/>
      <c r="E165" s="31"/>
      <c r="F165" s="86"/>
      <c r="G165" s="31"/>
    </row>
  </sheetData>
  <sheetProtection algorithmName="SHA-512" hashValue="f/s0f7z1nyp3j/43tsgfMA5hwzIF7ar4CJO+eI87lrFmSNgRbNpdcMD+MWtRwHv/RRHQJz36NldmLXDvMmjgUw==" saltValue="e3bI35B2VwYnvlO2olxrRg==" spinCount="100000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16</vt:i4>
      </vt:variant>
    </vt:vector>
  </HeadingPairs>
  <TitlesOfParts>
    <vt:vector size="28" baseType="lpstr">
      <vt:lpstr>POPIS 1</vt:lpstr>
      <vt:lpstr>POPIS 2</vt:lpstr>
      <vt:lpstr>POPIS 3</vt:lpstr>
      <vt:lpstr>PREDRAČUN 1</vt:lpstr>
      <vt:lpstr>PREDRAČUN 2</vt:lpstr>
      <vt:lpstr>PREDRAČUN 3</vt:lpstr>
      <vt:lpstr>REKAPITULACIJA</vt:lpstr>
      <vt:lpstr>Faza1-pločnik</vt:lpstr>
      <vt:lpstr>Faza3-pločnik</vt:lpstr>
      <vt:lpstr>Prepust</vt:lpstr>
      <vt:lpstr>VarnostniNačrt</vt:lpstr>
      <vt:lpstr>ZaporaCeste</vt:lpstr>
      <vt:lpstr>'POPIS 1'!Izvleček</vt:lpstr>
      <vt:lpstr>'POPIS 2'!Izvleček</vt:lpstr>
      <vt:lpstr>'POPIS 3'!Izvleček</vt:lpstr>
      <vt:lpstr>'PREDRAČUN 1'!Izvleček</vt:lpstr>
      <vt:lpstr>'PREDRAČUN 2'!Izvleček</vt:lpstr>
      <vt:lpstr>'PREDRAČUN 3'!Izvleček</vt:lpstr>
      <vt:lpstr>REKAPITULACIJA!Izvleček</vt:lpstr>
      <vt:lpstr>Prepust!Področje_tiskanja</vt:lpstr>
      <vt:lpstr>REKAPITULACIJA!Področje_tiskanja</vt:lpstr>
      <vt:lpstr>'POPIS 1'!Pogoji</vt:lpstr>
      <vt:lpstr>'POPIS 2'!Pogoji</vt:lpstr>
      <vt:lpstr>'POPIS 3'!Pogoji</vt:lpstr>
      <vt:lpstr>'PREDRAČUN 1'!Pogoji</vt:lpstr>
      <vt:lpstr>'PREDRAČUN 2'!Pogoji</vt:lpstr>
      <vt:lpstr>'PREDRAČUN 3'!Pogoji</vt:lpstr>
      <vt:lpstr>REKAPITULACIJA!Pogoji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mokr</dc:creator>
  <cp:lastModifiedBy>Dejan Dragas</cp:lastModifiedBy>
  <cp:lastPrinted>2018-01-18T11:55:48Z</cp:lastPrinted>
  <dcterms:created xsi:type="dcterms:W3CDTF">2009-05-05T08:10:29Z</dcterms:created>
  <dcterms:modified xsi:type="dcterms:W3CDTF">2018-07-16T08:12:15Z</dcterms:modified>
</cp:coreProperties>
</file>