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P:\08_TrajnostnaMobilnost\A01_06_ProjektnaDokumentacija_KO\2_PGD_PZI_1-6\3_Dokument\3_PZI\PZI\Končno 21.8.2018\KO 1-6\Popis del za razpis\"/>
    </mc:Choice>
  </mc:AlternateContent>
  <bookViews>
    <workbookView xWindow="0" yWindow="0" windowWidth="24000" windowHeight="9300"/>
  </bookViews>
  <sheets>
    <sheet name="Prva stran" sheetId="7" r:id="rId1"/>
    <sheet name="Kalkulativni cenik" sheetId="6" r:id="rId2"/>
    <sheet name="Popis del" sheetId="3" r:id="rId3"/>
    <sheet name="Rekapitulacija" sheetId="4" r:id="rId4"/>
    <sheet name="Definicija" sheetId="2" state="hidden" r:id="rId5"/>
    <sheet name="Sheet1" sheetId="1" state="hidden" r:id="rId6"/>
  </sheets>
  <definedNames>
    <definedName name="_xlnm._FilterDatabase" localSheetId="2" hidden="1">'Popis del'!$A$2:$I$633</definedName>
    <definedName name="_xlnm._FilterDatabase" localSheetId="5" hidden="1">Sheet1!#REF!</definedName>
    <definedName name="_xlnm.Print_Area" localSheetId="1">'Kalkulativni cenik'!$A$1:$D$34</definedName>
    <definedName name="_xlnm.Print_Area" localSheetId="0">'Prva stran'!$A$1:$E$25</definedName>
    <definedName name="_xlnm.Print_Area" localSheetId="3">Rekapitulacija!$A$1:$E$33</definedName>
    <definedName name="_xlnm.Print_Titles" localSheetId="2">'Popis del'!$2:$2</definedName>
  </definedNames>
  <calcPr calcId="162913"/>
</workbook>
</file>

<file path=xl/calcChain.xml><?xml version="1.0" encoding="utf-8"?>
<calcChain xmlns="http://schemas.openxmlformats.org/spreadsheetml/2006/main">
  <c r="H631" i="3" l="1"/>
  <c r="H630" i="3"/>
  <c r="H629" i="3"/>
  <c r="H628" i="3"/>
  <c r="H626" i="3"/>
  <c r="H625" i="3"/>
  <c r="H623" i="3"/>
  <c r="H619" i="3"/>
  <c r="H618" i="3"/>
  <c r="H617" i="3"/>
  <c r="H616" i="3"/>
  <c r="H615" i="3"/>
  <c r="H614" i="3"/>
  <c r="H613" i="3"/>
  <c r="H611" i="3"/>
  <c r="H610" i="3"/>
  <c r="H609" i="3"/>
  <c r="H608" i="3"/>
  <c r="H607" i="3"/>
  <c r="H606" i="3"/>
  <c r="H605" i="3"/>
  <c r="H604" i="3"/>
  <c r="H603" i="3"/>
  <c r="H602" i="3"/>
  <c r="H601" i="3"/>
  <c r="H600" i="3"/>
  <c r="H599" i="3"/>
  <c r="H597" i="3"/>
  <c r="H596" i="3"/>
  <c r="H594" i="3"/>
  <c r="H593" i="3"/>
  <c r="H592" i="3"/>
  <c r="H591" i="3"/>
  <c r="H590" i="3"/>
  <c r="H589" i="3"/>
  <c r="H588" i="3"/>
  <c r="H587" i="3"/>
  <c r="H585" i="3"/>
  <c r="H584" i="3"/>
  <c r="H583" i="3"/>
  <c r="H582" i="3"/>
  <c r="H580" i="3"/>
  <c r="H579" i="3"/>
  <c r="H578" i="3"/>
  <c r="H577" i="3"/>
  <c r="H576" i="3"/>
  <c r="H575" i="3"/>
  <c r="H574" i="3"/>
  <c r="H573" i="3"/>
  <c r="H572" i="3"/>
  <c r="H566" i="3"/>
  <c r="H565" i="3"/>
  <c r="H564" i="3"/>
  <c r="H563" i="3"/>
  <c r="H559" i="3"/>
  <c r="H558" i="3"/>
  <c r="H557" i="3"/>
  <c r="H556" i="3"/>
  <c r="H555" i="3"/>
  <c r="H554" i="3"/>
  <c r="H553" i="3"/>
  <c r="H552" i="3"/>
  <c r="H550" i="3"/>
  <c r="H549" i="3"/>
  <c r="H548" i="3"/>
  <c r="H547" i="3"/>
  <c r="H546" i="3"/>
  <c r="H545" i="3"/>
  <c r="H544" i="3"/>
  <c r="H543" i="3"/>
  <c r="H542" i="3"/>
  <c r="H541" i="3"/>
  <c r="H540" i="3"/>
  <c r="H539" i="3"/>
  <c r="H537" i="3"/>
  <c r="H536" i="3"/>
  <c r="H535" i="3"/>
  <c r="H534" i="3"/>
  <c r="H533" i="3"/>
  <c r="H532" i="3"/>
  <c r="H531" i="3"/>
  <c r="H530" i="3"/>
  <c r="H529" i="3"/>
  <c r="H528" i="3"/>
  <c r="H526" i="3"/>
  <c r="H525" i="3"/>
  <c r="H524" i="3"/>
  <c r="H523" i="3"/>
  <c r="H522" i="3"/>
  <c r="H520" i="3"/>
  <c r="H519" i="3"/>
  <c r="H518" i="3"/>
  <c r="H517" i="3"/>
  <c r="H516" i="3"/>
  <c r="H515" i="3"/>
  <c r="H514" i="3"/>
  <c r="H510" i="3"/>
  <c r="H509" i="3"/>
  <c r="H508" i="3"/>
  <c r="H507" i="3"/>
  <c r="H506" i="3"/>
  <c r="H505" i="3"/>
  <c r="H504" i="3"/>
  <c r="H503" i="3"/>
  <c r="H502" i="3"/>
  <c r="H499" i="3"/>
  <c r="H498" i="3"/>
  <c r="H497" i="3"/>
  <c r="H496" i="3"/>
  <c r="H495" i="3"/>
  <c r="H494" i="3"/>
  <c r="H493" i="3"/>
  <c r="H492" i="3"/>
  <c r="H488" i="3"/>
  <c r="H487" i="3"/>
  <c r="H486" i="3"/>
  <c r="H485" i="3"/>
  <c r="H484" i="3"/>
  <c r="H483" i="3"/>
  <c r="H482" i="3"/>
  <c r="H478" i="3"/>
  <c r="H477" i="3"/>
  <c r="H476" i="3"/>
  <c r="H475" i="3"/>
  <c r="H474" i="3"/>
  <c r="H473" i="3"/>
  <c r="H471" i="3"/>
  <c r="H470" i="3"/>
  <c r="H469" i="3"/>
  <c r="H468" i="3"/>
  <c r="H467" i="3"/>
  <c r="H466" i="3"/>
  <c r="H465" i="3"/>
  <c r="H464" i="3"/>
  <c r="H463" i="3"/>
  <c r="H462" i="3"/>
  <c r="H461" i="3"/>
  <c r="H460" i="3"/>
  <c r="H458" i="3"/>
  <c r="H457" i="3"/>
  <c r="H456" i="3"/>
  <c r="H455" i="3"/>
  <c r="H454" i="3"/>
  <c r="H453" i="3"/>
  <c r="H452" i="3"/>
  <c r="H451" i="3"/>
  <c r="H450" i="3"/>
  <c r="H449" i="3"/>
  <c r="H448" i="3"/>
  <c r="H446" i="3"/>
  <c r="H445" i="3"/>
  <c r="H444" i="3"/>
  <c r="H443" i="3"/>
  <c r="H442" i="3"/>
  <c r="H441" i="3"/>
  <c r="H440" i="3"/>
  <c r="H439" i="3"/>
  <c r="H438" i="3"/>
  <c r="H436" i="3"/>
  <c r="H435" i="3"/>
  <c r="H434" i="3"/>
  <c r="H432" i="3"/>
  <c r="H431" i="3"/>
  <c r="H430" i="3"/>
  <c r="H429" i="3"/>
  <c r="H428" i="3"/>
  <c r="H427" i="3"/>
  <c r="H426" i="3"/>
  <c r="H425" i="3"/>
  <c r="H424" i="3"/>
  <c r="H423" i="3"/>
  <c r="H420" i="3"/>
  <c r="H419" i="3"/>
  <c r="H418" i="3"/>
  <c r="H417" i="3"/>
  <c r="H415" i="3"/>
  <c r="H414" i="3"/>
  <c r="H413" i="3"/>
  <c r="H412" i="3"/>
  <c r="H411" i="3"/>
  <c r="H410" i="3"/>
  <c r="H409" i="3"/>
  <c r="H408" i="3"/>
  <c r="H407" i="3"/>
  <c r="H406" i="3"/>
  <c r="H405" i="3"/>
  <c r="H404" i="3"/>
  <c r="H402" i="3"/>
  <c r="H401" i="3"/>
  <c r="H399" i="3"/>
  <c r="H398" i="3"/>
  <c r="H397" i="3"/>
  <c r="H396" i="3"/>
  <c r="H395" i="3"/>
  <c r="H394" i="3"/>
  <c r="H393" i="3"/>
  <c r="H392" i="3"/>
  <c r="H391" i="3"/>
  <c r="H389" i="3"/>
  <c r="H388" i="3"/>
  <c r="H387" i="3"/>
  <c r="H385" i="3"/>
  <c r="H384" i="3"/>
  <c r="H383" i="3"/>
  <c r="H382" i="3"/>
  <c r="H381" i="3"/>
  <c r="H380" i="3"/>
  <c r="H379" i="3"/>
  <c r="H378" i="3"/>
  <c r="H377" i="3"/>
  <c r="H376" i="3"/>
  <c r="H375" i="3"/>
  <c r="H374" i="3"/>
  <c r="H373" i="3"/>
  <c r="H372" i="3"/>
  <c r="H369" i="3"/>
  <c r="H368" i="3"/>
  <c r="H367" i="3"/>
  <c r="H365" i="3"/>
  <c r="H364" i="3"/>
  <c r="H363" i="3"/>
  <c r="H362" i="3"/>
  <c r="H361" i="3"/>
  <c r="H360" i="3"/>
  <c r="H358" i="3"/>
  <c r="H357" i="3"/>
  <c r="H355" i="3"/>
  <c r="H354" i="3"/>
  <c r="H353" i="3"/>
  <c r="H352" i="3"/>
  <c r="H351" i="3"/>
  <c r="H350" i="3"/>
  <c r="H349" i="3"/>
  <c r="H348" i="3"/>
  <c r="H347" i="3"/>
  <c r="H345" i="3"/>
  <c r="H344" i="3"/>
  <c r="H343" i="3"/>
  <c r="H341" i="3"/>
  <c r="H340" i="3"/>
  <c r="H339" i="3"/>
  <c r="H338" i="3"/>
  <c r="H337" i="3"/>
  <c r="H336" i="3"/>
  <c r="H335" i="3"/>
  <c r="H334" i="3"/>
  <c r="H333" i="3"/>
  <c r="H329" i="3"/>
  <c r="H328" i="3"/>
  <c r="H327" i="3"/>
  <c r="H325" i="3"/>
  <c r="H324" i="3"/>
  <c r="H323" i="3"/>
  <c r="H322" i="3"/>
  <c r="H321" i="3"/>
  <c r="H319" i="3"/>
  <c r="H318" i="3"/>
  <c r="H317" i="3"/>
  <c r="H316" i="3"/>
  <c r="H315" i="3"/>
  <c r="H313" i="3"/>
  <c r="H312" i="3"/>
  <c r="H311" i="3"/>
  <c r="H310" i="3"/>
  <c r="H309" i="3"/>
  <c r="H307" i="3"/>
  <c r="H306" i="3"/>
  <c r="H305" i="3"/>
  <c r="H304" i="3"/>
  <c r="H303" i="3"/>
  <c r="H302" i="3"/>
  <c r="H301" i="3"/>
  <c r="H300" i="3"/>
  <c r="H299" i="3"/>
  <c r="H298" i="3"/>
  <c r="H297" i="3"/>
  <c r="H296" i="3"/>
  <c r="H295" i="3"/>
  <c r="H292" i="3"/>
  <c r="H291" i="3"/>
  <c r="H290" i="3"/>
  <c r="H289" i="3"/>
  <c r="H288" i="3"/>
  <c r="H287" i="3"/>
  <c r="H286" i="3"/>
  <c r="H284" i="3"/>
  <c r="H283" i="3"/>
  <c r="H282" i="3"/>
  <c r="H281" i="3"/>
  <c r="H280" i="3"/>
  <c r="H279" i="3"/>
  <c r="H277" i="3"/>
  <c r="H276" i="3"/>
  <c r="H274" i="3"/>
  <c r="H273" i="3"/>
  <c r="H272" i="3"/>
  <c r="H271" i="3"/>
  <c r="H270" i="3"/>
  <c r="H269" i="3"/>
  <c r="H268" i="3"/>
  <c r="H267" i="3"/>
  <c r="H266" i="3"/>
  <c r="H264" i="3"/>
  <c r="H263" i="3"/>
  <c r="H262" i="3"/>
  <c r="H261" i="3"/>
  <c r="H259" i="3"/>
  <c r="H258" i="3"/>
  <c r="H257" i="3"/>
  <c r="H256" i="3"/>
  <c r="H255" i="3"/>
  <c r="H254" i="3"/>
  <c r="H253" i="3"/>
  <c r="H252" i="3"/>
  <c r="H251" i="3"/>
  <c r="H250" i="3"/>
  <c r="H249" i="3"/>
  <c r="H248" i="3"/>
  <c r="H247" i="3"/>
  <c r="H246" i="3"/>
  <c r="H243" i="3"/>
  <c r="H242" i="3"/>
  <c r="H241" i="3"/>
  <c r="H240" i="3"/>
  <c r="H239" i="3"/>
  <c r="H238" i="3"/>
  <c r="H237" i="3"/>
  <c r="H236" i="3"/>
  <c r="H235" i="3"/>
  <c r="H234" i="3"/>
  <c r="H232" i="3"/>
  <c r="H231" i="3"/>
  <c r="H230" i="3"/>
  <c r="H229" i="3"/>
  <c r="H228" i="3"/>
  <c r="H227" i="3"/>
  <c r="H226" i="3"/>
  <c r="H225" i="3"/>
  <c r="H223" i="3"/>
  <c r="H222" i="3"/>
  <c r="H220" i="3"/>
  <c r="H219" i="3"/>
  <c r="H218" i="3"/>
  <c r="H217" i="3"/>
  <c r="H216" i="3"/>
  <c r="H215" i="3"/>
  <c r="H214" i="3"/>
  <c r="H213" i="3"/>
  <c r="H212" i="3"/>
  <c r="H210" i="3"/>
  <c r="H209" i="3"/>
  <c r="H208" i="3"/>
  <c r="H207" i="3"/>
  <c r="H205" i="3"/>
  <c r="H204" i="3"/>
  <c r="H203" i="3"/>
  <c r="H202" i="3"/>
  <c r="H201" i="3"/>
  <c r="H200" i="3"/>
  <c r="H199" i="3"/>
  <c r="H198" i="3"/>
  <c r="H197" i="3"/>
  <c r="H196" i="3"/>
  <c r="H195" i="3"/>
  <c r="H194" i="3"/>
  <c r="H193" i="3"/>
  <c r="H192" i="3"/>
  <c r="H191" i="3"/>
  <c r="H190" i="3"/>
  <c r="H187" i="3"/>
  <c r="H186" i="3"/>
  <c r="H185" i="3"/>
  <c r="H184" i="3"/>
  <c r="H183" i="3"/>
  <c r="H182" i="3"/>
  <c r="H181" i="3"/>
  <c r="H180" i="3"/>
  <c r="H178" i="3"/>
  <c r="H177" i="3"/>
  <c r="H176" i="3"/>
  <c r="H175" i="3"/>
  <c r="H174" i="3"/>
  <c r="H173" i="3"/>
  <c r="H172" i="3"/>
  <c r="H171" i="3"/>
  <c r="H170" i="3"/>
  <c r="H169" i="3"/>
  <c r="H168" i="3"/>
  <c r="H167" i="3"/>
  <c r="H166" i="3"/>
  <c r="H164" i="3"/>
  <c r="H163" i="3"/>
  <c r="H161" i="3"/>
  <c r="H160" i="3"/>
  <c r="H159" i="3"/>
  <c r="H158" i="3"/>
  <c r="H157" i="3"/>
  <c r="H156" i="3"/>
  <c r="H155" i="3"/>
  <c r="H154" i="3"/>
  <c r="H153" i="3"/>
  <c r="H151" i="3"/>
  <c r="H150" i="3"/>
  <c r="H149" i="3"/>
  <c r="H147" i="3"/>
  <c r="H146" i="3"/>
  <c r="H145" i="3"/>
  <c r="H144" i="3"/>
  <c r="H143" i="3"/>
  <c r="H142" i="3"/>
  <c r="H141" i="3"/>
  <c r="H140" i="3"/>
  <c r="H139" i="3"/>
  <c r="H138" i="3"/>
  <c r="H137" i="3"/>
  <c r="H136" i="3"/>
  <c r="H135" i="3"/>
  <c r="H132" i="3"/>
  <c r="H131" i="3"/>
  <c r="H130" i="3"/>
  <c r="H129" i="3"/>
  <c r="H128" i="3"/>
  <c r="H127" i="3"/>
  <c r="H126" i="3"/>
  <c r="H124" i="3"/>
  <c r="H123" i="3"/>
  <c r="H122" i="3"/>
  <c r="H121" i="3"/>
  <c r="H120" i="3"/>
  <c r="H119" i="3"/>
  <c r="H118" i="3"/>
  <c r="H117" i="3"/>
  <c r="H116" i="3"/>
  <c r="H115" i="3"/>
  <c r="H114" i="3"/>
  <c r="H113" i="3"/>
  <c r="H112" i="3"/>
  <c r="H110" i="3"/>
  <c r="H109" i="3"/>
  <c r="H107" i="3"/>
  <c r="H106" i="3"/>
  <c r="H105" i="3"/>
  <c r="H104" i="3"/>
  <c r="H103" i="3"/>
  <c r="H102" i="3"/>
  <c r="H101" i="3"/>
  <c r="H100" i="3"/>
  <c r="H98" i="3"/>
  <c r="H97" i="3"/>
  <c r="H96" i="3"/>
  <c r="H95" i="3"/>
  <c r="H93" i="3"/>
  <c r="H92" i="3"/>
  <c r="H91" i="3"/>
  <c r="H90" i="3"/>
  <c r="H89" i="3"/>
  <c r="H88" i="3"/>
  <c r="H87" i="3"/>
  <c r="H86" i="3"/>
  <c r="H85"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95" i="3" l="1"/>
  <c r="H521" i="3"/>
  <c r="H447" i="3"/>
  <c r="H433" i="3"/>
  <c r="H400" i="3"/>
  <c r="H386" i="3"/>
  <c r="H275" i="3"/>
  <c r="H221" i="3"/>
  <c r="H162" i="3"/>
  <c r="H99" i="3"/>
  <c r="H622" i="3"/>
  <c r="H245" i="3"/>
  <c r="H148" i="3" l="1"/>
  <c r="H422" i="3"/>
  <c r="H581" i="3"/>
  <c r="H134" i="3"/>
  <c r="H152" i="3"/>
  <c r="H179" i="3"/>
  <c r="H189" i="3"/>
  <c r="H206" i="3"/>
  <c r="H211" i="3"/>
  <c r="H224" i="3"/>
  <c r="H233" i="3"/>
  <c r="H260" i="3"/>
  <c r="H265" i="3"/>
  <c r="H278" i="3"/>
  <c r="H285" i="3"/>
  <c r="H294" i="3"/>
  <c r="H314" i="3"/>
  <c r="H326" i="3"/>
  <c r="H342" i="3"/>
  <c r="H356" i="3"/>
  <c r="H359" i="3"/>
  <c r="H366" i="3"/>
  <c r="H390" i="3"/>
  <c r="H403" i="3"/>
  <c r="H437" i="3"/>
  <c r="H459" i="3"/>
  <c r="H472" i="3"/>
  <c r="H491" i="3"/>
  <c r="H490" i="3" s="1"/>
  <c r="H501" i="3"/>
  <c r="H500" i="3" s="1"/>
  <c r="D22" i="4" s="1"/>
  <c r="H551" i="3"/>
  <c r="H562" i="3"/>
  <c r="H561" i="3" s="1"/>
  <c r="H560" i="3" s="1"/>
  <c r="D25" i="4" s="1"/>
  <c r="H571" i="3"/>
  <c r="H586" i="3"/>
  <c r="H612" i="3"/>
  <c r="H624" i="3"/>
  <c r="H94" i="3"/>
  <c r="H108" i="3"/>
  <c r="H125" i="3"/>
  <c r="H320" i="3"/>
  <c r="H84" i="3"/>
  <c r="H111" i="3"/>
  <c r="H332" i="3"/>
  <c r="H346" i="3"/>
  <c r="H416" i="3"/>
  <c r="H481" i="3"/>
  <c r="H480" i="3" s="1"/>
  <c r="H479" i="3" s="1"/>
  <c r="D18" i="4" s="1"/>
  <c r="H513" i="3"/>
  <c r="H527" i="3"/>
  <c r="H598" i="3"/>
  <c r="H627" i="3"/>
  <c r="D26" i="4"/>
  <c r="H538" i="3"/>
  <c r="H371" i="3"/>
  <c r="H308" i="3"/>
  <c r="H165" i="3"/>
  <c r="H5" i="3"/>
  <c r="D5" i="4" s="1"/>
  <c r="H489" i="3" l="1"/>
  <c r="D20" i="4" s="1"/>
  <c r="H621" i="3"/>
  <c r="H620" i="3" s="1"/>
  <c r="D31" i="4" s="1"/>
  <c r="H512" i="3"/>
  <c r="H511" i="3" s="1"/>
  <c r="D23" i="4" s="1"/>
  <c r="H331" i="3"/>
  <c r="D15" i="4" s="1"/>
  <c r="H188" i="3"/>
  <c r="D11" i="4" s="1"/>
  <c r="D21" i="4"/>
  <c r="H370" i="3"/>
  <c r="D16" i="4" s="1"/>
  <c r="H421" i="3"/>
  <c r="D17" i="4" s="1"/>
  <c r="H244" i="3"/>
  <c r="D12" i="4" s="1"/>
  <c r="H570" i="3"/>
  <c r="D30" i="4" s="1"/>
  <c r="H293" i="3"/>
  <c r="D13" i="4" s="1"/>
  <c r="H83" i="3"/>
  <c r="D9" i="4" s="1"/>
  <c r="H133" i="3"/>
  <c r="D10" i="4" s="1"/>
  <c r="D19" i="4"/>
  <c r="D32" i="4"/>
  <c r="D24" i="4"/>
  <c r="H330" i="3" l="1"/>
  <c r="D14" i="4" s="1"/>
  <c r="H82" i="3"/>
  <c r="H569" i="3"/>
  <c r="H568" i="3" s="1"/>
  <c r="D29" i="4"/>
  <c r="H81" i="3" l="1"/>
  <c r="D7" i="4" s="1"/>
  <c r="D8" i="4"/>
  <c r="H567" i="3"/>
  <c r="D27" i="4" s="1"/>
  <c r="D28" i="4"/>
  <c r="H80" i="3" l="1"/>
  <c r="F633" i="3" l="1"/>
  <c r="H633" i="3" s="1"/>
  <c r="H632" i="3" s="1"/>
  <c r="D33" i="4" s="1"/>
  <c r="D6" i="4"/>
  <c r="H4" i="3" l="1"/>
  <c r="H3" i="3" l="1"/>
  <c r="D3" i="4" s="1"/>
  <c r="E3" i="4" s="1"/>
  <c r="D4" i="4"/>
</calcChain>
</file>

<file path=xl/sharedStrings.xml><?xml version="1.0" encoding="utf-8"?>
<sst xmlns="http://schemas.openxmlformats.org/spreadsheetml/2006/main" count="2701" uniqueCount="1199">
  <si>
    <t>Projekt:</t>
  </si>
  <si>
    <t>Datum:</t>
  </si>
  <si>
    <t>Cena</t>
  </si>
  <si>
    <t>Uporabnik:</t>
  </si>
  <si>
    <t>EUR</t>
  </si>
  <si>
    <t>2</t>
  </si>
  <si>
    <t>KO 1-6</t>
  </si>
  <si>
    <t>WBS</t>
  </si>
  <si>
    <t>Oznaka</t>
  </si>
  <si>
    <t>Opis</t>
  </si>
  <si>
    <t>EM</t>
  </si>
  <si>
    <t>Količina</t>
  </si>
  <si>
    <t>DDV</t>
  </si>
  <si>
    <t>LastDDV</t>
  </si>
  <si>
    <t>Cena / EM</t>
  </si>
  <si>
    <t>IDNivo</t>
  </si>
  <si>
    <t>IDNivoPrej</t>
  </si>
  <si>
    <t>IDNivoTip</t>
  </si>
  <si>
    <t>Globina</t>
  </si>
  <si>
    <t>Znesek</t>
  </si>
  <si>
    <t>ZnesekBrut</t>
  </si>
  <si>
    <t>Opomba</t>
  </si>
  <si>
    <t>OrgOpis</t>
  </si>
  <si>
    <t>IDTipPost</t>
  </si>
  <si>
    <t>IDS_Jez_2</t>
  </si>
  <si>
    <t>1</t>
  </si>
  <si>
    <t>P - 609</t>
  </si>
  <si>
    <t xml:space="preserve">UREDITEV IN DOPOLNITEV KOLESARSKEGA OMREŽJA V KRANJU
</t>
  </si>
  <si>
    <t>1.1</t>
  </si>
  <si>
    <t>SP</t>
  </si>
  <si>
    <t>SPLOŠNI POGOJI</t>
  </si>
  <si>
    <t>1.1.1</t>
  </si>
  <si>
    <t>Ponudnik mora v cene po enoti všteti vse potrebne in spodaj navedene stroške, vkolikor ni samostojna postavka v popisu del:</t>
  </si>
  <si>
    <t>op</t>
  </si>
  <si>
    <t>1.1.2</t>
  </si>
  <si>
    <t>Cena na enoto za več in manj dela se ne spreminja.</t>
  </si>
  <si>
    <t>1.1.3</t>
  </si>
  <si>
    <t>Ponudnik mora nadzoru in naročniku predati kalkulacijski cenik po urnih postavkah posameznih kvalifikacij delavcev ter kompleten cenik prevozov, strojev in opreme ter vseh ponujenih materialov.</t>
  </si>
  <si>
    <t>1.1.4</t>
  </si>
  <si>
    <t>3</t>
  </si>
  <si>
    <t>Vse manipulativne stroške.</t>
  </si>
  <si>
    <t>1.1.5</t>
  </si>
  <si>
    <t>4</t>
  </si>
  <si>
    <t>Pri zemeljskih delih se vsa izkopna dela in transporti izkopnih materialov obračunajo po prostornini zemljine v raščenem stanju. Vsa razsipna dela se obračunajo po prostornini zemljine v vgrajenem stanju. Izračun količin na podlagi profilov, posnetih pred in po izkopih. V ceno je vključen tudi višek količin zaradi faktorja razrahljivosti.</t>
  </si>
  <si>
    <t>1.1.6</t>
  </si>
  <si>
    <t>5</t>
  </si>
  <si>
    <t>Meritve posameznih slojev nasipov.</t>
  </si>
  <si>
    <t>1.1.7</t>
  </si>
  <si>
    <t>Organizacija in oprema gradbišča:</t>
  </si>
  <si>
    <t>1.1.8</t>
  </si>
  <si>
    <t>6</t>
  </si>
  <si>
    <t>Izdelati je potrebno projekt ureditve gradbišča ter vkalkulirati stroške organizacije, ureditve deponij, priprave in opreme gradbišča.</t>
  </si>
  <si>
    <t>1.1.9</t>
  </si>
  <si>
    <t>7</t>
  </si>
  <si>
    <t>Priprava in organizacija gradbišča, postavitev gradbiščne ograje, vključno z vsemi potrebnimi deli na celotni dolžini izgradnje. Izvajalec si mora ogledati predvideno traso in v to postavko vključiti vsa potrebna dela pri organizaciji, pripravi in zavarovanju gradbišča.</t>
  </si>
  <si>
    <t>1.1.10</t>
  </si>
  <si>
    <t>Ureditev gradbišča skladno z veljavno zakonodajo, obsega vsaj naslednja dela: - priprava gradbišča v skladu z varnostnim načrtom - postavitev gradbiščne ograje - postavitev gradbiščnega kontejnerja, - omarica prve pomoči - gasilnik - gradbiščni el. priključek, skupaj z ozemljitvijo in meritvami - postavitev gradbene table skladno s Pravilnikom o gradbiščih - postavite kemičnega WCja na gradbišču - dobava in namestitev varnostnih znakov in opozorilnih tabel po zahtevah varnostnega načrta in koordinatorja, - odstranitev objektov za ureditev gradbišča, vključno z ureditvijo zemljišča po končani gradnji (vzpostavitvijo v prvotno stanje).</t>
  </si>
  <si>
    <t>1.1.11</t>
  </si>
  <si>
    <t>8</t>
  </si>
  <si>
    <t>Stroške vseh potrebnih ukrepov, ki so predpisana in določena z veljavnimi predpisi o varstvu pri delu in varstvom pred požarom, ki jih mora izvajalec obvezno upoštevati.</t>
  </si>
  <si>
    <t>1.1.12</t>
  </si>
  <si>
    <t>Predhodno urejanje gradbišča in okolice</t>
  </si>
  <si>
    <t>1.1.13</t>
  </si>
  <si>
    <t>9</t>
  </si>
  <si>
    <t xml:space="preserve">Predhodno urejanje in čiščenje delovišča, zavarovanje delovišča in gradbene jame proti okolici in tretjim osebam. Izvajalec si mora razmere ogledati in obseg podati skladno s svojo tehnologijo, v ceno pa je potrebno všteti najmanj: </t>
  </si>
  <si>
    <t>1.1.14</t>
  </si>
  <si>
    <t>- Pridobitev lokacije za začasne gradbiščne objekte in za priročno skladiščenje materiala, uporaba za ves čas gradnje, vzpostavitev prvotnega stanja po zaključku del, morebitna prestavitev objektov in najemnina zemljišča.</t>
  </si>
  <si>
    <t>1.1.15</t>
  </si>
  <si>
    <t>- čiščenje vegetacije, posek grmovja ustrezne površine in sekanje potrebnega števila dreves na trasi oz. na gradbišču</t>
  </si>
  <si>
    <t>1.1.16</t>
  </si>
  <si>
    <t>- ureditev vseh ostalih ovir na trasi brez stroška za naročnika</t>
  </si>
  <si>
    <t>1.1.17</t>
  </si>
  <si>
    <t>- trasna in višinska zakoličba obstoječih komunalnih vodov in oznake križanj, vključno s stroški dodatnega nadzora upravljavcev komunalnih vodov (Vodovod, Elektro, Telekom in drugi telekomunikacijski vodi, plinovod, javna razsvetljava).</t>
  </si>
  <si>
    <t>1.1.18</t>
  </si>
  <si>
    <t>- eventualno zabijanje zagatnic ali drugačna zaščita gradbene jame</t>
  </si>
  <si>
    <t>1.1.19</t>
  </si>
  <si>
    <t xml:space="preserve">- črpanje vode za osuševanje gradbene jame in ostale ukrepe za odvodnjavanje padavinske, izvorne in podtalne vode med gradnjo (kanali, jarki, mulde, drenaže, prepusti, cevi za začasni pretok vode, nasipi za preusmeritev vode,... vse z vzdrževanjem v času uporabe), tako da se zagotovi stalno in kontrolirano odvajanje ter prepreči zamakanje in zadrževanje vode. V ceno zajeti tudi dodatki za otežkočeno delo v mokrem ali vodi. </t>
  </si>
  <si>
    <t>1.1.20</t>
  </si>
  <si>
    <t>- odpravo poškodb zaradi plazenja ali posipanje brežin izkopa - na objektih investitorja ali tretjih oseb - brez stroškov za investitorja.</t>
  </si>
  <si>
    <t>1.1.21</t>
  </si>
  <si>
    <t>- Vsa delna ali polna razpiranja izkopa, na mestih kjer tehnologija izvajalca to zahteva oz. zaradi karakteristik materiala v omejenem prostoru ni mogoče drugače varno izvesti potrebnih del in kjer predpisani izkopni kot zaradi drsnega kota zemljine ne zadošča. V ceno všteti tudi povečanje širine dna izkopa zaradi tehnologije razpiranja, vključno z postavitvijo in odstranitvijo opaža ter razpirali in dodatno zamudo časa za izkop med razporami ter povečanje deleža ročnega izkopa. Všteto tudi postopno odstranjevanje in hkratno zasipanje in utrjevanje vključno z vsemi časovnimi zamudami.</t>
  </si>
  <si>
    <t>1.1.22</t>
  </si>
  <si>
    <t>- zaščita zelenice s plohi, ali PVC folijo. Vkolikor se na zelenice oz. na zaščito odlaga zemeljski material, ga je potrebno po končani gradnji odstraniti in zelenico vzpostaviti v prvotno stanje.</t>
  </si>
  <si>
    <t>1.1.23</t>
  </si>
  <si>
    <t>- odstranitev in ponovna postavitev v prvotno stanje - premičnih stvari ali objektov  investitorja ali tretjih oseb - brez stroškov za investitorja.</t>
  </si>
  <si>
    <t>1.1.24</t>
  </si>
  <si>
    <t>- postavitev gradbiščne table skladno s trenutno veljavnimi predpisi. Podatke za eventualne dodatne zahteve za opremo table in dodatne napise in oznake si mora izvajalec pridobiti pri naročniku ali investitorju.</t>
  </si>
  <si>
    <t>1.1.25</t>
  </si>
  <si>
    <t>- stroške električne energije, vode, TK priključkov, razsvetljave za nočno delo, stroške osvetljevanja in označevanja gradbišča in morebitne ostale stroške v času gradnje.</t>
  </si>
  <si>
    <t>1.1.26</t>
  </si>
  <si>
    <t>- Vsa sprotna in zaključna čiščenja so všteta v ceno.</t>
  </si>
  <si>
    <t>1.1.27</t>
  </si>
  <si>
    <t>- Stroške rednega obveščanja javnosti o morebitnih motnjah ter posledic nastalih zaradi motenj v času gradnje. Predaja podatkov naročniku za objave v medijih, ki so dostopni samo naročniku.</t>
  </si>
  <si>
    <t>1.1.28</t>
  </si>
  <si>
    <t>- kakršnakoli dodatna dela se lahko obračunajo le po predhodni potrditvi nadzora in vpisu v gradbeni dnevnik. Za obračun je potrebno izdelati analizo cene.</t>
  </si>
  <si>
    <t>1.1.29</t>
  </si>
  <si>
    <t>10</t>
  </si>
  <si>
    <t>Pred začetkom izgradnje je izvajalec dolžan zapisniško ugotoviti in dokumentirati obstoječe stanje vseh sosednjih objektov (predvsem zaščitenih), drugih površin in dostopnih poti. Po končanih delih je dolžan povrniti uporabljeno lokacijo v prvotno stanje in odpraviti vse poškodbe nastale zaradi gradnje na drugih objektih, napravah, površinah ter na dostopnih poteh (cestišču). Dokumentiranje stanja pomeni fotografiranje stanja ali snemanje stanja s kamero pred pričetkom del, in sicer območje bodočega gradbišča in njegove okolice (objekti ter površine, ki jih bo uporabljal v času gradnje). V primeru pomanjkanja foto-dokazov o stanju pred gradnjo stroške uveljavljanja odškodnin nosi izvajalec. V tej točki zahtevano dokumentacijo mora izvajalec hraniti najmanj do konca garancijskega obdobja, ter dokumentacijo ob njenem nastanku dostaviti naročniku. V ceni zajeti eventualna mnejnje izvedenca, vkolikor izvajalec smatra, da je potrebno.</t>
  </si>
  <si>
    <t>1.1.30</t>
  </si>
  <si>
    <t>11</t>
  </si>
  <si>
    <t>Mejnike, ki jih izvajalec odstrani za potrebe gradnje, jih je po končani gradnji potrebno vzpostaviti po pravilih geodetske stroke.</t>
  </si>
  <si>
    <t>1.1.31</t>
  </si>
  <si>
    <t>Promet in transporti, deponije</t>
  </si>
  <si>
    <t>1.1.32</t>
  </si>
  <si>
    <t>12</t>
  </si>
  <si>
    <t>Zagotavljanje 24-urne prevoznosti ceste ter 24-urni dostop predvsem pravnim osebam ter tudi stanovalcem. Izjeme so dovoljene le s predhodnim dogovorom in pisnim potrdilom posameznega pravnega subjekta.</t>
  </si>
  <si>
    <t>1.1.33</t>
  </si>
  <si>
    <t>13</t>
  </si>
  <si>
    <t xml:space="preserve">Pridobitev dovoljenj za cestno zaporo z ureditvijo prometnega režima v času gradnje, z obvestili,  obveščanje prebivalcev in pravnih oseb v obliki pisnih obvestil, zavarovanje gradbene jame in gradbišča ter postavitev prometne signalizacije. Po končanih delih je prometno signalizacijo odstraniti in prometni režim vzpostaviti v prvotno stanje.  V ceno všteta delna ali popolna zapora prometa, predhodno obveščanje in usmerjanje stanovalcev, vključno s stroški najema, postavitve in odstranitve ter stroški za pridobitev soglasij. V času eventualne popolne zapore je potrebno zagotoviti parkirna mesta za stanovalce. </t>
  </si>
  <si>
    <t>1.1.34</t>
  </si>
  <si>
    <t>14</t>
  </si>
  <si>
    <t>Predvideti prometno ureditev v času gradnje - z ureditvijo prometnega režima v času gradnje, z obvestili, zavarovanje gradbene jame in gradbišča ter postavitev prometne signalizacije. Po končanih delih je prometno signalizacijo odstraniti in prometni režim vzpostaviti v prvotno stanje.</t>
  </si>
  <si>
    <t>1.1.35</t>
  </si>
  <si>
    <t>15</t>
  </si>
  <si>
    <t>Vse stroške pridobitve potrebnih soglasij in dovoljenj v zvezi s prevozi, organizacijo in opremo gradbišča (eventualno tudi za prečkanja inštalacij - vezana na prevoze in organizacijo gradbišča), zagotavljanju vseh potrebnih zavarovanj in označb gradbišča s predpisano signalizacijo ( ograja, vrvice, označbe, svetlobna telesa,…) - postavitev in odstranitev po končanih delih, kot tudi stroške pri pripravi gradbišča z odstranitvijo morebitnih ovir na trasi, zagotovitev delovnih platojev na in/ali izven gradbišča ter s tem povezanih stroškov.</t>
  </si>
  <si>
    <t>1.1.36</t>
  </si>
  <si>
    <t>16</t>
  </si>
  <si>
    <t>Stroške priprave in izvedbe začasnih dostopov do in na gradbišču (izdelava vseh potrebnih začasnih prehodov, dovozov, dostopov) in stroški vsakodnevnega zagotavljanja dostopa oz. dovoza stanovalcem do objektov. V kolikor to ne bo mogoče, je potrebno stanovalcem in poslovnim subjektom pravočasno posredovati obvestilo - vsaj en teden pred začetkom del. Enako velja za stroške izvedbe začasnega obhoda (prehoda) mimo ograjenega gradbišča za pešce in sprehajalce (ves čas gradnje). Navesti je treba tudi predviden čas, ko dostop do objektov ne bo možen. V ceni je zajeta tudi prestavitev prehodov na nove lokacije.</t>
  </si>
  <si>
    <t>1.1.37</t>
  </si>
  <si>
    <t>17</t>
  </si>
  <si>
    <t>Postavitev fiksnih začasnih prehodov za pešce preko jarkov do posameznih objektov ob gradbišču z varovalno ograjo, sprotnim čiščenjem in vzdrževanjem prehodov tekom gradnje in stalnim vzdrževanjem dostopov nanje. V ceni je zajeta tudi prestavitev prehodov na nove lokacije. Izvajalec mora vsakodnevno zagotavljati dostop do objektov.</t>
  </si>
  <si>
    <t>1.1.38</t>
  </si>
  <si>
    <t>18</t>
  </si>
  <si>
    <t>Postavitev linijskih pomičnih zaščitnih ograj pri gradnji z vso potrebno opremo za zavarovanje gradbene jame in postavitvijo signalizacije in svetlobnih teles za nočno osvetlitev ovire. Zavarovanje je fiksno in stabilno za ves čas trajanja gradnje odseka. V ceni je zajeta tudi večkratna prestavitev ograje skladno z napredovanjem del.</t>
  </si>
  <si>
    <t>1.1.39</t>
  </si>
  <si>
    <t>19</t>
  </si>
  <si>
    <t>Sprotno čiščenje vozil in čiščenje gradbišča po končanih delih (vključno z zaključnim čiščenjem) in odvoz odvečnega materiala, ter vzpostavitev terena v prvotno stanje.</t>
  </si>
  <si>
    <t>1.1.40</t>
  </si>
  <si>
    <t>20</t>
  </si>
  <si>
    <t>Vse stroške zunanjega in notranjega transporta, raztovarjanja, skladiščenja materiala na gradbišču, takse, zavarovanja, manipulativne stroške ter vsa pomožna dela.</t>
  </si>
  <si>
    <t>1.1.41</t>
  </si>
  <si>
    <t>21</t>
  </si>
  <si>
    <t>Sanacija oz. povrnitev v prvotno stanje vseh dostopnih poti, ki jih bo izvajalec uporabljal za vso gradbiščno logistiko.</t>
  </si>
  <si>
    <t>1.1.42</t>
  </si>
  <si>
    <t>22</t>
  </si>
  <si>
    <t>Vse stroške stalnih in začasnih deponij všteti v ceno (takse, odškodnine, cena razplaniranja…)</t>
  </si>
  <si>
    <t>1.1.43</t>
  </si>
  <si>
    <t>Materiali za vgradnjo</t>
  </si>
  <si>
    <t>1.1.44</t>
  </si>
  <si>
    <t>23</t>
  </si>
  <si>
    <t>Za gradnjo je dovoljeno uporabljati samo proizvode, ki imajo pridobljene ustrezne listine o skladnosti in so skladni s slovenskimi tehničnimi predpisi in slovenskimi standardi. Vsi vgrajeni gradbeni materiali (cevi, revizijski jaški, pokrovi itd.) in ostali polizdelki, ki se vgrajujejo v objekt morajo vsebovati vtisnjene ali na drug način razvidne podatke iz katerih je mogoče razbrati in slediti poreklo materiala (serijska številka, tip, št. šarže itd.), najmanj pa izjave o lastnostih, pri čemer morajo biti dokumenti obvezno prevedeni v slovenščino in nostrificirani od pooblaščene institucije v RS</t>
  </si>
  <si>
    <t>1.1.45</t>
  </si>
  <si>
    <t>24</t>
  </si>
  <si>
    <t xml:space="preserve">Skladno s prejšnjo točko je potrebno zbrati vso, po predpisih zahtevano, dokumentacijo o kvaliteti materialov in tehnološkemu postopku gradnje, jo pripraviti in predložiti na primopredaji. V ceno všteti stroške sprotnega dokumentiranja in posredovanja nadzorniku in projektantu vseh dokazil o zanesljivosti objektov, atestov, certifikatov,.... ter sprememb za izdelavo projekta izvedenih del, tako da bo PID projektna dokumentacija izdelana pred tehničnim pregledom objekta. </t>
  </si>
  <si>
    <t>1.1.46</t>
  </si>
  <si>
    <t>25</t>
  </si>
  <si>
    <t>Vezano na prejšnji dve točki - Stroški vseh meritev (kot npr. vgrajenih naprav ter regulacija in nastavitve vključno s poročilom in merilnimi listi ter protokolom nastavljenih vrednosti, meritve posameznih slojev nasipov,...) prevozov, drobnega materiala, transportnih stroškov, pridobivanja certifikatov, izdelovanja poročil in pregledov za izdelavo dokazil o zanesljivosti objektov (vodotesnost, zbitost, ustreznost vgrajene opreme,...) in podobno oz. stroški za vso dokumentacijo, ki je potrebna za uspešno opravljen tehnični pregled oz. primopredajo.</t>
  </si>
  <si>
    <t>1.1.47</t>
  </si>
  <si>
    <t>26</t>
  </si>
  <si>
    <t>Za vse vgrajene materiale velja, da jih izvajalec lahko predlaga, vendar je pred vgradnjo potrebna potrditev investitorja, nadzora in projektanta. Že pred vgradnjo je obvezno priložiti dokazila o ustreznosti. Za vse cevne elemente (jaški, cevi) je obvezna uporaba cevi iz umetnih mas, ki ustrezajo standardom in imajo togost SN8. Izvajalec material lahko predlaga, vendar ga morajo pred vgrajevanjem potrditi investitor, nadzor in projektant. Pri padcu kanala nad 5% obvezna uporaba abrazijsko odpornih materialov). Že pred vgradnjo je obvezno priložiti dokazila o ustreznosti.</t>
  </si>
  <si>
    <t>1.1.48</t>
  </si>
  <si>
    <t>27</t>
  </si>
  <si>
    <t>V ceni je zajeto tudi: droben potrošen material, spojni material, preizkus tesnosti, spiranje in dezinfekcija, tlačni preizkusi instalacij in cevovodov in vse potrebne meritve za uspešno opravljen teh. pregled, pridobitev pozitivnih izvedeniških mnenj. Čiščenje cevovodov in pregled cevovodov s kamero po končanih delih (kontrola sploščenosti in poškodb cevi), zapis posnetka na DVD nosilec, stroškom komisije za pregled in spremljanje, izdelava poročila.</t>
  </si>
  <si>
    <t>1.1.49</t>
  </si>
  <si>
    <t>28</t>
  </si>
  <si>
    <t>Preizkus tesnosti cevovodnega sistema - po metodi z zrakom, za sisteme s prosto gladino DN 220 do 315, po Evropskem standardu EN 1610, odsek 13.2, postopek "L". Spremljanje preizkusa, stroški komisije, izdelava poročila.</t>
  </si>
  <si>
    <t>1.1.50</t>
  </si>
  <si>
    <t>29</t>
  </si>
  <si>
    <t>Preizkus tesnosti cevovodnega sistema - po metodi z zrakom, za tlačne vode DN 75 do 150, po Evropskem standardu EN 1610. Spremljanje preizkusa, stroški komisije, izdelava poročila.</t>
  </si>
  <si>
    <t>1.1.51</t>
  </si>
  <si>
    <t>30</t>
  </si>
  <si>
    <t>Za vsako spremembo je potrebno pridobiti soglasje projektanta in jo zajeti v projekt izvršenih del.</t>
  </si>
  <si>
    <t>1.1.52</t>
  </si>
  <si>
    <t xml:space="preserve">Gradbeni odpadki </t>
  </si>
  <si>
    <t>1.1.53</t>
  </si>
  <si>
    <t>31</t>
  </si>
  <si>
    <t>Za vse gradbene odpadke je potrebno voditi evidenčne liste, odpadke pa oddati v pooblaščeno zbiralnico; kot dokaz je h gradbeni knjigi potrebno priložiti račun iz zbiralnice. Stroške odvoza, deponiranje in stroške deponije je potrebno všteti v ceno.</t>
  </si>
  <si>
    <t>1.1.54</t>
  </si>
  <si>
    <t>32</t>
  </si>
  <si>
    <t>Stroške deponije odvečnega gradbenega materiala na pooblaščene deponije ali na lokacije za predelavo gradbenih materialov. Dokazila o primernem deponiranju (lokacija in količina materiala) je potrebno redno dostavljati naročniku oziroma nadzornemu organu naročnika.</t>
  </si>
  <si>
    <t>1.1.55</t>
  </si>
  <si>
    <t>33</t>
  </si>
  <si>
    <t xml:space="preserve"> Vse deponije izbere izvajalec, vsi gradbeni odpadki in odvečni materiali postanejo last ponudnika.</t>
  </si>
  <si>
    <t>1.1.56</t>
  </si>
  <si>
    <t>Ostala in dodatna dela</t>
  </si>
  <si>
    <t>1.1.57</t>
  </si>
  <si>
    <t>34</t>
  </si>
  <si>
    <t>Vkolikor ni samostojne postavke, mora biti v ceno všteta vzpostavitev obstoječega stanja, sanacija poškodb na elementih obstoječih objektov nastalih zaradi izgradnje zaradi del po tem projektu (popravki raznih AB in kamnitih zidov, odstranitev in ponovna vzpostavitev ali sanacija ograj, popravki na fasadah objektov, ureditev linijskih požiralnikov, hortikulturna ureditev...), nalaganje in odvoz ruševin na stalno deponijo z vključenimi vsemi stroški deponiranja.</t>
  </si>
  <si>
    <t>1.1.58</t>
  </si>
  <si>
    <t>Obnova obstoječih hišnih priključkov poškodovanih med gradnjo.</t>
  </si>
  <si>
    <t>1.1.59</t>
  </si>
  <si>
    <t>Vse morebitne stroške glede posegov na obstoječih cevovodih, pri čemer se izvajalec z upravljalcem uskladi glede organizacije obnove.</t>
  </si>
  <si>
    <t>1.1.60</t>
  </si>
  <si>
    <t>Vse stroške zavarovanja opreme v času izvedbe del in delavcev ter materiala na gradbišču v času izvajanja del, od začetka do  uporabnega dovolj.</t>
  </si>
  <si>
    <t>1.1.61</t>
  </si>
  <si>
    <t>Vse stroške pridobitve potrebnih soglasij in dovoljenj v zvezi s prečkanji cevovodov, stroške zaščite vseh komunalnih naprav in stroške upravljavcev ali njihovih predstavnikov, stroške raznih pristojbin s tem v zvezi.</t>
  </si>
  <si>
    <t>1.1.62</t>
  </si>
  <si>
    <t xml:space="preserve">Strošek ogrevanja v času izvajanja del, če so zunanje temp. neustrezne za normalno napredovanje del. </t>
  </si>
  <si>
    <t>1.1.63</t>
  </si>
  <si>
    <t>35</t>
  </si>
  <si>
    <t>Eventuelne meritve električnih instalacij in izdelava zapisnika o meritvah</t>
  </si>
  <si>
    <t>1.1.64</t>
  </si>
  <si>
    <t>36</t>
  </si>
  <si>
    <t>Eventuelni drobni elektro nespecificiran material (žice, tulci, označbe)</t>
  </si>
  <si>
    <t>1.1.65</t>
  </si>
  <si>
    <t>Zunanji izvajalci</t>
  </si>
  <si>
    <t>1.1.66</t>
  </si>
  <si>
    <t>37</t>
  </si>
  <si>
    <t>Izvajalec gradnje mora izvajalcu gospodarske javne službe pravočasno sporočiti datume izvajanja preizkusov vodotesnosti in snemanja kanalov oz. vodovodov, da bo upravljavec lahko zagotovil prisotnost nadzora. Za strošek izvajalca javne službe je potrebno pridobiti ponudbo, stroške pa   všteti v ceno. V ceno všteti tudi zapiranja in odpiranja vode, sodelovanje upravljavca pri prevezavah vodovodnega omrežja.</t>
  </si>
  <si>
    <t>1.1.67</t>
  </si>
  <si>
    <t>38</t>
  </si>
  <si>
    <t xml:space="preserve">Projektantski nadzor in usklajevanje projekta z dejansko ugotovljenim stanjem na terenu. Izvajalec si mora od projektanta pridobiti ponudbo, stroške pa všteti v ceno. </t>
  </si>
  <si>
    <t>1.1.68</t>
  </si>
  <si>
    <t>39</t>
  </si>
  <si>
    <t>Preskus hidrantov po Pravilniku o preizkušanju hidrantnih omrežij, s strani organizacije (s pooblastilom RS uprave za zaščito in reševanje), vključno z izdelavo potrdila o brezhibnem delovanju hidrantnega omrežja.</t>
  </si>
  <si>
    <t>1.1.69</t>
  </si>
  <si>
    <t>40</t>
  </si>
  <si>
    <t>Spiranje in dezinfekcija cevovoda po končani gradnji, z odvzemom vzorcev vode, analizami ter strokovnim mnenjem; skladno s standardom SIST EN 805:2000</t>
  </si>
  <si>
    <t>1.1.70</t>
  </si>
  <si>
    <t>41</t>
  </si>
  <si>
    <t>Meritve nosilnosti podlage, izdelava poročil, nadzor geomehanika z vpisom v gradbeni dnevnik in izdelavo končnega poročila, geodetska spremljava v skladu z navodili geomehanika.</t>
  </si>
  <si>
    <t>1.1.71</t>
  </si>
  <si>
    <t>Končna dokumentacija</t>
  </si>
  <si>
    <t>1.1.72</t>
  </si>
  <si>
    <t>42</t>
  </si>
  <si>
    <t>Geodetski posnetek pri odprti trasi (pred zasutjem), predložitev posnetka k dokazilu o zanesljivosti.</t>
  </si>
  <si>
    <t>1.1.73</t>
  </si>
  <si>
    <t>43</t>
  </si>
  <si>
    <t>Izdelava PID projekta v papirni (4 izvodih tiskane obliki) in elektronski obliki skladno s pravilnikom in navodili upravljavca komunalne infrastrukture vključno z vodilno mapo in dokazilom o zanesljivosti, dokumentacija za tehnični pregled, izvajalski del dokumentacije.</t>
  </si>
  <si>
    <t>1.1.74</t>
  </si>
  <si>
    <t>44</t>
  </si>
  <si>
    <t>V ceni je zajeta tudi vsa potrebna dokumentacija, ki je potrebna za tehnični pregled, pridobitev uporabnega dovoljenja in vris v kataster GJI (PVE) – Projekt za vpis v uradne evidence.</t>
  </si>
  <si>
    <t>1.2</t>
  </si>
  <si>
    <t>UD</t>
  </si>
  <si>
    <t>UPRAVIČEN DEL</t>
  </si>
  <si>
    <t>1.2.1</t>
  </si>
  <si>
    <t>KO</t>
  </si>
  <si>
    <t>KOLESARSKO OMREŽJE</t>
  </si>
  <si>
    <t>1.2.1.1</t>
  </si>
  <si>
    <t>P1</t>
  </si>
  <si>
    <t>Povezava 1: Soseska Planina - Nakupovalno središče Primskovo</t>
  </si>
  <si>
    <t>1.2.1.1.1</t>
  </si>
  <si>
    <t>U K11_1</t>
  </si>
  <si>
    <t>K11 Cesta Rudija Šelige od križišča s Cesto Jaka Platiše do Likozarjeve ulice ( odsek 1 )</t>
  </si>
  <si>
    <t>1.2.1.1.1.1</t>
  </si>
  <si>
    <t>1.0</t>
  </si>
  <si>
    <t>PREDDELA</t>
  </si>
  <si>
    <t>1.2.1.1.1.1.1</t>
  </si>
  <si>
    <t xml:space="preserve">Zakoličba in zavarovanje  trase </t>
  </si>
  <si>
    <t>m</t>
  </si>
  <si>
    <t>1.2.1.1.1.1.2</t>
  </si>
  <si>
    <t>Zakoličba in zavarovanje karakterističih profilov</t>
  </si>
  <si>
    <t>kos</t>
  </si>
  <si>
    <t>1.2.1.1.1.1.3</t>
  </si>
  <si>
    <t>1.3</t>
  </si>
  <si>
    <t>Zarezanje asfalta</t>
  </si>
  <si>
    <t>1.2.1.1.1.1.4</t>
  </si>
  <si>
    <t>1.4</t>
  </si>
  <si>
    <t>Rušenje asfalta v debelini do 10 cm,
 z odvozom in deponiranjem na deponijo 
po izboru izvajalca ( pooblaščena deponija za
predelavo /reciklažo asfalta)</t>
  </si>
  <si>
    <t>m2</t>
  </si>
  <si>
    <t>1.2.1.1.1.1.5</t>
  </si>
  <si>
    <t>1.5</t>
  </si>
  <si>
    <t>Rušenje asfalta debeline do 4 cm, 
 z odvozom in deponiranjem na deponijo 
po izboru izvajalca ( pooblaščena deponija za
predelavo /reciklažo asfalta)</t>
  </si>
  <si>
    <t>1.2.1.1.1.1.6</t>
  </si>
  <si>
    <t>1.6</t>
  </si>
  <si>
    <t>Rušenje obstoječih pokrovov jaškov in 
postavitev na novo višino</t>
  </si>
  <si>
    <t>1.2.1.1.1.1.7</t>
  </si>
  <si>
    <t>1.7</t>
  </si>
  <si>
    <t>Pazljivo rušenje obstoječih granitnih kock,  
odvoz na  deponijo investitorja</t>
  </si>
  <si>
    <t>1.2.1.1.1.1.8</t>
  </si>
  <si>
    <t>1.8</t>
  </si>
  <si>
    <t>Rušenje obstoječih betonskih robnih lamel in
odvoz na deponijo po izboru izvajalca ( pooblaščena
deponija za predelavo/ reciklažo betonov )</t>
  </si>
  <si>
    <t>1.2.1.1.1.1.9</t>
  </si>
  <si>
    <t>1.9</t>
  </si>
  <si>
    <t>Rušenje obstoječih betonskih  robnikov z odvozom 
odvoz na deponijo po izboru izvajalca ( pooblaščena
deponija za predelavo/ reciklažo betonov )</t>
  </si>
  <si>
    <t>1.2.1.1.1.2</t>
  </si>
  <si>
    <t>2.0</t>
  </si>
  <si>
    <t>ZEMELJSKA DELA IN TEMELJENJE</t>
  </si>
  <si>
    <t>1.2.1.1.1.2.1</t>
  </si>
  <si>
    <t>2.1</t>
  </si>
  <si>
    <t>Široki izkop zemljine lll. In lV. ktg (razmerje 60:40)
z nakladanjem in odvozom izkopanega materiala
na deponijo po izboru izvajalca</t>
  </si>
  <si>
    <t>m3</t>
  </si>
  <si>
    <t>1.2.1.1.1.2.2</t>
  </si>
  <si>
    <t>2.2</t>
  </si>
  <si>
    <t>Isto kot postavka 2.1, samo pazljivi ( delno ročni )
izkop v območju dreves ( pas v širini 1.0 )</t>
  </si>
  <si>
    <t>1.2.1.1.1.2.3</t>
  </si>
  <si>
    <t>2.3</t>
  </si>
  <si>
    <t>Planiranje planuma spodnjega ustroja 
z 10% ročnim in 90% strojnim utrjevanjem 
s točnostjo ±1.5 cm</t>
  </si>
  <si>
    <t>1.2.1.1.1.2.4</t>
  </si>
  <si>
    <t>2.4</t>
  </si>
  <si>
    <t>Planiranje in humusiranje nepohodnih in nepovoznih
površin, debelina humusnega sloja 20 cm, 
vključno dobava humusa in zasejanje travnega 
semena</t>
  </si>
  <si>
    <t>1.2.1.1.1.3</t>
  </si>
  <si>
    <t>3.0</t>
  </si>
  <si>
    <t>VOZIŠČNE KONSTRUKCIJE</t>
  </si>
  <si>
    <t>1.2.1.1.1.3.1</t>
  </si>
  <si>
    <t>3.1</t>
  </si>
  <si>
    <t>Izdelava nosilne plasti debeline 50 cm iz kamnitega materiala, velikosti zrn v zmesi do 63 mm ( dobava, dovoz, planiranje ). Material mora skladno uredbo ZeJN vsebovati tudi delež recikliranega asfaltnega granulata (rezkanca), ki je nastal ob obnovi te ceste ali je iz drugega vira in sicer v deležu najmanj 5%.</t>
  </si>
  <si>
    <t>1.2.1.1.1.3.2</t>
  </si>
  <si>
    <t>3.2</t>
  </si>
  <si>
    <t>Izdelava nosilne plasti debeline 20 - 30 cm iz
tamponskega drobljenca velikosti zrn v zmesi
do 32 mm ( dobava, dovoz, planiranje ) in utrjevanje
do tlačne trdnosti Me≥ 100 Mpa ( vozišče ) oz.
Me≥ 80 Mpa ( pločnik )</t>
  </si>
  <si>
    <t>1.2.1.1.1.3.3</t>
  </si>
  <si>
    <t>3.3</t>
  </si>
  <si>
    <t>Izdelava nosilne  plasti bituminizirane zmesi
 AC 22 base B 50/70 A3 v debelini 7.0 cm</t>
  </si>
  <si>
    <t>1.2.1.1.1.3.4</t>
  </si>
  <si>
    <t>3.4</t>
  </si>
  <si>
    <t>Izdelava obrabne  plasti  bituminizirane zmesi
 AC 8 surf  B 50/70-65 A3 v debelini 4.0 cm</t>
  </si>
  <si>
    <t>1.2.1.1.1.3.5</t>
  </si>
  <si>
    <t>3.5</t>
  </si>
  <si>
    <t>Isto kot postavka3.4, le asfaltna zmes AC 8 surf
B50/70, A5, v debelini 5.0 cm</t>
  </si>
  <si>
    <t>1.2.1.1.1.3.6</t>
  </si>
  <si>
    <t>3.6</t>
  </si>
  <si>
    <t>Tesnitev stika stare in nove asfaltne zmesi z
bitumeskim taljivim trakom za zatesnitev</t>
  </si>
  <si>
    <t>1.2.1.1.1.3.7</t>
  </si>
  <si>
    <t>3.7</t>
  </si>
  <si>
    <t>Dobava in vgraditev  betonskih robnih lamel
vgrajenih v beton znamke C 12/15, ter fugiranih s
cementno malto</t>
  </si>
  <si>
    <t>1.2.1.1.1.3.8</t>
  </si>
  <si>
    <t>3.8</t>
  </si>
  <si>
    <t>Dobava in vgraditev dvignjenih AB robnikov,
dimenzij 25x15x100, vgrajenih v beton znamke
C 12/15, ter fugiranih s cementno malto</t>
  </si>
  <si>
    <t>1.2.1.1.1.4</t>
  </si>
  <si>
    <t>4.0</t>
  </si>
  <si>
    <t xml:space="preserve">ODVODNJAVANJE </t>
  </si>
  <si>
    <t>1.2.1.1.1.4.1</t>
  </si>
  <si>
    <t>4.1</t>
  </si>
  <si>
    <t>Dobava in vgraditev jaškov iz umetnih mas ( požiralniki )
notranjega premera Φ 400 mm, povprečne globine
s peskolovom 1,5 m, kompletno z dodatnim izkopom, 
podlogo in utrjenim gramoznim zasutjem ob jašku,
ter ltž mrežo  40/40, tip C</t>
  </si>
  <si>
    <t>1.2.1.1.1.4.2</t>
  </si>
  <si>
    <t>4.2</t>
  </si>
  <si>
    <t>Preureditev iztoka iz novih požiralnikov na obstoječo
cev</t>
  </si>
  <si>
    <t>1.2.1.1.1.5</t>
  </si>
  <si>
    <t>5.0</t>
  </si>
  <si>
    <t>PROMETNA OPREMA IN SIGNALIZACIJA</t>
  </si>
  <si>
    <t>1.2.1.1.1.5.1</t>
  </si>
  <si>
    <t>5.1</t>
  </si>
  <si>
    <t>Izdelava temelja iz cementnega betona C 12/15,
dolžine 80 cm, premer 30 cm</t>
  </si>
  <si>
    <t>1.2.1.1.1.5.2</t>
  </si>
  <si>
    <t>5.2</t>
  </si>
  <si>
    <t>Dobava in vgraditev stebriča za prometni znak
iz vroče cinkane jeklene cevi ф 64 mm, dolžine do
3500 mm</t>
  </si>
  <si>
    <t>1.2.1.1.1.5.3</t>
  </si>
  <si>
    <t>5.3</t>
  </si>
  <si>
    <t>Dobava in montaža prometnega znaka 4224</t>
  </si>
  <si>
    <t>1.2.1.1.1.5.4</t>
  </si>
  <si>
    <t>5.4</t>
  </si>
  <si>
    <t>Izdelava tankoslojne vzdolžne oznake na vozišču
z enokomponentno belo barvo, strojno, debelina
plasti suhe snovi 250µm, širina črte 12 cm</t>
  </si>
  <si>
    <t>1.2.1.1.1.5.5</t>
  </si>
  <si>
    <t>5.5</t>
  </si>
  <si>
    <t xml:space="preserve">Doplačilo za prekinjeno vzdolžno oznako </t>
  </si>
  <si>
    <t>1.2.1.1.1.5.6</t>
  </si>
  <si>
    <t>5.6</t>
  </si>
  <si>
    <t>Izdelava reliefne ločilne  neprekinjene črte bele barve
š = 10 cm</t>
  </si>
  <si>
    <t>1.2.1.1.1.5.7</t>
  </si>
  <si>
    <t>5.7</t>
  </si>
  <si>
    <t>Izdelava  tankoslojne  prečne označbe na vozišču,
ročno, z enokoponentno belo barvo</t>
  </si>
  <si>
    <t>1.2.1.1.1.5.8</t>
  </si>
  <si>
    <t>5.8</t>
  </si>
  <si>
    <t>Isto kot postavka 5.7, samo enokomponentna
rumena barva</t>
  </si>
  <si>
    <t>1.2.1.1.1.5.9</t>
  </si>
  <si>
    <t>5.9</t>
  </si>
  <si>
    <t>Isto kot postavka 5.4, le rdeča barva, 
širina črte 20 cm</t>
  </si>
  <si>
    <t>1.2.1.1.1.5.10</t>
  </si>
  <si>
    <t>5.10</t>
  </si>
  <si>
    <t>Izdelava tankoslojne označbe na vozišču, ročno
z enokomponentno belo barvo - piktogram
( 5609 - 1, 5610)</t>
  </si>
  <si>
    <t>1.2.1.1.1.5.11</t>
  </si>
  <si>
    <t>5.11</t>
  </si>
  <si>
    <t>Isto kot postavka 5.10, le smerne puščice</t>
  </si>
  <si>
    <t>1.2.1.1.1.5.12</t>
  </si>
  <si>
    <t>5.12</t>
  </si>
  <si>
    <t>Izdelava tankoslojne označbe na vozišču, ročno
z enokomponentno belo  in rdečo barvo - piktogram
( 5609 )</t>
  </si>
  <si>
    <t>1.2.1.1.1.5.13</t>
  </si>
  <si>
    <t>5.13</t>
  </si>
  <si>
    <t>Isto kot postavka 5.12, le smerne puščice</t>
  </si>
  <si>
    <t>1.2.1.1.1.6</t>
  </si>
  <si>
    <t>6.0</t>
  </si>
  <si>
    <t>OSTALO</t>
  </si>
  <si>
    <t>1.2.1.1.1.6.1</t>
  </si>
  <si>
    <t>6.1</t>
  </si>
  <si>
    <t>Dobava in montaža urbane opreme</t>
  </si>
  <si>
    <t>1.2.1.1.1.6.2</t>
  </si>
  <si>
    <t>Dobava in vgradnja INOX koša za odpadke na stebričku premera 32cm, višine 100cm in prostornine 30L. Kot naprimer koš za odpadke 30 L, na stebričku, INOX, E100624 ali enakovredno.
Opomba: Dobava in montaža urbane opreme</t>
  </si>
  <si>
    <t>1.2.1.1.1.6.3</t>
  </si>
  <si>
    <t>Dobava in pritrditev klopi dimenzije: dolžine 180 cm, višina sedeža 44 cm globina sedeža 50 cm z naslonom. Izdelana iz dveh kovinskih nog iz jeklene konstrukcije 60 x 40 mm zaščitena pred korozijo v RAL barvi 9006 oz. po izboru naročnika. Sedalni del in naslon izdelan iz letvic impregniranega lesa iglavcev v barvi po izboru naročnika. Kot naprimer klop Marina Askl/ L083 ali enakovredno. Vključno z dobavo in vgradnjo INOX naslona za kolo dimenzije 70x90 cm.
Opomba: Dobava in montaža urbane opreme</t>
  </si>
  <si>
    <t>1.2.1.1.1.6.4</t>
  </si>
  <si>
    <t>6.2</t>
  </si>
  <si>
    <t>Dela v območju obstoječih elektro vodov - 
nadzor upravljala elektro vodov, morebitne dodatne
zaščite oz. prestavitve</t>
  </si>
  <si>
    <t>1.2.1.1.1.6.5</t>
  </si>
  <si>
    <t>6.3</t>
  </si>
  <si>
    <t>Isto kot postavka 6.2, samo TK vodi</t>
  </si>
  <si>
    <t>1.2.1.1.1.6.6</t>
  </si>
  <si>
    <t>6.4.</t>
  </si>
  <si>
    <t>Isto kot postavka 6.2, samo KKS vodi</t>
  </si>
  <si>
    <t>1.2.1.1.1.6.7</t>
  </si>
  <si>
    <t>6.5</t>
  </si>
  <si>
    <t>Isto kot postavka 6.2, samo vodovod</t>
  </si>
  <si>
    <t>1.2.1.1.2</t>
  </si>
  <si>
    <t>U K12</t>
  </si>
  <si>
    <t xml:space="preserve">K12 Cesta Talcev </t>
  </si>
  <si>
    <t>1.2.1.1.2.1</t>
  </si>
  <si>
    <t>1.2.1.1.2.1.1</t>
  </si>
  <si>
    <t xml:space="preserve">Zakoličba in zavarovanje trase </t>
  </si>
  <si>
    <t>1.2.1.1.2.1.2</t>
  </si>
  <si>
    <t>Zakoličba in zavarovanje karakterističih profilov
( obojestransko )</t>
  </si>
  <si>
    <t>1.2.1.1.2.1.3</t>
  </si>
  <si>
    <t>1.2.1.1.2.1.4</t>
  </si>
  <si>
    <t>1.2.1.1.2.1.5</t>
  </si>
  <si>
    <t>1.2.1.1.2.1.6</t>
  </si>
  <si>
    <t>1.2.1.1.2.1.7</t>
  </si>
  <si>
    <t>Rušenje obstoječih jaškov in požiralnikov z odvozom 
in deponiranjem na deponijo po izboru izvajalca</t>
  </si>
  <si>
    <t>1.2.1.1.2.1.8</t>
  </si>
  <si>
    <t>1.2.1.1.2.1.9</t>
  </si>
  <si>
    <t>1.2.1.1.2.1.10</t>
  </si>
  <si>
    <t>1.10</t>
  </si>
  <si>
    <t>Demontaža obstoječih prometnih znakov in odvoz
na deponijo po izboru investitorja</t>
  </si>
  <si>
    <t>1.2.1.1.2.1.11</t>
  </si>
  <si>
    <t>1.11</t>
  </si>
  <si>
    <t>Odstranitev stebričev prometnih znakov
( vključno temelji) in odvoz na deponijo investitorja</t>
  </si>
  <si>
    <t>1.2.1.1.2.1.12</t>
  </si>
  <si>
    <t>1.12</t>
  </si>
  <si>
    <t>Ponovna montaža odstranjenih prometnih znakov</t>
  </si>
  <si>
    <t>1.2.1.1.2.1.13</t>
  </si>
  <si>
    <t>1.13</t>
  </si>
  <si>
    <t>Ponovna postavitev odstranjenih stebričev 
prometnih znakov, vključno temelj</t>
  </si>
  <si>
    <t>1.2.1.1.2.2</t>
  </si>
  <si>
    <t>1.2.1.1.2.2.1</t>
  </si>
  <si>
    <t>1.2.1.1.2.2.2</t>
  </si>
  <si>
    <t>1.2.1.1.2.2.3</t>
  </si>
  <si>
    <t>1.2.1.1.2.3</t>
  </si>
  <si>
    <t>1.2.1.1.2.3.1</t>
  </si>
  <si>
    <t>1.2.1.1.2.3.2</t>
  </si>
  <si>
    <t>1.2.1.1.2.3.3</t>
  </si>
  <si>
    <t>1.2.1.1.2.3.4</t>
  </si>
  <si>
    <t>1.2.1.1.2.3.5</t>
  </si>
  <si>
    <t>Isto kot postavka 3.4, le asfaltna zmes AC 8 surf
B50/70, A5, v debelini 5.0 cm</t>
  </si>
  <si>
    <t>1.2.1.1.2.3.6</t>
  </si>
  <si>
    <t>1.2.1.1.2.3.7</t>
  </si>
  <si>
    <t>Dobava in vgraditev  robnih granitnih kock 10/10/10
vgrajenih v beton znamke C 12/15, ter fugiranih s
cementno malto</t>
  </si>
  <si>
    <t>1.2.1.1.2.3.8</t>
  </si>
  <si>
    <t>Dobava in vgraditev dvignjenih granitnih robnikov,
dimenzij 25x15x100, vgrajenih v beton znamke
C 12/15, ter fugiranih s cementno malto</t>
  </si>
  <si>
    <t>1.2.1.1.2.3.9</t>
  </si>
  <si>
    <t>3.9</t>
  </si>
  <si>
    <t>Isto kot postavka 3.8, le pogreznjeni granitni robniki</t>
  </si>
  <si>
    <t>1.2.1.1.2.4</t>
  </si>
  <si>
    <t>1.2.1.1.2.4.1</t>
  </si>
  <si>
    <t>1.2.1.1.2.4.2</t>
  </si>
  <si>
    <t>Preureditev iztoka iz novih požiralnikov na obstoječo
cev ( dolžina nove cevi v povprečju 1.0 m )</t>
  </si>
  <si>
    <t>1.2.1.1.2.5</t>
  </si>
  <si>
    <t>1.2.1.1.2.5.1</t>
  </si>
  <si>
    <t>1.2.1.1.2.5.2</t>
  </si>
  <si>
    <t>Dobava in vgraditev stebriča za prometni znak
iz vroče cinkane jeklene cevi ф 64 mm, dolžine do
4000 mm</t>
  </si>
  <si>
    <t>1.2.1.1.2.5.3</t>
  </si>
  <si>
    <t>1.2.1.1.2.5.4</t>
  </si>
  <si>
    <t>Dobava in montaža prometnega znaka 2309 in
2310</t>
  </si>
  <si>
    <t>1.2.1.1.2.5.5</t>
  </si>
  <si>
    <t>Brisanje obstoječih talnih označb po postopku
peskanja</t>
  </si>
  <si>
    <t>1.2.1.1.2.5.6</t>
  </si>
  <si>
    <t>1.2.1.1.2.5.7</t>
  </si>
  <si>
    <t>1.2.1.1.2.5.8</t>
  </si>
  <si>
    <t>Izdelava reliefne ločilne neprekinjene črte bele barve
š = 10 cm</t>
  </si>
  <si>
    <t>1.2.1.1.2.5.9</t>
  </si>
  <si>
    <t>1.2.1.1.2.5.10</t>
  </si>
  <si>
    <t>Isto kot postavka 5.9, samo enokomponentna
rdeča barva</t>
  </si>
  <si>
    <t>1.2.1.1.2.5.11</t>
  </si>
  <si>
    <t>Izdelava tankoslojne označbe na vozišču, ročno
z enokomponentno belo barvo - piktogram
( 5604, 5607, 5610)</t>
  </si>
  <si>
    <t>1.2.1.1.2.5.12</t>
  </si>
  <si>
    <t>1.2.1.1.2.5.13</t>
  </si>
  <si>
    <t>1.2.1.1.2.6</t>
  </si>
  <si>
    <t>1.2.1.1.2.6.1</t>
  </si>
  <si>
    <t>1.2.1.1.2.6.2</t>
  </si>
  <si>
    <t>Dobava in vgradnja INOX koša za odpadke na stebričku premera 32cm, višine 100cm in prostornine 30L. Kot naprimer koš za odpadke 30 L, na stebričku, INOX, E100624 ali enakovredno.
Opomba: Dobava in montaža urbane opreme</t>
  </si>
  <si>
    <t>1.2.1.1.2.6.3</t>
  </si>
  <si>
    <t>Dobava in pritrditev klopi dimenzije: dolžine 180 cm, višina sedeža 44 cm globina sedeža 50 cm z naslonom. Izdelana iz dveh kovinskih nog iz jeklene konstrukcije 60 x 40 mm zaščitena pred korozijo v RAL barvi 9006 oz. po izboru naročnika. Sedalni del in naslon izdelan iz letvic impregniranega lesa iglavcev v barvi po izboru naročnika. Kot naprimer klop Marina Askl/ L083 ali enakovredno. Vključno z dobavo in vgradnjo INOX naslona za kolo dimenzije 70x90 cm.
Opomba: Dobava in montaža urbane opreme</t>
  </si>
  <si>
    <t>1.2.1.1.2.6.4</t>
  </si>
  <si>
    <t>Dela v območju obstoječih elektro vodov - 
morebitne dodatne zaščite oz. prestavitve
elektro vodov</t>
  </si>
  <si>
    <t>1.2.1.1.2.6.5</t>
  </si>
  <si>
    <t>1.2.1.1.2.6.6</t>
  </si>
  <si>
    <t>1.2.1.1.2.6.7</t>
  </si>
  <si>
    <t>1.2.1.1.2.6.8</t>
  </si>
  <si>
    <t>6.6</t>
  </si>
  <si>
    <t>Isto kot postavka 6.2, samo plinovod</t>
  </si>
  <si>
    <t>1.2.1.1.3</t>
  </si>
  <si>
    <t>U K15</t>
  </si>
  <si>
    <t>K15 Cesta Jaka Platiše - odsek 1</t>
  </si>
  <si>
    <t>1.2.1.1.3.1</t>
  </si>
  <si>
    <t>1.2.1.1.3.1.1</t>
  </si>
  <si>
    <t>Odstranitev 3 dreves premera debla &lt; 30 cm skupaj s panjem vključno z odvozom na deponijo in plačilom vseh pristojbin. Upoštevano v splošnih pogojih.</t>
  </si>
  <si>
    <t>1.2.1.1.3.1.2</t>
  </si>
  <si>
    <t>1.2.1.1.3.1.3</t>
  </si>
  <si>
    <t>1.2.1.1.3.1.4</t>
  </si>
  <si>
    <t>1.2.1.1.3.1.5</t>
  </si>
  <si>
    <t>1.2.1.1.3.1.6</t>
  </si>
  <si>
    <t>1.2.1.1.3.1.7</t>
  </si>
  <si>
    <t>1.2.1.1.3.1.8</t>
  </si>
  <si>
    <t>1.2.1.1.3.1.9</t>
  </si>
  <si>
    <t>1.2.1.1.3.1.10</t>
  </si>
  <si>
    <t>1.2.1.1.3.1.11</t>
  </si>
  <si>
    <t>1.2.1.1.3.1.12</t>
  </si>
  <si>
    <t>1.2.1.1.3.1.13</t>
  </si>
  <si>
    <t>1.2.1.1.3.1.14</t>
  </si>
  <si>
    <t>1.2.1.1.3.1.15</t>
  </si>
  <si>
    <t>1.14</t>
  </si>
  <si>
    <t>Rušenje in odstranitev obstoječe Fe - ograje z
odvozom na deponijo po izboru izvajalca</t>
  </si>
  <si>
    <t>1.2.1.1.3.1.16</t>
  </si>
  <si>
    <t>1.15</t>
  </si>
  <si>
    <t xml:space="preserve">Odstranitev in ponovna postavitev oglasnega panoja
( kvadrature do 2 m² ),  vključno izvedba novega
temelja </t>
  </si>
  <si>
    <t>1.2.1.1.3.2</t>
  </si>
  <si>
    <t>1.2.1.1.3.2.1</t>
  </si>
  <si>
    <t>1.2.1.1.3.2.2</t>
  </si>
  <si>
    <t>Isto kot postavka 2.1, samo pazljivi ( delno ročni )
izkop v območju dreves ( pas v širini 1.0 m )</t>
  </si>
  <si>
    <t>1.2.1.1.3.2.3</t>
  </si>
  <si>
    <t>1.2.1.1.3.2.4</t>
  </si>
  <si>
    <t>1.2.1.1.3.3</t>
  </si>
  <si>
    <t>1.2.1.1.3.3.1</t>
  </si>
  <si>
    <t>1.2.1.1.3.3.2</t>
  </si>
  <si>
    <t>1.2.1.1.3.3.3</t>
  </si>
  <si>
    <t>1.2.1.1.3.3.4</t>
  </si>
  <si>
    <t>1.2.1.1.3.3.5</t>
  </si>
  <si>
    <t>1.2.1.1.3.3.6</t>
  </si>
  <si>
    <t>1.2.1.1.3.3.7</t>
  </si>
  <si>
    <t>1.2.1.1.3.3.8</t>
  </si>
  <si>
    <t>Dobava in vgraditev dvignjenih arm. - bet. robnikov,
dimenzij 25x15x100, vgrajenih v beton znamke
C 12/15, ter fugiranih s cementno malto</t>
  </si>
  <si>
    <t>1.2.1.1.3.3.9</t>
  </si>
  <si>
    <t>Isto kot postavka 3.8, le pogreznjeni AB robniki</t>
  </si>
  <si>
    <t>1.2.1.1.3.4</t>
  </si>
  <si>
    <t>1.2.1.1.3.4.1</t>
  </si>
  <si>
    <t>1.2.1.1.3.4.2</t>
  </si>
  <si>
    <t>1.2.1.1.3.5</t>
  </si>
  <si>
    <t>1.2.1.1.3.5.1</t>
  </si>
  <si>
    <t>1.2.1.1.3.5.2</t>
  </si>
  <si>
    <t>1.2.1.1.3.5.3</t>
  </si>
  <si>
    <t>1.2.1.1.3.5.4</t>
  </si>
  <si>
    <t>1.2.1.1.3.5.5</t>
  </si>
  <si>
    <t>Isto kot postavka 5.4, samo enokomponentna
rdeča barva</t>
  </si>
  <si>
    <t>1.2.1.1.3.5.6</t>
  </si>
  <si>
    <t>Izdelava tankoslojne označbe na vozišču, ročno
z enokomponentno belo barvo - piktogram
-5610</t>
  </si>
  <si>
    <t>1.2.1.1.3.5.7</t>
  </si>
  <si>
    <t>1.2.1.1.3.5.8</t>
  </si>
  <si>
    <t>Isto kot postavka 5.7, le smerne puščice</t>
  </si>
  <si>
    <t>1.2.1.1.3.6</t>
  </si>
  <si>
    <t>1.2.1.1.3.6.1</t>
  </si>
  <si>
    <t>1.2.1.1.3.6.2</t>
  </si>
  <si>
    <t>1.2.1.1.3.6.3</t>
  </si>
  <si>
    <t>1.2.1.1.3.6.4</t>
  </si>
  <si>
    <t>Dela v območju obstoječih elektro vodov - 
morebitne dodatne zaščite oz. prestavitve 
elektro vodov</t>
  </si>
  <si>
    <t>1.2.1.1.3.6.5</t>
  </si>
  <si>
    <t>1.2.1.1.3.6.6</t>
  </si>
  <si>
    <t>1.2.1.1.3.6.7</t>
  </si>
  <si>
    <t>1.2.1.1.3.6.8</t>
  </si>
  <si>
    <t>1.2.1.1.3.6.9</t>
  </si>
  <si>
    <t>6.7</t>
  </si>
  <si>
    <t>Dobava in montaža Fe varovalne ograje, vključno 
z obnovo armirano - betonskega robnega venca</t>
  </si>
  <si>
    <t>1.2.1.1.3.6.10</t>
  </si>
  <si>
    <t>6.8</t>
  </si>
  <si>
    <t>Dobava in montaža novih montažnih ločilnih otokov
širine 1.0 m in  skupne dolžine 10.5 m ( vmes
presledek širine 6.0 m ), vključno znak 3313</t>
  </si>
  <si>
    <t>1.2.1.1.4</t>
  </si>
  <si>
    <t>U K16</t>
  </si>
  <si>
    <t>K16 Cesta Jaka Platiše - odsek 2</t>
  </si>
  <si>
    <t>1.2.1.1.4.1</t>
  </si>
  <si>
    <t>1.2.1.1.4.1.1</t>
  </si>
  <si>
    <t>1.2.1.1.4.1.2</t>
  </si>
  <si>
    <t>1.2.1.1.4.1.3</t>
  </si>
  <si>
    <t>1.2.1.1.4.1.4</t>
  </si>
  <si>
    <t>1.2.1.1.4.1.5</t>
  </si>
  <si>
    <t>1.2.1.1.4.1.6</t>
  </si>
  <si>
    <t>1.2.1.1.4.1.7</t>
  </si>
  <si>
    <t>1.2.1.1.4.1.8</t>
  </si>
  <si>
    <t>1.2.1.1.4.1.9</t>
  </si>
  <si>
    <t>1.2.1.1.4.1.10</t>
  </si>
  <si>
    <t>1.2.1.1.4.1.11</t>
  </si>
  <si>
    <t>1.2.1.1.4.1.12</t>
  </si>
  <si>
    <t>1.2.1.1.4.1.13</t>
  </si>
  <si>
    <t>1.2.1.1.4.1.14</t>
  </si>
  <si>
    <t>1.2.1.1.4.2</t>
  </si>
  <si>
    <t>1.2.1.1.4.2.1</t>
  </si>
  <si>
    <t>1.2.1.1.4.2.2</t>
  </si>
  <si>
    <t>1.2.1.1.4.2.3</t>
  </si>
  <si>
    <t>1.2.1.1.4.2.4</t>
  </si>
  <si>
    <t>1.2.1.1.4.3</t>
  </si>
  <si>
    <t>1.2.1.1.4.3.1</t>
  </si>
  <si>
    <t>1.2.1.1.4.3.2</t>
  </si>
  <si>
    <t>1.2.1.1.4.3.3</t>
  </si>
  <si>
    <t>1.2.1.1.4.3.4</t>
  </si>
  <si>
    <t>1.2.1.1.4.3.5</t>
  </si>
  <si>
    <t>1.2.1.1.4.3.6</t>
  </si>
  <si>
    <t>1.2.1.1.4.3.7</t>
  </si>
  <si>
    <t>1.2.1.1.4.3.8</t>
  </si>
  <si>
    <t>Dobava in vgraditev dvignjenih AB robnikov
dimenzij 25x15x100, vgrajenih v beton znamke
C 12/15, ter fugiranih s cementno malto</t>
  </si>
  <si>
    <t>1.2.1.1.4.3.9</t>
  </si>
  <si>
    <t>1.2.1.1.4.4</t>
  </si>
  <si>
    <t>1.2.1.1.4.4.1</t>
  </si>
  <si>
    <t>1.2.1.1.4.4.2</t>
  </si>
  <si>
    <t>1.2.1.1.4.5</t>
  </si>
  <si>
    <t>1.2.1.1.4.5.1</t>
  </si>
  <si>
    <t>Izdelava ločilne neprekinjene reliefne črte bele barve
š = 10 cm</t>
  </si>
  <si>
    <t>1.2.1.1.4.5.2</t>
  </si>
  <si>
    <t>1.2.1.1.4.5.3</t>
  </si>
  <si>
    <t>Isto kot postavka 5.2, samo enokomponentna
rdeča barva</t>
  </si>
  <si>
    <t>1.2.1.1.4.5.4</t>
  </si>
  <si>
    <t>Izdelava tankoslojne označbe na vozišču, ročno
z enokomponentno belo  barvo - piktogram
( 5610 )</t>
  </si>
  <si>
    <t>1.2.1.1.4.5.5</t>
  </si>
  <si>
    <t>1.2.1.1.4.5.6</t>
  </si>
  <si>
    <t>Isto kot postavka 5.5, le smerne puščice</t>
  </si>
  <si>
    <t>1.2.1.1.4.6</t>
  </si>
  <si>
    <t>1.2.1.1.4.6.1</t>
  </si>
  <si>
    <t>1.2.1.1.4.6.2</t>
  </si>
  <si>
    <t>1.2.1.1.4.6.3</t>
  </si>
  <si>
    <t>1.2.1.1.4.6.4</t>
  </si>
  <si>
    <t>Dela v območju obstoječih elektro vodov - 
morebitne dodatne zaščite oz. prestavitve elektro
vodov</t>
  </si>
  <si>
    <t>1.2.1.1.4.6.5</t>
  </si>
  <si>
    <t>1.2.1.1.4.6.6</t>
  </si>
  <si>
    <t>1.2.1.1.4.6.7</t>
  </si>
  <si>
    <t>1.2.1.1.5</t>
  </si>
  <si>
    <t>U K17</t>
  </si>
  <si>
    <t>K17 Cesta Staneta Žagarja</t>
  </si>
  <si>
    <t>1.2.1.1.5.1</t>
  </si>
  <si>
    <t>1.2.1.1.5.1.1</t>
  </si>
  <si>
    <t>1.2.1.1.5.1.2</t>
  </si>
  <si>
    <t>1.2.1.1.5.1.3</t>
  </si>
  <si>
    <t>1.2.1.1.5.1.4</t>
  </si>
  <si>
    <t>1.2.1.1.5.1.5</t>
  </si>
  <si>
    <t>1.2.1.1.5.1.6</t>
  </si>
  <si>
    <t>Rušenje granitnih kock z odvozom 
in deponiranjem na deponijo po izboru izvajalca</t>
  </si>
  <si>
    <t>1.2.1.1.5.1.7</t>
  </si>
  <si>
    <t>1.2.1.1.5.1.8</t>
  </si>
  <si>
    <t>Demontaža obstoječih prometnih znakov in odvoz
na deponijo po izboru investitorja ( predkrižiščna
tabla)</t>
  </si>
  <si>
    <t>1.2.1.1.5.1.9</t>
  </si>
  <si>
    <t>1.2.1.1.5.1.10</t>
  </si>
  <si>
    <t>1.2.1.1.5.1.11</t>
  </si>
  <si>
    <t>1.2.1.1.5.1.12</t>
  </si>
  <si>
    <t>1.2.1.1.5.1.13</t>
  </si>
  <si>
    <t>Preureditev ( odstranitev, zamik, dvig na višino
2.25 m nad kolesarsko pot ) obstoječih oglasnih
panojev kvadrature &gt; 4.0 m² )</t>
  </si>
  <si>
    <t>1.2.1.1.5.2</t>
  </si>
  <si>
    <t>1.2.1.1.5.2.1</t>
  </si>
  <si>
    <t>1.2.1.1.5.2.2</t>
  </si>
  <si>
    <t>Isto kot postavka 2.1, samo izkop in odvoz v nasipe</t>
  </si>
  <si>
    <t>1.2.1.1.5.2.3</t>
  </si>
  <si>
    <t>Izdelava nasipa z utrjevanjem po plasteh
debeline 30.0 cm</t>
  </si>
  <si>
    <t>1.2.1.1.5.2.4</t>
  </si>
  <si>
    <t>1.2.1.1.5.2.5</t>
  </si>
  <si>
    <t>2.5</t>
  </si>
  <si>
    <t>1.2.1.1.5.3</t>
  </si>
  <si>
    <t>1.2.1.1.5.3.1</t>
  </si>
  <si>
    <t xml:space="preserve">Izdelava nosilne plasti debeline 30 cm iz
tamponskega drobljenca velikosti zrn v zmesi
do 32 mm ( dobava, dovoz, planiranje ) in utrjevanje
do tlačne trdnosti Me≥ 80 Mpa </t>
  </si>
  <si>
    <t>1.2.1.1.5.3.2</t>
  </si>
  <si>
    <t>Izdelava obrabne plasti bituminizirane zmesi
B50/70, A5, v debelini 5.0 cm</t>
  </si>
  <si>
    <t>1.2.1.1.5.3.3</t>
  </si>
  <si>
    <t>1.2.1.1.5.3.4</t>
  </si>
  <si>
    <t>1.2.1.1.5.3.5</t>
  </si>
  <si>
    <t>Dobava in vgraditev pogreznjenih AB robnikov,
dimenzij 25x15x100, vgrajenih v beton znamke
C 12/15, ter fugiranih s cementno malto, vključno
sanacija asfaltnega vozišča ob robniku</t>
  </si>
  <si>
    <t>1.2.1.1.5.4</t>
  </si>
  <si>
    <t>1.2.1.1.5.4.1</t>
  </si>
  <si>
    <t>1.2.1.1.5.4.2</t>
  </si>
  <si>
    <t>1.2.1.1.5.4.3</t>
  </si>
  <si>
    <t>1.2.1.1.5.4.4</t>
  </si>
  <si>
    <t>1.2.1.1.5.4.5</t>
  </si>
  <si>
    <t>Isto kot postavka 5.4, le smerne puščice</t>
  </si>
  <si>
    <t>1.2.1.1.5.5</t>
  </si>
  <si>
    <t>1.2.1.1.5.5.1</t>
  </si>
  <si>
    <t>Dela v območju obstoječih elektro vodov - 
 morebitne dodatne zaščite oz. prestavitve
elektro vodov</t>
  </si>
  <si>
    <t>1.2.1.1.5.5.2</t>
  </si>
  <si>
    <t>1.2.1.1.5.5.3</t>
  </si>
  <si>
    <t>1.2.1.2</t>
  </si>
  <si>
    <t>P2</t>
  </si>
  <si>
    <t>Povezava 2: Soseska  Primskovo - NS Primskovo</t>
  </si>
  <si>
    <t>1.2.1.2.1</t>
  </si>
  <si>
    <t>U K19</t>
  </si>
  <si>
    <t>K19 Ulica Mirka Vadnova - mimo "Surovine"</t>
  </si>
  <si>
    <t>1.2.1.2.1.1</t>
  </si>
  <si>
    <t>1.2.1.2.1.1.1</t>
  </si>
  <si>
    <t>1.2.1.2.1.1.2</t>
  </si>
  <si>
    <t>1.2.1.2.1.1.3</t>
  </si>
  <si>
    <t>1.2.1.2.1.1.4</t>
  </si>
  <si>
    <t>1.2.1.2.1.1.5</t>
  </si>
  <si>
    <t>1.2.1.2.1.1.6</t>
  </si>
  <si>
    <t>1.2.1.2.1.1.7</t>
  </si>
  <si>
    <t>1.2.1.2.1.1.8</t>
  </si>
  <si>
    <t>1.2.1.2.1.1.9</t>
  </si>
  <si>
    <t xml:space="preserve">Pazljivo rušenje obstoječih granitnih  robnikov 
odvoz na  začasno deponijo </t>
  </si>
  <si>
    <t>1.2.1.2.1.2</t>
  </si>
  <si>
    <t>1.2.1.2.1.2.1</t>
  </si>
  <si>
    <t>1.2.1.2.1.2.2</t>
  </si>
  <si>
    <t>1.2.1.2.1.2.3</t>
  </si>
  <si>
    <t>1.2.1.2.1.3</t>
  </si>
  <si>
    <t>1.2.1.2.1.3.1</t>
  </si>
  <si>
    <t>1.2.1.2.1.3.2</t>
  </si>
  <si>
    <t>1.2.1.2.1.3.3</t>
  </si>
  <si>
    <t>1.2.1.2.1.3.4</t>
  </si>
  <si>
    <t>1.2.1.2.1.3.5</t>
  </si>
  <si>
    <t>1.2.1.2.1.3.6</t>
  </si>
  <si>
    <t>1.2.1.2.1.3.7</t>
  </si>
  <si>
    <t>Dobava in vgraditev robnih  granitnih kock 10/10/10
vgrajenih v beton znamke C 12/15, ter fugiranih s
cementno malto</t>
  </si>
  <si>
    <t>1.2.1.2.1.3.8</t>
  </si>
  <si>
    <t>Vgraditev predhodno odstranjenih dvignjenih granitnih 
robnikov dimenzij 25x15x100, vgrajenih v beton 
znamke C 12/15, ter fugiranih s cementno malto</t>
  </si>
  <si>
    <t>1.2.1.2.1.3.9</t>
  </si>
  <si>
    <t>Isto kot postavka 3.8, le pogreznjeni granitni  robniki</t>
  </si>
  <si>
    <t>1.2.1.2.1.4</t>
  </si>
  <si>
    <t>1.2.1.2.1.4.1</t>
  </si>
  <si>
    <t>1.2.1.2.1.4.2</t>
  </si>
  <si>
    <t>1.2.1.2.1.5</t>
  </si>
  <si>
    <t>1.2.1.2.1.5.1</t>
  </si>
  <si>
    <t>1.2.1.2.1.5.2</t>
  </si>
  <si>
    <t>1.2.1.2.1.5.3</t>
  </si>
  <si>
    <t>1.2.1.2.1.5.4</t>
  </si>
  <si>
    <t>Izdelava tankoslojne označbe na vozišču, ročno
z enokomponentno belo barvo - piktogram ( 5610)</t>
  </si>
  <si>
    <t>1.2.1.2.1.5.5</t>
  </si>
  <si>
    <t>1.2.1.2.1.5.6</t>
  </si>
  <si>
    <t>1.2.1.2.1.6</t>
  </si>
  <si>
    <t>1.2.1.2.1.6.1</t>
  </si>
  <si>
    <t>Dela v območju obstoječih TK vodov - 
morebitne dodatne zaščite oz. prestavitve
Tk vodov</t>
  </si>
  <si>
    <t>1.2.1.2.1.6.2</t>
  </si>
  <si>
    <t>Isto kot postavka 6.1, samo vodovod</t>
  </si>
  <si>
    <t>1.2.1.2.1.6.3</t>
  </si>
  <si>
    <t>Isto kot postavka 6.1, samo plinovod</t>
  </si>
  <si>
    <t>1.2.1.2.2</t>
  </si>
  <si>
    <t>U K20</t>
  </si>
  <si>
    <t xml:space="preserve">K20 Šuceva ulica - od križišča pri Eurotonu do Ulice Mirka Vadnova </t>
  </si>
  <si>
    <t>1.2.1.2.2.1</t>
  </si>
  <si>
    <t>1.2.1.2.2.1.1</t>
  </si>
  <si>
    <t>1.2.1.2.2.1.2</t>
  </si>
  <si>
    <t>1.2.1.2.2.1.3</t>
  </si>
  <si>
    <t>1.2.1.2.2.1.4</t>
  </si>
  <si>
    <t>1.2.1.2.2.1.5</t>
  </si>
  <si>
    <t>1.2.1.2.2.1.6</t>
  </si>
  <si>
    <t>1.2.1.2.2.1.7</t>
  </si>
  <si>
    <t>1.2.1.2.2.1.8</t>
  </si>
  <si>
    <t>1.2.1.2.2.1.9</t>
  </si>
  <si>
    <t>1.2.1.2.2.1.10</t>
  </si>
  <si>
    <t>1.2.1.2.2.1.11</t>
  </si>
  <si>
    <t>Odstranitev stebričev prometnih znakov
( vključno temelji ) in odvoz na deponijo investitorja</t>
  </si>
  <si>
    <t>1.2.1.2.2.1.12</t>
  </si>
  <si>
    <t>1.2.1.2.2.1.13</t>
  </si>
  <si>
    <t>Ponovna postavitev odstranjenih stebričev
prometnih znakov, vključno temelj</t>
  </si>
  <si>
    <t>1.2.1.2.2.1.14</t>
  </si>
  <si>
    <t>Odstranitev in ponovna postavitev žične ograje
( kvadrature do 2 m² ), vključno izvedba novih temeljev</t>
  </si>
  <si>
    <t>1.2.1.2.2.2</t>
  </si>
  <si>
    <t>1.2.1.2.2.2.1</t>
  </si>
  <si>
    <t>1.2.1.2.2.2.2</t>
  </si>
  <si>
    <t>1.2.1.2.2.2.3</t>
  </si>
  <si>
    <t>1.2.1.2.2.3</t>
  </si>
  <si>
    <t>1.2.1.2.2.3.1</t>
  </si>
  <si>
    <t>1.2.1.2.2.3.2</t>
  </si>
  <si>
    <t>1.2.1.2.2.3.3</t>
  </si>
  <si>
    <t>1.2.1.2.2.3.4</t>
  </si>
  <si>
    <t>1.2.1.2.2.3.5</t>
  </si>
  <si>
    <t>1.2.1.2.2.3.6</t>
  </si>
  <si>
    <t>1.2.1.2.2.3.7</t>
  </si>
  <si>
    <t>1.2.1.2.2.3.8</t>
  </si>
  <si>
    <t>1.2.1.2.2.3.9</t>
  </si>
  <si>
    <t>Isto kot postavka 3.8, le pogreznjeni granitni  robniki
( 40 % novih robnikov )</t>
  </si>
  <si>
    <t>1.2.1.2.2.4</t>
  </si>
  <si>
    <t>1.2.1.2.2.4.1</t>
  </si>
  <si>
    <t>1.2.1.2.2.4.2</t>
  </si>
  <si>
    <t>1.2.1.2.2.5</t>
  </si>
  <si>
    <t>1.2.1.2.2.5.1</t>
  </si>
  <si>
    <t>Izdelava temelja iz cementnega betona C 12/15, 
dolžine 80 cm, premer 30 cm</t>
  </si>
  <si>
    <t>1.2.1.2.2.5.2</t>
  </si>
  <si>
    <t>Dobava in vgraditev stebriča za prometni znak
iz vroče cinkane jekle cevi Φ 64 mm, dolžine do
3500 mm</t>
  </si>
  <si>
    <t>1.2.1.2.2.5.3</t>
  </si>
  <si>
    <t>1.2.1.2.2.5.4</t>
  </si>
  <si>
    <t>Brisanje obstoječih talnih označb po postopku
peskanje</t>
  </si>
  <si>
    <t>1.2.1.2.2.5.5</t>
  </si>
  <si>
    <t>1.2.1.2.2.5.6</t>
  </si>
  <si>
    <t>Doplačilo za prekinjeno vzdolžno oznako</t>
  </si>
  <si>
    <t>1.2.1.2.2.5.7</t>
  </si>
  <si>
    <t>1.2.1.2.2.5.8</t>
  </si>
  <si>
    <t>1.2.1.2.2.5.9</t>
  </si>
  <si>
    <t>Isto kot postavka 5.8, samo enokomponentna
rdeča barva</t>
  </si>
  <si>
    <t>1.2.1.2.2.5.10</t>
  </si>
  <si>
    <t>1.2.1.2.2.5.11</t>
  </si>
  <si>
    <t>1.2.1.2.2.5.12</t>
  </si>
  <si>
    <t>Isto kot postavka 5.11, le smerne puščice</t>
  </si>
  <si>
    <t>1.2.1.2.2.6</t>
  </si>
  <si>
    <t>1.2.1.2.2.6.1</t>
  </si>
  <si>
    <t>1.2.1.2.2.6.2</t>
  </si>
  <si>
    <t>Isto kot postavka 6.1, samo TK vodi</t>
  </si>
  <si>
    <t>1.2.1.2.2.6.3</t>
  </si>
  <si>
    <t>Isto kot postavka 6.1, samo KKS vodi</t>
  </si>
  <si>
    <t>1.2.1.2.2.6.4</t>
  </si>
  <si>
    <t>6.4</t>
  </si>
  <si>
    <t>1.2.1.2.3</t>
  </si>
  <si>
    <t>U K29</t>
  </si>
  <si>
    <t>K29 Cesta Staneta Žagarja od BS Petrol do Jezerske ceste</t>
  </si>
  <si>
    <t>1.2.1.2.3.1</t>
  </si>
  <si>
    <t>1.2.1.2.3.1.1</t>
  </si>
  <si>
    <t>1.2.1.2.3.1.2</t>
  </si>
  <si>
    <t>1.2.1.2.3.1.3</t>
  </si>
  <si>
    <t>1.2.1.2.3.1.4</t>
  </si>
  <si>
    <t>1.2.1.2.3.1.5</t>
  </si>
  <si>
    <t>1.2.1.2.3.1.6</t>
  </si>
  <si>
    <t>1.2.1.2.3.1.7</t>
  </si>
  <si>
    <t>1.2.1.2.3.1.8</t>
  </si>
  <si>
    <t>1.2.1.2.3.1.9</t>
  </si>
  <si>
    <t>Rušenje obstoječih betonskih robnikov z odvozom
na deponijo po izboru izvajalca ( pooblaščena
deponija za predelavo/reciklažo betonov )</t>
  </si>
  <si>
    <t>1.2.1.2.3.1.10</t>
  </si>
  <si>
    <t>Demontaža in ponovna montaža semaforja</t>
  </si>
  <si>
    <t>1.2.1.2.3.2</t>
  </si>
  <si>
    <t>1.2.1.2.3.2.1</t>
  </si>
  <si>
    <t>1.2.1.2.3.2.2</t>
  </si>
  <si>
    <t>1.2.1.2.3.2.3</t>
  </si>
  <si>
    <t>1.2.1.2.3.3</t>
  </si>
  <si>
    <t>1.2.1.2.3.3.1</t>
  </si>
  <si>
    <t>1.2.1.2.3.3.2</t>
  </si>
  <si>
    <t>1.2.1.2.3.3.3</t>
  </si>
  <si>
    <t>1.2.1.2.3.3.4</t>
  </si>
  <si>
    <t>1.2.1.2.3.3.5</t>
  </si>
  <si>
    <t>1.2.1.2.3.3.6</t>
  </si>
  <si>
    <t>1.2.1.2.3.3.7</t>
  </si>
  <si>
    <t>Dobava in vgraditev betonskih robnih lamel
vgrajenih v beton znamke C 12/15, ter fugiranih s
cementno malto</t>
  </si>
  <si>
    <t>1.2.1.2.3.3.8</t>
  </si>
  <si>
    <t>Dobava in vgraditev  dvignjenih AB robnikov
dimenzij 25x15x100, vgrajenih v beton 
znamke C 12/15, ter fugiranih s cementno malto</t>
  </si>
  <si>
    <t>1.2.1.2.3.3.9</t>
  </si>
  <si>
    <t>1.2.1.2.3.4</t>
  </si>
  <si>
    <t>1.2.1.2.3.4.1</t>
  </si>
  <si>
    <t>Zakoličba projektiranih osi kanalov z zavarovanjem
vključno zakoličba jaškov in požiralnikov</t>
  </si>
  <si>
    <t>1.2.1.2.3.4.2</t>
  </si>
  <si>
    <t>Izkop jarkov v zemljini lll. In lV. kategorije (razmerje 60:40) širine dna
do 2.0 m in globine do 2.0 m z nakladanjem in
odvozom izkopanega materiala na deponijo po
izboru izvajalca, vključno stroški deponiranja</t>
  </si>
  <si>
    <t>1.2.1.2.3.4.3</t>
  </si>
  <si>
    <t>4.3</t>
  </si>
  <si>
    <t>Dobava in vgraditev cevi iz umetnih mas, nazivnega
premera DN 160, nazivna togost SN 8, vključno s
peščeno posteljico debeline 10 cm, planiranjem dna 
in obsipom  s peskom 0/16 do višine 30 cm 
nad temenom cevi</t>
  </si>
  <si>
    <t>1.2.1.2.3.4.4</t>
  </si>
  <si>
    <t>4.4</t>
  </si>
  <si>
    <t>Isto kot postavka 4.3, samo cevi nazivnega 
premera DN 300</t>
  </si>
  <si>
    <t>1.2.1.2.3.4.5</t>
  </si>
  <si>
    <t>4.5</t>
  </si>
  <si>
    <t>Dobava in vgraditev jaškov iz umetnih mas 
notranjega premera Φ 1000 mm, povprečne globine
 2,5 m, kompletno z dodatnim izkopom, 
podlogo in utrjenim gramoznim zasutjem ob jašku,
( jašek se vgradi na obstoječo cev kanala )</t>
  </si>
  <si>
    <t>1.2.1.2.3.4.6</t>
  </si>
  <si>
    <t>4.6</t>
  </si>
  <si>
    <t>Isto kot postavka 4.5, le cevi Φ 800, povprečne
globine 2.0 m</t>
  </si>
  <si>
    <t>1.2.1.2.3.4.7</t>
  </si>
  <si>
    <t>4.7</t>
  </si>
  <si>
    <t>Dobava in vgraditev pokrovov razred D ( 400 KN ),
premera Φ 600 m/m iz nodularne litine z zaklepom
kompletno z nosilnim okroglim betonskim okvirjem
s temeljenjem ob jašku</t>
  </si>
  <si>
    <t>1.2.1.2.3.4.8</t>
  </si>
  <si>
    <t>4.8</t>
  </si>
  <si>
    <t>Dobava in vgraditev požiralnikov iz umetnih snovi
( poliester ) notranjega premera Φ 400 z odtokom
kanala DN 160. Globina s peskolovom je 1,5 m, 
vključno z LTŽ mrežo ( tip D )</t>
  </si>
  <si>
    <t>1.2.1.2.3.4.9</t>
  </si>
  <si>
    <t>4.9</t>
  </si>
  <si>
    <t>Isto kot postavka 4.8, samo požiralniki z ltž pokrovom
( tip C )</t>
  </si>
  <si>
    <t>1.2.1.2.3.4.10</t>
  </si>
  <si>
    <t>4.10</t>
  </si>
  <si>
    <t>Preboj cevi DN 160 na jašek s sanacijo preboja</t>
  </si>
  <si>
    <t>1.2.1.2.3.4.11</t>
  </si>
  <si>
    <t>4.11</t>
  </si>
  <si>
    <t>Zasipanje jarkov s kamnitim materialom v slojih po
30 cm do planuma sodnjega ustroja, vključno 
dobava in utrjevanje z lažjimi napravami</t>
  </si>
  <si>
    <t>1.2.1.2.3.5</t>
  </si>
  <si>
    <t>1.2.1.2.3.5.1</t>
  </si>
  <si>
    <t>1.2.1.2.3.5.2</t>
  </si>
  <si>
    <t>Dobava in vgraditev stebriča za prometni znak
iz vroče cinkane jeklene cevi Φ 64 mm, dolžine
do 4000 mm</t>
  </si>
  <si>
    <t>1.2.1.2.3.5.3</t>
  </si>
  <si>
    <t>Dobava in montaža prometnega znaka 2315 in 2316</t>
  </si>
  <si>
    <t>1.2.1.2.3.5.4</t>
  </si>
  <si>
    <t>1.2.1.2.3.5.5</t>
  </si>
  <si>
    <t>1.2.1.2.3.5.6</t>
  </si>
  <si>
    <t>Izdelava  tankoslojne  prečne in ostale  označbe na 
vozišču, ročno, z enokoponentno belo barvo</t>
  </si>
  <si>
    <t>1.2.1.2.3.5.7</t>
  </si>
  <si>
    <t>Isto kot postavka 5.6, samo enokomponentna
rdeča barva</t>
  </si>
  <si>
    <t>1.2.1.2.3.5.8</t>
  </si>
  <si>
    <t>Isto kot postavka 5.6. samo enokomponentna 
modra barva ( znak 2315 )</t>
  </si>
  <si>
    <t>1.2.1.2.3.5.9</t>
  </si>
  <si>
    <t>1.2.1.2.3.5.10</t>
  </si>
  <si>
    <t>1.2.1.2.3.5.11</t>
  </si>
  <si>
    <t>1.2.1.2.3.5.12</t>
  </si>
  <si>
    <t>Izdelava reliefne  ločilne neprekinjene črte bele barve
š= 10 cm</t>
  </si>
  <si>
    <t>1.2.1.2.3.6</t>
  </si>
  <si>
    <t>1.2.1.2.3.6.1</t>
  </si>
  <si>
    <t>1.2.1.2.3.6.2</t>
  </si>
  <si>
    <t>1.2.1.2.3.6.3</t>
  </si>
  <si>
    <t>1.2.1.2.3.6.4</t>
  </si>
  <si>
    <t>Dela v območju obstoječih TK vodov - 
morebitne dodatne zaščite oz. prestavitve
TK vodov</t>
  </si>
  <si>
    <t>1.2.1.2.3.6.5</t>
  </si>
  <si>
    <t>1.2.1.2.3.6.6</t>
  </si>
  <si>
    <t>1.2.1.3</t>
  </si>
  <si>
    <t>P3</t>
  </si>
  <si>
    <t>Povezava 3: soseska Šorlijevo naselje - ŠP Kranj</t>
  </si>
  <si>
    <t>1.2.1.3.1</t>
  </si>
  <si>
    <t>U K31</t>
  </si>
  <si>
    <t>K31 Ulica XXXl. Divizije in Kopališka ulica ( od Bleiweisove ceste do Partizanske ceste )</t>
  </si>
  <si>
    <t>1.2.1.3.1.1</t>
  </si>
  <si>
    <t>1.2.1.3.1.1.1</t>
  </si>
  <si>
    <t>1.2.1.3.1.1.2</t>
  </si>
  <si>
    <t>1.2.1.3.1.1.3</t>
  </si>
  <si>
    <t>Izdelava  tankoslojne  prečne označb na vozišču,
ročno, z enokoponentno belo barvo</t>
  </si>
  <si>
    <t>1.2.1.3.1.1.4</t>
  </si>
  <si>
    <t>Isto kot postavka 5.3, samo enokomponentna
rumena barva</t>
  </si>
  <si>
    <t>1.2.1.3.1.1.5</t>
  </si>
  <si>
    <t>1.2.1.3.1.1.6</t>
  </si>
  <si>
    <t>1.2.1.3.1.1.7</t>
  </si>
  <si>
    <t>Izdelava tankoslojne označbe na vozišču, ročno z
enokomponentno belo barvo ( simboli 5607 )</t>
  </si>
  <si>
    <t>1.2.1.4</t>
  </si>
  <si>
    <t>P4</t>
  </si>
  <si>
    <t>Povezava 4: Soseska Šorlijevo naselje - središče vodovodni stolp</t>
  </si>
  <si>
    <t>1.2.1.4.1</t>
  </si>
  <si>
    <t>U K32</t>
  </si>
  <si>
    <t>K32 Zoisova ulica od križišča z Nazorjevo ulico do križišča z ulico XXXl. divizije</t>
  </si>
  <si>
    <t>1.2.1.4.1.1</t>
  </si>
  <si>
    <t>1.2.1.4.1.1.1</t>
  </si>
  <si>
    <t>1.2.1.4.1.1.2</t>
  </si>
  <si>
    <t>1.2.1.4.1.1.3</t>
  </si>
  <si>
    <t>1.2.1.4.1.1.4</t>
  </si>
  <si>
    <t>Isto kot postavka 5.3, samo enokomponentna 
rdeča barva</t>
  </si>
  <si>
    <t>1.2.1.4.1.1.5</t>
  </si>
  <si>
    <t>Izdelava tankoslojne označbe na vozišču, ročno
z enokomponentno belo  barvo - piktogram ( 5610 )</t>
  </si>
  <si>
    <t>1.2.1.4.1.1.6</t>
  </si>
  <si>
    <t>Izdelava tankoslojne označbe na vozišču, ročno
z enokomponentno belo in rdečo barvo - piktogram
-5609</t>
  </si>
  <si>
    <t>1.2.1.4.1.1.7</t>
  </si>
  <si>
    <t>Isto kot postavka 5.6, le smerne puščice</t>
  </si>
  <si>
    <t>1.2.1.4.1.1.8</t>
  </si>
  <si>
    <t>Dobava in montaža prometnih znakov, vključno
prometni stebrič višine do 4.000 m in temelj Φ 300
globine 1.0 m ( znak 2412-3 )</t>
  </si>
  <si>
    <t>1.2.1.4.2</t>
  </si>
  <si>
    <t>U K34</t>
  </si>
  <si>
    <t>K34 Nazorjeva ulica od Bleiweisove ceste do Zoisove ulice in Zoisova ulica do ceste Staneta Žagarja</t>
  </si>
  <si>
    <t>1.2.1.4.2.1</t>
  </si>
  <si>
    <t>1.2.1.4.2.1.1</t>
  </si>
  <si>
    <t>Brisanje obstoječih talnih označb po postopku 
peskanja</t>
  </si>
  <si>
    <t>1.2.1.4.2.1.2</t>
  </si>
  <si>
    <t>1.2.1.4.2.1.3</t>
  </si>
  <si>
    <t>1.2.1.4.2.1.4</t>
  </si>
  <si>
    <t>Isto kot postavka 5.2, le rdeča barva</t>
  </si>
  <si>
    <t>1.2.1.4.2.1.5</t>
  </si>
  <si>
    <t>1.2.1.4.2.1.6</t>
  </si>
  <si>
    <t>Isto kot postavka 5.5, samo enokomponentna
rumena barva</t>
  </si>
  <si>
    <t>1.2.1.4.2.1.7</t>
  </si>
  <si>
    <t>Izdelava tankoslojne označbe na vozišču, ročno
z enokomponentno belo barvo - piktogram ( 5610 )</t>
  </si>
  <si>
    <t>1.2.1.4.2.1.8</t>
  </si>
  <si>
    <t>Izdelava tankoslojne označbe na vozišču, ročno
z enokomponentno belo in rdečo barvo - piktogram
( 5609 )</t>
  </si>
  <si>
    <t>1.2.1.4.2.1.9</t>
  </si>
  <si>
    <t>Isto kot postavka 5.8, le smerne puščice</t>
  </si>
  <si>
    <t>1.2.1.5</t>
  </si>
  <si>
    <t>P5</t>
  </si>
  <si>
    <t>Povezava 5: Soseska Zlato polje ( navezava Naklo ) - Kranj center</t>
  </si>
  <si>
    <t>1.2.1.5.1</t>
  </si>
  <si>
    <t>U K44-45</t>
  </si>
  <si>
    <t>K44-45  Koroška cesta od Kidričeve ceste mimo Stošičeve ulice do krožišča na Bleiweisovi cesti</t>
  </si>
  <si>
    <t>1.2.1.5.1.1</t>
  </si>
  <si>
    <t>1.2.1.5.1.1.1</t>
  </si>
  <si>
    <t>Odstranitev 5 dreves premera debla &gt; 30 cm skupaj s panjem vključno z odvozom na deponijo in plačilom vseh pristojbin. Upoštevano v splošnih pogojih.</t>
  </si>
  <si>
    <t>1.2.1.5.1.1.2</t>
  </si>
  <si>
    <t>1.2.1.5.1.1.3</t>
  </si>
  <si>
    <t>1.2.1.5.1.1.4</t>
  </si>
  <si>
    <t>1.2.1.5.1.1.5</t>
  </si>
  <si>
    <t xml:space="preserve">Rušenje asfalta v debelini do 10 cm, z odvozom in
deponiranjem na deponijo po izboru izvajalca
(pooblaščena deponija za predelavo/reciklažo asfalta )
</t>
  </si>
  <si>
    <t>1.2.1.5.1.1.6</t>
  </si>
  <si>
    <t xml:space="preserve">Rušenje  obstoječih pokrovov jaškov in postavitev
na novo višino
</t>
  </si>
  <si>
    <t>1.2.1.5.1.1.7</t>
  </si>
  <si>
    <t>Rušenje obstoječih betonskih robnikov z odvozom
na deponijo po izboru izvajalca ( pooblaščena
deponija za predelavo/reciklažo betonov )</t>
  </si>
  <si>
    <t>1.2.1.5.1.2</t>
  </si>
  <si>
    <t>1.2.1.5.1.2.1</t>
  </si>
  <si>
    <t>1.2.1.5.1.2.2</t>
  </si>
  <si>
    <t>Široki izkop zemljine V. ktg z nakladanjem in odvozom izkopanega materiala
na deponijo po izboru izvajalca</t>
  </si>
  <si>
    <t>1.2.1.5.1.2.3</t>
  </si>
  <si>
    <t>1.2.1.5.1.2.4</t>
  </si>
  <si>
    <t>1.2.1.5.1.2.5</t>
  </si>
  <si>
    <t>Zaščita brežin z biotorkretom z raztirko iz sena
prebrizgan z leplivim materialom in protierozijska
zašćita s kokosovo mrežo</t>
  </si>
  <si>
    <t>1.2.1.5.1.3</t>
  </si>
  <si>
    <t>1.2.1.5.1.3.1</t>
  </si>
  <si>
    <t>1.2.1.5.1.3.2</t>
  </si>
  <si>
    <t>1.2.1.5.1.3.3</t>
  </si>
  <si>
    <t>1.2.1.5.1.3.4</t>
  </si>
  <si>
    <t>1.2.1.5.1.3.5</t>
  </si>
  <si>
    <t>1.2.1.5.1.3.6</t>
  </si>
  <si>
    <t>1.2.1.5.1.3.7</t>
  </si>
  <si>
    <t>1.2.1.5.1.3.8</t>
  </si>
  <si>
    <t>Polaganje granitnih kock 10/10/10 cm na betonsko podlago debeline 20 cm (brez dobave materiala) vključno s stičenjem (visoko elastično vezivo za dilatiranje (fugiranje) tlakovanih površinki iz granitnih kock). V ceni upoštevati čiščenje in dovoz obstoječih granitnih kock iz deponije v oddaljenosti 5 km.</t>
  </si>
  <si>
    <t>1.2.1.5.1.3.9</t>
  </si>
  <si>
    <t xml:space="preserve">Dobava in vgraditev granitnih robnikov dimenzije
25x15x100, vgrajenih v beon znamke C 12/15, 
ter fugiranih s cementno malto
</t>
  </si>
  <si>
    <t>1.2.1.5.1.3.10</t>
  </si>
  <si>
    <t>3.10</t>
  </si>
  <si>
    <t>Isto kot postavka 3.10, le pogreznjeni granitni robniki</t>
  </si>
  <si>
    <t>1.2.1.5.1.4</t>
  </si>
  <si>
    <t>1.2.1.5.1.4.1</t>
  </si>
  <si>
    <t>1.2.1.5.1.4.2</t>
  </si>
  <si>
    <t>Dobava in vgraditev stebriča za prometni znak
iz vroče cinkane jeklene cevi Φ 64 mm, 
dolžine do 4000 mm</t>
  </si>
  <si>
    <t>1.2.1.5.1.4.3</t>
  </si>
  <si>
    <t>Dobava in montaža prometnega znaka
( 2430, 2431,2432 )</t>
  </si>
  <si>
    <t>1.2.1.5.1.4.4</t>
  </si>
  <si>
    <t>Dobava in montaža prometnega znaka 2102
( 2102, 2431,2432 )</t>
  </si>
  <si>
    <t>1.2.1.5.1.4.5</t>
  </si>
  <si>
    <t>Dobava in montaža prometnega znaka 
( 2310, 2311, 2312, 2315, 2316  )</t>
  </si>
  <si>
    <t>1.2.1.5.1.4.6</t>
  </si>
  <si>
    <t>1.2.1.5.1.4.7</t>
  </si>
  <si>
    <t>1.2.1.5.1.4.8</t>
  </si>
  <si>
    <t>Isto kot postavka 5.7, samo enokomponentna
rdeča barva</t>
  </si>
  <si>
    <t>1.2.1.5.1.4.9</t>
  </si>
  <si>
    <t>Izdelava tankoslojne označbe na vozišču, ročno
z enokomponentno belo barvo - piktogram 5610</t>
  </si>
  <si>
    <t>1.2.1.5.1.4.10</t>
  </si>
  <si>
    <t>1.2.1.5.1.4.11</t>
  </si>
  <si>
    <t>1.2.1.5.1.4.12</t>
  </si>
  <si>
    <t>1.2.1.5.1.5</t>
  </si>
  <si>
    <t>1.2.1.5.1.5.1</t>
  </si>
  <si>
    <t>1.2.1.5.1.5.2</t>
  </si>
  <si>
    <t>1.2.1.5.1.5.3</t>
  </si>
  <si>
    <t>1.2.1.5.1.5.4</t>
  </si>
  <si>
    <t>1.2.1.5.1.5.5</t>
  </si>
  <si>
    <t>1.2.1.5.1.5.6</t>
  </si>
  <si>
    <t>1.2.1.5.1.5.7</t>
  </si>
  <si>
    <t>1.2.1.5.1.5.8</t>
  </si>
  <si>
    <t>1.2.1.6</t>
  </si>
  <si>
    <t>P6</t>
  </si>
  <si>
    <t>Povezava 6: soseska Orehek</t>
  </si>
  <si>
    <t>1.2.1.6.1</t>
  </si>
  <si>
    <t>U K4</t>
  </si>
  <si>
    <t>K4 Zevnikova ulica od križišča s Potjo za Krajem do obstoječega prehoda preko R1 - 211</t>
  </si>
  <si>
    <t>1.2.1.6.1.1</t>
  </si>
  <si>
    <t>1.2.1.6.1.1.1</t>
  </si>
  <si>
    <t>1.2.1.6.1.1.2</t>
  </si>
  <si>
    <t>1.2.1.6.1.1.3</t>
  </si>
  <si>
    <t>Izdelava tankoslojne označbe na vozišču, ročno
z enokomponentno belo  barvo - piktogram ( 5607 )</t>
  </si>
  <si>
    <t>1.2.1.6.1.1.4</t>
  </si>
  <si>
    <t>Isto kot postavka 5.3, le smerne puščice</t>
  </si>
  <si>
    <t>ND</t>
  </si>
  <si>
    <t>NEUPRAVIČEN DEL</t>
  </si>
  <si>
    <t>1.3.1</t>
  </si>
  <si>
    <t>1.3.1.1</t>
  </si>
  <si>
    <t xml:space="preserve">Povezava 1: Soseska Planina - Nakupovalno središče Primskovo
</t>
  </si>
  <si>
    <t>1.3.1.1.1</t>
  </si>
  <si>
    <t>U K11_2</t>
  </si>
  <si>
    <t>K11 Cesta Rudija Šelige od križišča s Cesto Jaka Platiše do Likozarjeve ulice ( odsek 2 )</t>
  </si>
  <si>
    <t>1.3.1.1.1.1</t>
  </si>
  <si>
    <t>1.3.1.1.1.1.1</t>
  </si>
  <si>
    <t>1.3.1.1.1.1.2</t>
  </si>
  <si>
    <t>1.3.1.1.1.1.3</t>
  </si>
  <si>
    <t>1.3.1.1.1.1.4</t>
  </si>
  <si>
    <t>1.3.1.1.1.1.5</t>
  </si>
  <si>
    <t>1.3.1.1.1.1.6</t>
  </si>
  <si>
    <t>1.3.1.1.1.1.7</t>
  </si>
  <si>
    <t>1.3.1.1.1.1.8</t>
  </si>
  <si>
    <t>1.3.1.1.1.1.9</t>
  </si>
  <si>
    <t>1.3.1.1.1.2</t>
  </si>
  <si>
    <t>1.3.1.1.1.2.1</t>
  </si>
  <si>
    <t>1.3.1.1.1.2.2</t>
  </si>
  <si>
    <t>1.3.1.1.1.2.3</t>
  </si>
  <si>
    <t>1.3.1.1.1.2.4</t>
  </si>
  <si>
    <t>1.3.1.1.1.3</t>
  </si>
  <si>
    <t>1.3.1.1.1.3.1</t>
  </si>
  <si>
    <t>1.3.1.1.1.3.2</t>
  </si>
  <si>
    <t>1.3.1.1.1.3.3</t>
  </si>
  <si>
    <t>1.3.1.1.1.3.4</t>
  </si>
  <si>
    <t>1.3.1.1.1.3.5</t>
  </si>
  <si>
    <t>1.3.1.1.1.3.6</t>
  </si>
  <si>
    <t>1.3.1.1.1.3.7</t>
  </si>
  <si>
    <t>1.3.1.1.1.3.8</t>
  </si>
  <si>
    <t>1.3.1.1.1.4</t>
  </si>
  <si>
    <t>1.3.1.1.1.4.1</t>
  </si>
  <si>
    <t>1.3.1.1.1.4.2</t>
  </si>
  <si>
    <t>1.3.1.1.1.5</t>
  </si>
  <si>
    <t>1.3.1.1.1.5.1</t>
  </si>
  <si>
    <t>1.3.1.1.1.5.2</t>
  </si>
  <si>
    <t>1.3.1.1.1.5.3</t>
  </si>
  <si>
    <t>1.3.1.1.1.5.4</t>
  </si>
  <si>
    <t>Izdelava tankoslojne vzdolžne oznake na vozišču
z enokomponentno belo barvo, strojno, debelina
plasti suhe snovi 250µm, širina črte 10 cm</t>
  </si>
  <si>
    <t>1.3.1.1.1.5.5</t>
  </si>
  <si>
    <t>1.3.1.1.1.5.6</t>
  </si>
  <si>
    <t>1.3.1.1.1.5.7</t>
  </si>
  <si>
    <t>1.3.1.1.1.5.8</t>
  </si>
  <si>
    <t>1.3.1.1.1.5.9</t>
  </si>
  <si>
    <t>1.3.1.1.1.5.10</t>
  </si>
  <si>
    <t>1.3.1.1.1.5.11</t>
  </si>
  <si>
    <t>1.3.1.1.1.5.12</t>
  </si>
  <si>
    <t>1.3.1.1.1.5.13</t>
  </si>
  <si>
    <t>1.3.1.1.1.6</t>
  </si>
  <si>
    <t>1.3.1.1.1.6.1</t>
  </si>
  <si>
    <t>1.3.1.1.1.6.2</t>
  </si>
  <si>
    <t>1.3.1.1.1.6.3</t>
  </si>
  <si>
    <t>1.3.1.1.1.6.4</t>
  </si>
  <si>
    <t>Dela v območju obstoječih elektro vodov - 
morebitne dodatne zaščite oz. prestavitve elektro 
vodov</t>
  </si>
  <si>
    <t>1.3.1.1.1.6.5</t>
  </si>
  <si>
    <t>1.3.1.1.1.6.6</t>
  </si>
  <si>
    <t>1.3.1.1.1.6.7</t>
  </si>
  <si>
    <t>1.3.1.2</t>
  </si>
  <si>
    <t>1.3.1.2.1</t>
  </si>
  <si>
    <t>1.3.1.2.1.1</t>
  </si>
  <si>
    <t>1.3.1.2.1.1.1</t>
  </si>
  <si>
    <t>1.3.1.2.1.2</t>
  </si>
  <si>
    <t>1.3.1.2.1.2.1</t>
  </si>
  <si>
    <t>1.3.1.2.1.2.2</t>
  </si>
  <si>
    <t>1.3.1.2.1.3</t>
  </si>
  <si>
    <t>1.3.1.2.1.3.1</t>
  </si>
  <si>
    <t>1.3.1.2.1.3.2</t>
  </si>
  <si>
    <t>1.3.1.2.1.3.3</t>
  </si>
  <si>
    <t>1.3.1.2.1.3.4</t>
  </si>
  <si>
    <t>NEP</t>
  </si>
  <si>
    <t>NEPREDVIDENA DELA</t>
  </si>
  <si>
    <t>1.4.1</t>
  </si>
  <si>
    <t>1.</t>
  </si>
  <si>
    <t>Dodatna in nepredvidena dela</t>
  </si>
  <si>
    <t>%</t>
  </si>
  <si>
    <t>Projekt</t>
  </si>
  <si>
    <t>StPro</t>
  </si>
  <si>
    <t>KrOpis</t>
  </si>
  <si>
    <t>Date()</t>
  </si>
  <si>
    <t>Dokument</t>
  </si>
  <si>
    <t>Tip.KrOpis</t>
  </si>
  <si>
    <t>Ime in Priimek</t>
  </si>
  <si>
    <t>St</t>
  </si>
  <si>
    <t>Šifra</t>
  </si>
  <si>
    <t>Merska enota</t>
  </si>
  <si>
    <t>Kol</t>
  </si>
  <si>
    <t>CenaPonBrezPop</t>
  </si>
  <si>
    <t>ZnesekNet</t>
  </si>
  <si>
    <t>visible = false</t>
  </si>
  <si>
    <t>TipNivoja</t>
  </si>
  <si>
    <t>m1</t>
  </si>
  <si>
    <t>tekočih metrov</t>
  </si>
  <si>
    <t>kvadratnih metrov</t>
  </si>
  <si>
    <t>CZK</t>
  </si>
  <si>
    <t>kubičnih metrov</t>
  </si>
  <si>
    <t>kg</t>
  </si>
  <si>
    <t>kilogramov</t>
  </si>
  <si>
    <t>km</t>
  </si>
  <si>
    <t>kilometrov</t>
  </si>
  <si>
    <t>l</t>
  </si>
  <si>
    <t>litrov</t>
  </si>
  <si>
    <t>kosov</t>
  </si>
  <si>
    <t>ar</t>
  </si>
  <si>
    <t>arov</t>
  </si>
  <si>
    <t>t</t>
  </si>
  <si>
    <t>ton</t>
  </si>
  <si>
    <t>ha</t>
  </si>
  <si>
    <t>hektar</t>
  </si>
  <si>
    <t>zvr</t>
  </si>
  <si>
    <t>zvar</t>
  </si>
  <si>
    <t>kam</t>
  </si>
  <si>
    <t>kamionov</t>
  </si>
  <si>
    <t>kwh</t>
  </si>
  <si>
    <t>kilowatnih ur</t>
  </si>
  <si>
    <t>x</t>
  </si>
  <si>
    <t>kw</t>
  </si>
  <si>
    <t>kilowatov</t>
  </si>
  <si>
    <t>wat</t>
  </si>
  <si>
    <t>watov</t>
  </si>
  <si>
    <t>s</t>
  </si>
  <si>
    <t>Sekunda</t>
  </si>
  <si>
    <t>min</t>
  </si>
  <si>
    <t>Minuta</t>
  </si>
  <si>
    <t>ura</t>
  </si>
  <si>
    <t>ur</t>
  </si>
  <si>
    <t>dd</t>
  </si>
  <si>
    <t>Delovni dan</t>
  </si>
  <si>
    <t>dan</t>
  </si>
  <si>
    <t>dni</t>
  </si>
  <si>
    <t>ted</t>
  </si>
  <si>
    <t>Teden</t>
  </si>
  <si>
    <t>mes</t>
  </si>
  <si>
    <t>mesec</t>
  </si>
  <si>
    <t>clet</t>
  </si>
  <si>
    <t>Četrtletje</t>
  </si>
  <si>
    <t>let</t>
  </si>
  <si>
    <t>Leto</t>
  </si>
  <si>
    <t>dlet</t>
  </si>
  <si>
    <t>Desetletje</t>
  </si>
  <si>
    <t>slet</t>
  </si>
  <si>
    <t>Stoletje</t>
  </si>
  <si>
    <t>tlet</t>
  </si>
  <si>
    <t>Tisočletje</t>
  </si>
  <si>
    <t>lit/s</t>
  </si>
  <si>
    <t>m3/s</t>
  </si>
  <si>
    <t>m3/min</t>
  </si>
  <si>
    <t>m3/dan</t>
  </si>
  <si>
    <t>tm</t>
  </si>
  <si>
    <t>lit/min</t>
  </si>
  <si>
    <t>lit/h</t>
  </si>
  <si>
    <t>lit/dan</t>
  </si>
  <si>
    <t>t/h</t>
  </si>
  <si>
    <t>t/dan</t>
  </si>
  <si>
    <t>t/let</t>
  </si>
  <si>
    <t>m/s</t>
  </si>
  <si>
    <t>m/min</t>
  </si>
  <si>
    <t>m/h</t>
  </si>
  <si>
    <t>m/dan</t>
  </si>
  <si>
    <t>m3/h</t>
  </si>
  <si>
    <t>SIT</t>
  </si>
  <si>
    <t>GBP</t>
  </si>
  <si>
    <t>CHF</t>
  </si>
  <si>
    <t>SKK</t>
  </si>
  <si>
    <t>JPY</t>
  </si>
  <si>
    <t>HRK</t>
  </si>
  <si>
    <t>CAD</t>
  </si>
  <si>
    <t>USD</t>
  </si>
  <si>
    <t>POPIS DEL</t>
  </si>
  <si>
    <t>Operacija</t>
  </si>
  <si>
    <t>Sklop:</t>
  </si>
  <si>
    <t>Ponudnik mora priložiti cenike materialov in storitev za najmanj sledeče postavke:</t>
  </si>
  <si>
    <t>V kolikor se posamezen element kalkulativnega cenika pojavi že kot samostojna postavka v popisu del velja cena kalkulativnega elementa iz popisa del!</t>
  </si>
  <si>
    <t>Naročnik si pridržuje pravico, da od ponudnika zahteva analizo cene za naključno izbrane postavke iz popisa del, katera mora biti usklajena s kalkulativnim cenikom!</t>
  </si>
  <si>
    <t>Cenik kalkulativnih elementov:</t>
  </si>
  <si>
    <t>cena ure:</t>
  </si>
  <si>
    <t>PK delavca</t>
  </si>
  <si>
    <t>h</t>
  </si>
  <si>
    <t>KV delavca</t>
  </si>
  <si>
    <t>VKV delavca</t>
  </si>
  <si>
    <t>cene mehanizacije</t>
  </si>
  <si>
    <t>prevozne ure kamionov</t>
  </si>
  <si>
    <t>strojne ure gradbenih strojev - bager</t>
  </si>
  <si>
    <t>strojne ure gradbenih strojev - pickhammer</t>
  </si>
  <si>
    <t>strojne ure gradbenih strojev - valjar</t>
  </si>
  <si>
    <t>strojne ure gradbenih strojev - kompresor</t>
  </si>
  <si>
    <t>strojne ure gradbenih strojev - greder</t>
  </si>
  <si>
    <t>cene materiala</t>
  </si>
  <si>
    <t>Beton C12/15</t>
  </si>
  <si>
    <t>Cevi iz umetnih mas DN300, togostnega razreda min. SN 8, kompletno z vsemi fazonskimi kosi in tesnili.</t>
  </si>
  <si>
    <t xml:space="preserve">Drobljenega kamnit nasipni materiala, granulacije 
0-63 mm </t>
  </si>
  <si>
    <t xml:space="preserve">Tamponski drobljenec granulacije 0 - 32 mm </t>
  </si>
  <si>
    <t xml:space="preserve">IZGRADNJA KOLESARSKE INFRASTRUKTURE IN CENTRA TRAJNOSTNE MOBILNOSTI 
</t>
  </si>
  <si>
    <t>KOLESARSKE POVEZAVE V KRANJU 1 – 6</t>
  </si>
  <si>
    <t>SKLOP ŠT. 1: Gradnja kolesarske infrastrukture (povezave 1 – 6)</t>
  </si>
  <si>
    <t>Granitni cestnih robniki 25 x 15 x 100</t>
  </si>
  <si>
    <t>Predfabricirani betonski cestnih robniki 25 x 15 x 100</t>
  </si>
  <si>
    <t>Okroglozrnati pesek frakcije 0-16 mm</t>
  </si>
  <si>
    <t>Cevi iz umetnih mas DN160, togostnega razreda min. SN 8, kompletno z vsemi fazonskimi kosi in tesnili.</t>
  </si>
  <si>
    <t>AC 22 base B 50/70 A3 v deb. 7 cm</t>
  </si>
  <si>
    <t>AC 8 surf B 50/70 A3 v deb. 4 cm</t>
  </si>
  <si>
    <t>AC 8 surf B 50/70 A5 v deb. 5 cm</t>
  </si>
  <si>
    <t>Betonski lamelni robnik 5/20/100</t>
  </si>
  <si>
    <t>Znesek z DDV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</si>
</sst>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0.00\ _€"/>
    <numFmt numFmtId="165" formatCode="#,##0.00\ _S_I_T;[Red]#,##0.00\ _S_I_T"/>
    <numFmt numFmtId="166" formatCode="General_)"/>
    <numFmt numFmtId="167" formatCode="#,##0.00\ &quot;€&quot;"/>
    <numFmt numFmtId="168" formatCode="_-* #,##0.00\ _S_I_T_-;\-* #,##0.00\ _S_I_T_-;_-* &quot;-&quot;??\ _S_I_T_-;_-@_-"/>
    <numFmt numFmtId="169" formatCode="_-* #,##0.00\ _E_U_R_-;\-* #,##0.00\ _E_U_R_-;_-* &quot;-&quot;??\ _E_U_R_-;_-@_-"/>
  </numFmts>
  <fonts count="27">
    <font>
      <sz val="10"/>
      <name val="Arial"/>
    </font>
    <font>
      <sz val="10"/>
      <name val="Arial CE"/>
    </font>
    <font>
      <sz val="10"/>
      <color indexed="10"/>
      <name val="Arial"/>
      <family val="2"/>
      <charset val="238"/>
    </font>
    <font>
      <b/>
      <u/>
      <sz val="11"/>
      <name val="Arial"/>
      <family val="2"/>
      <charset val="238"/>
    </font>
    <font>
      <b/>
      <u/>
      <sz val="11"/>
      <color indexed="10"/>
      <name val="Arial"/>
      <family val="2"/>
      <charset val="238"/>
    </font>
    <font>
      <b/>
      <sz val="10"/>
      <color indexed="10"/>
      <name val="Arial"/>
      <family val="2"/>
      <charset val="238"/>
    </font>
    <font>
      <b/>
      <sz val="10"/>
      <name val="Arial"/>
      <family val="2"/>
      <charset val="238"/>
    </font>
    <font>
      <sz val="8"/>
      <name val="Tahoma"/>
      <family val="2"/>
      <charset val="238"/>
    </font>
    <font>
      <b/>
      <i/>
      <u/>
      <sz val="12"/>
      <name val="Arial"/>
      <family val="2"/>
      <charset val="238"/>
    </font>
    <font>
      <sz val="10"/>
      <color indexed="23"/>
      <name val="Arial"/>
      <family val="2"/>
      <charset val="238"/>
    </font>
    <font>
      <sz val="10"/>
      <color theme="3" tint="0.39994506668294322"/>
      <name val="Arial CE"/>
    </font>
    <font>
      <sz val="10"/>
      <name val="Arial"/>
      <family val="2"/>
      <charset val="238"/>
    </font>
    <font>
      <b/>
      <i/>
      <u/>
      <sz val="14"/>
      <name val="Arial"/>
      <family val="2"/>
      <charset val="238"/>
    </font>
    <font>
      <b/>
      <i/>
      <u/>
      <sz val="12"/>
      <name val="Arial"/>
      <family val="2"/>
      <charset val="238"/>
    </font>
    <font>
      <sz val="10"/>
      <name val="Arial"/>
      <family val="2"/>
      <charset val="238"/>
    </font>
    <font>
      <sz val="10"/>
      <color indexed="23"/>
      <name val="Arial"/>
      <family val="2"/>
      <charset val="238"/>
    </font>
    <font>
      <sz val="10"/>
      <color theme="1"/>
      <name val="Arial"/>
      <family val="2"/>
      <charset val="238"/>
    </font>
    <font>
      <sz val="10"/>
      <name val="Arial CE"/>
      <charset val="238"/>
    </font>
    <font>
      <sz val="14"/>
      <name val="Arial CE"/>
      <family val="2"/>
    </font>
    <font>
      <b/>
      <sz val="14"/>
      <name val="Arial CE"/>
      <family val="2"/>
    </font>
    <font>
      <b/>
      <sz val="10"/>
      <name val="Arial CE"/>
      <family val="2"/>
      <charset val="238"/>
    </font>
    <font>
      <b/>
      <sz val="10"/>
      <name val="Arial CE"/>
      <charset val="238"/>
    </font>
    <font>
      <b/>
      <sz val="14"/>
      <name val="Arial CE"/>
      <charset val="238"/>
    </font>
    <font>
      <b/>
      <sz val="12"/>
      <name val="Arial"/>
      <family val="2"/>
      <charset val="238"/>
    </font>
    <font>
      <b/>
      <sz val="10"/>
      <color theme="1"/>
      <name val="Calibri"/>
      <family val="2"/>
      <charset val="238"/>
      <scheme val="minor"/>
    </font>
    <font>
      <sz val="10"/>
      <name val="Gatineau"/>
    </font>
    <font>
      <sz val="10"/>
      <name val="Arial CE"/>
      <family val="2"/>
      <charset val="238"/>
    </font>
  </fonts>
  <fills count="5">
    <fill>
      <patternFill patternType="none"/>
    </fill>
    <fill>
      <patternFill patternType="gray125"/>
    </fill>
    <fill>
      <patternFill patternType="solid">
        <fgColor indexed="41"/>
        <bgColor indexed="64"/>
      </patternFill>
    </fill>
    <fill>
      <patternFill patternType="solid">
        <fgColor indexed="60"/>
      </patternFill>
    </fill>
    <fill>
      <patternFill patternType="solid">
        <fgColor indexed="22"/>
        <bgColor indexed="64"/>
      </patternFill>
    </fill>
  </fills>
  <borders count="7">
    <border>
      <left/>
      <right/>
      <top/>
      <bottom/>
      <diagonal/>
    </border>
    <border>
      <left/>
      <right/>
      <top style="hair">
        <color theme="0" tint="-0.34998626667073579"/>
      </top>
      <bottom style="hair">
        <color theme="0" tint="-0.34998626667073579"/>
      </bottom>
      <diagonal/>
    </border>
    <border>
      <left style="thin">
        <color indexed="64"/>
      </left>
      <right style="thin">
        <color indexed="64"/>
      </right>
      <top style="thin">
        <color indexed="64"/>
      </top>
      <bottom style="thin">
        <color indexed="64"/>
      </bottom>
      <diagonal/>
    </border>
    <border>
      <left/>
      <right/>
      <top style="thin">
        <color indexed="64"/>
      </top>
      <bottom style="hair">
        <color theme="0" tint="-0.34998626667073579"/>
      </bottom>
      <diagonal/>
    </border>
    <border>
      <left/>
      <right/>
      <top/>
      <bottom style="medium">
        <color indexed="64"/>
      </bottom>
      <diagonal/>
    </border>
    <border>
      <left style="thin">
        <color indexed="61"/>
      </left>
      <right style="thin">
        <color indexed="61"/>
      </right>
      <top style="thin">
        <color indexed="61"/>
      </top>
      <bottom style="thin">
        <color indexed="61"/>
      </bottom>
      <diagonal/>
    </border>
    <border>
      <left/>
      <right/>
      <top/>
      <bottom style="thin">
        <color indexed="64"/>
      </bottom>
      <diagonal/>
    </border>
  </borders>
  <cellStyleXfs count="11">
    <xf numFmtId="0" fontId="0" fillId="0" borderId="0"/>
    <xf numFmtId="9" fontId="11" fillId="0" borderId="0" applyFont="0" applyFill="0" applyBorder="0" applyAlignment="0" applyProtection="0"/>
    <xf numFmtId="0" fontId="1" fillId="0" borderId="0"/>
    <xf numFmtId="0" fontId="1" fillId="0" borderId="0"/>
    <xf numFmtId="0" fontId="1" fillId="0" borderId="0"/>
    <xf numFmtId="0" fontId="17" fillId="0" borderId="0"/>
    <xf numFmtId="0" fontId="11" fillId="0" borderId="0"/>
    <xf numFmtId="168" fontId="25" fillId="0" borderId="0" applyFont="0" applyFill="0" applyBorder="0" applyAlignment="0" applyProtection="0"/>
    <xf numFmtId="43" fontId="1" fillId="0" borderId="0" applyFont="0" applyFill="0" applyBorder="0" applyAlignment="0" applyProtection="0"/>
    <xf numFmtId="0" fontId="17" fillId="0" borderId="0"/>
    <xf numFmtId="169" fontId="17" fillId="0" borderId="0" applyFont="0" applyFill="0" applyBorder="0" applyAlignment="0" applyProtection="0"/>
  </cellStyleXfs>
  <cellXfs count="119">
    <xf numFmtId="0" fontId="0" fillId="0" borderId="0" xfId="0"/>
    <xf numFmtId="49" fontId="0" fillId="0" borderId="1" xfId="0" applyNumberFormat="1" applyBorder="1" applyAlignment="1" applyProtection="1">
      <alignment horizontal="left"/>
    </xf>
    <xf numFmtId="0" fontId="0" fillId="0" borderId="1" xfId="0" applyNumberFormat="1" applyBorder="1" applyAlignment="1" applyProtection="1">
      <alignment horizontal="left" wrapText="1"/>
    </xf>
    <xf numFmtId="0" fontId="0" fillId="0" borderId="1" xfId="0" applyBorder="1" applyAlignment="1" applyProtection="1">
      <alignment horizontal="left"/>
    </xf>
    <xf numFmtId="4" fontId="0" fillId="0" borderId="1" xfId="0" applyNumberFormat="1" applyBorder="1" applyProtection="1"/>
    <xf numFmtId="164" fontId="2" fillId="0" borderId="1" xfId="0" applyNumberFormat="1" applyFont="1" applyBorder="1" applyProtection="1">
      <protection locked="0"/>
    </xf>
    <xf numFmtId="164" fontId="0" fillId="0" borderId="1" xfId="0" applyNumberFormat="1" applyBorder="1" applyProtection="1"/>
    <xf numFmtId="0" fontId="0" fillId="0" borderId="1" xfId="0" applyNumberFormat="1" applyBorder="1" applyAlignment="1" applyProtection="1">
      <alignment horizontal="left" wrapText="1"/>
      <protection locked="0"/>
    </xf>
    <xf numFmtId="0" fontId="0" fillId="0" borderId="0" xfId="0" applyProtection="1"/>
    <xf numFmtId="49" fontId="0" fillId="0" borderId="0" xfId="0" applyNumberFormat="1" applyBorder="1" applyAlignment="1" applyProtection="1">
      <alignment horizontal="left"/>
    </xf>
    <xf numFmtId="0" fontId="0" fillId="0" borderId="0" xfId="0" applyNumberFormat="1" applyBorder="1" applyAlignment="1" applyProtection="1">
      <alignment horizontal="left" wrapText="1"/>
    </xf>
    <xf numFmtId="0" fontId="0" fillId="0" borderId="0" xfId="0" applyBorder="1" applyAlignment="1" applyProtection="1">
      <alignment horizontal="left"/>
    </xf>
    <xf numFmtId="4" fontId="0" fillId="0" borderId="0" xfId="0" applyNumberFormat="1" applyBorder="1" applyAlignment="1" applyProtection="1">
      <alignment horizontal="left"/>
    </xf>
    <xf numFmtId="164" fontId="2" fillId="0" borderId="0" xfId="0" applyNumberFormat="1" applyFont="1" applyBorder="1" applyProtection="1"/>
    <xf numFmtId="164" fontId="0" fillId="0" borderId="0" xfId="0" applyNumberFormat="1" applyBorder="1" applyProtection="1"/>
    <xf numFmtId="164" fontId="0" fillId="0" borderId="0" xfId="0" applyNumberFormat="1" applyFill="1" applyBorder="1" applyProtection="1"/>
    <xf numFmtId="0" fontId="0" fillId="0" borderId="0" xfId="0" applyNumberFormat="1" applyFill="1" applyBorder="1" applyAlignment="1" applyProtection="1">
      <alignment horizontal="left" wrapText="1"/>
    </xf>
    <xf numFmtId="49" fontId="3" fillId="0" borderId="2" xfId="0" applyNumberFormat="1" applyFont="1" applyBorder="1" applyAlignment="1" applyProtection="1">
      <alignment horizontal="left"/>
    </xf>
    <xf numFmtId="0" fontId="3" fillId="0" borderId="2" xfId="0" applyNumberFormat="1" applyFont="1" applyBorder="1" applyAlignment="1" applyProtection="1">
      <alignment horizontal="left" wrapText="1"/>
    </xf>
    <xf numFmtId="164" fontId="4" fillId="0" borderId="2" xfId="0" applyNumberFormat="1" applyFont="1" applyBorder="1" applyProtection="1"/>
    <xf numFmtId="164" fontId="3" fillId="0" borderId="2" xfId="0" applyNumberFormat="1" applyFont="1" applyBorder="1" applyAlignment="1" applyProtection="1">
      <alignment wrapText="1"/>
    </xf>
    <xf numFmtId="164" fontId="3" fillId="0" borderId="2" xfId="0" applyNumberFormat="1" applyFont="1" applyBorder="1" applyAlignment="1" applyProtection="1">
      <alignment horizontal="left" wrapText="1"/>
    </xf>
    <xf numFmtId="4" fontId="4" fillId="0" borderId="2" xfId="0" applyNumberFormat="1" applyFont="1" applyBorder="1" applyProtection="1"/>
    <xf numFmtId="49" fontId="0" fillId="0" borderId="3" xfId="0" applyNumberFormat="1" applyBorder="1" applyAlignment="1" applyProtection="1">
      <alignment horizontal="left"/>
    </xf>
    <xf numFmtId="0" fontId="0" fillId="0" borderId="3" xfId="0" applyNumberFormat="1" applyBorder="1" applyAlignment="1" applyProtection="1">
      <alignment horizontal="left" wrapText="1"/>
    </xf>
    <xf numFmtId="0" fontId="0" fillId="0" borderId="3" xfId="0" applyBorder="1" applyAlignment="1" applyProtection="1">
      <alignment horizontal="left"/>
    </xf>
    <xf numFmtId="4" fontId="0" fillId="0" borderId="3" xfId="0" applyNumberFormat="1" applyBorder="1" applyProtection="1"/>
    <xf numFmtId="164" fontId="2" fillId="0" borderId="3" xfId="0" applyNumberFormat="1" applyFont="1" applyBorder="1" applyProtection="1">
      <protection locked="0"/>
    </xf>
    <xf numFmtId="164" fontId="0" fillId="0" borderId="3" xfId="0" applyNumberFormat="1" applyBorder="1" applyProtection="1"/>
    <xf numFmtId="0" fontId="0" fillId="0" borderId="3" xfId="0" applyNumberFormat="1" applyBorder="1" applyAlignment="1" applyProtection="1">
      <alignment horizontal="left" wrapText="1"/>
      <protection locked="0"/>
    </xf>
    <xf numFmtId="0" fontId="0" fillId="2" borderId="0" xfId="0" applyFill="1"/>
    <xf numFmtId="0" fontId="0" fillId="0" borderId="0" xfId="0" applyFill="1"/>
    <xf numFmtId="0" fontId="0" fillId="0" borderId="0" xfId="0" applyAlignment="1">
      <alignment wrapText="1"/>
    </xf>
    <xf numFmtId="0" fontId="5" fillId="0" borderId="0" xfId="0" applyFont="1" applyAlignment="1">
      <alignment wrapText="1"/>
    </xf>
    <xf numFmtId="0" fontId="0" fillId="2" borderId="0" xfId="0" applyFill="1" applyAlignment="1">
      <alignment wrapText="1"/>
    </xf>
    <xf numFmtId="0" fontId="5" fillId="0" borderId="0" xfId="0" applyFont="1" applyFill="1" applyAlignment="1">
      <alignment wrapText="1"/>
    </xf>
    <xf numFmtId="49" fontId="0" fillId="0" borderId="0" xfId="0" applyNumberFormat="1"/>
    <xf numFmtId="0" fontId="6" fillId="0" borderId="0" xfId="0" applyNumberFormat="1" applyFont="1"/>
    <xf numFmtId="165" fontId="0" fillId="0" borderId="0" xfId="0" applyNumberFormat="1" applyAlignment="1">
      <alignment horizontal="right"/>
    </xf>
    <xf numFmtId="49" fontId="6" fillId="0" borderId="4" xfId="0" applyNumberFormat="1" applyFont="1" applyBorder="1"/>
    <xf numFmtId="0" fontId="6" fillId="0" borderId="4" xfId="0" applyFont="1" applyBorder="1" applyAlignment="1">
      <alignment wrapText="1"/>
    </xf>
    <xf numFmtId="0" fontId="6" fillId="0" borderId="4" xfId="0" applyFont="1" applyBorder="1"/>
    <xf numFmtId="0" fontId="6" fillId="0" borderId="4" xfId="0" applyNumberFormat="1" applyFont="1" applyBorder="1" applyAlignment="1">
      <alignment wrapText="1"/>
    </xf>
    <xf numFmtId="165" fontId="6" fillId="0" borderId="4" xfId="0" applyNumberFormat="1" applyFont="1" applyBorder="1" applyAlignment="1">
      <alignment horizontal="left" wrapText="1"/>
    </xf>
    <xf numFmtId="0" fontId="7" fillId="0" borderId="5" xfId="0" applyNumberFormat="1" applyFont="1" applyFill="1" applyBorder="1" applyAlignment="1" applyProtection="1">
      <alignment horizontal="left" vertical="top" wrapText="1"/>
    </xf>
    <xf numFmtId="0" fontId="7" fillId="3" borderId="5" xfId="0" applyNumberFormat="1" applyFont="1" applyFill="1" applyBorder="1" applyAlignment="1" applyProtection="1">
      <alignment horizontal="left" vertical="top" wrapText="1"/>
    </xf>
    <xf numFmtId="49" fontId="0" fillId="0" borderId="0" xfId="0" applyNumberFormat="1" applyFill="1" applyAlignment="1" applyProtection="1">
      <alignment horizontal="left"/>
    </xf>
    <xf numFmtId="0" fontId="0" fillId="0" borderId="0" xfId="0" applyNumberFormat="1" applyFill="1" applyAlignment="1" applyProtection="1">
      <alignment horizontal="left" wrapText="1"/>
    </xf>
    <xf numFmtId="164" fontId="0" fillId="0" borderId="0" xfId="0" applyNumberFormat="1" applyFill="1" applyProtection="1"/>
    <xf numFmtId="0" fontId="0" fillId="0" borderId="0" xfId="0" applyFill="1" applyProtection="1"/>
    <xf numFmtId="0" fontId="0" fillId="0" borderId="6" xfId="0" applyFill="1" applyBorder="1" applyProtection="1"/>
    <xf numFmtId="49" fontId="3" fillId="0" borderId="6" xfId="0" applyNumberFormat="1" applyFont="1" applyFill="1" applyBorder="1" applyAlignment="1" applyProtection="1">
      <alignment horizontal="left"/>
    </xf>
    <xf numFmtId="0" fontId="3" fillId="0" borderId="6" xfId="0" applyNumberFormat="1" applyFont="1" applyFill="1" applyBorder="1" applyAlignment="1" applyProtection="1">
      <alignment horizontal="left" wrapText="1"/>
    </xf>
    <xf numFmtId="164" fontId="3" fillId="0" borderId="6" xfId="0" applyNumberFormat="1" applyFont="1" applyFill="1" applyBorder="1" applyAlignment="1" applyProtection="1">
      <alignment horizontal="right" wrapText="1"/>
    </xf>
    <xf numFmtId="0" fontId="8" fillId="0" borderId="0" xfId="0" applyFont="1" applyFill="1" applyProtection="1"/>
    <xf numFmtId="49" fontId="8" fillId="0" borderId="0" xfId="0" applyNumberFormat="1" applyFont="1" applyFill="1" applyAlignment="1" applyProtection="1">
      <alignment horizontal="left"/>
    </xf>
    <xf numFmtId="0" fontId="8" fillId="0" borderId="0" xfId="0" applyNumberFormat="1" applyFont="1" applyFill="1" applyAlignment="1" applyProtection="1">
      <alignment horizontal="left" wrapText="1"/>
    </xf>
    <xf numFmtId="164" fontId="8" fillId="0" borderId="0" xfId="0" applyNumberFormat="1" applyFont="1" applyFill="1" applyProtection="1"/>
    <xf numFmtId="0" fontId="0" fillId="0" borderId="0" xfId="0" applyFont="1" applyFill="1" applyProtection="1"/>
    <xf numFmtId="49" fontId="0" fillId="0" borderId="0" xfId="0" applyNumberFormat="1" applyFont="1" applyFill="1" applyAlignment="1" applyProtection="1">
      <alignment horizontal="left"/>
    </xf>
    <xf numFmtId="0" fontId="0" fillId="0" borderId="0" xfId="0" applyNumberFormat="1" applyFont="1" applyFill="1" applyAlignment="1" applyProtection="1">
      <alignment horizontal="left" wrapText="1"/>
    </xf>
    <xf numFmtId="164" fontId="0" fillId="0" borderId="0" xfId="0" applyNumberFormat="1" applyFont="1" applyFill="1" applyProtection="1"/>
    <xf numFmtId="0" fontId="9" fillId="0" borderId="0" xfId="0" applyFont="1" applyFill="1" applyProtection="1"/>
    <xf numFmtId="49" fontId="9" fillId="0" borderId="0" xfId="0" applyNumberFormat="1" applyFont="1" applyFill="1" applyAlignment="1" applyProtection="1">
      <alignment horizontal="left"/>
    </xf>
    <xf numFmtId="0" fontId="9" fillId="0" borderId="0" xfId="0" applyNumberFormat="1" applyFont="1" applyFill="1" applyAlignment="1" applyProtection="1">
      <alignment horizontal="left" wrapText="1"/>
    </xf>
    <xf numFmtId="164" fontId="9" fillId="0" borderId="0" xfId="0" applyNumberFormat="1" applyFont="1" applyFill="1" applyProtection="1"/>
    <xf numFmtId="49" fontId="12" fillId="0" borderId="0" xfId="0" applyNumberFormat="1" applyFont="1" applyFill="1" applyAlignment="1" applyProtection="1">
      <alignment horizontal="left"/>
    </xf>
    <xf numFmtId="0" fontId="12" fillId="0" borderId="0" xfId="0" applyNumberFormat="1" applyFont="1" applyFill="1" applyAlignment="1" applyProtection="1">
      <alignment horizontal="left" wrapText="1"/>
    </xf>
    <xf numFmtId="164" fontId="12" fillId="0" borderId="0" xfId="0" applyNumberFormat="1" applyFont="1" applyFill="1" applyProtection="1"/>
    <xf numFmtId="0" fontId="12" fillId="0" borderId="0" xfId="0" applyFont="1" applyFill="1" applyProtection="1"/>
    <xf numFmtId="49" fontId="13" fillId="4" borderId="0" xfId="0" applyNumberFormat="1" applyFont="1" applyFill="1" applyAlignment="1" applyProtection="1">
      <alignment horizontal="left"/>
    </xf>
    <xf numFmtId="0" fontId="13" fillId="4" borderId="0" xfId="0" applyNumberFormat="1" applyFont="1" applyFill="1" applyAlignment="1" applyProtection="1">
      <alignment horizontal="left" wrapText="1"/>
    </xf>
    <xf numFmtId="164" fontId="13" fillId="4" borderId="0" xfId="0" applyNumberFormat="1" applyFont="1" applyFill="1" applyProtection="1"/>
    <xf numFmtId="0" fontId="13" fillId="4" borderId="0" xfId="0" applyFont="1" applyFill="1" applyProtection="1"/>
    <xf numFmtId="49" fontId="14" fillId="0" borderId="0" xfId="0" applyNumberFormat="1" applyFont="1" applyFill="1" applyAlignment="1" applyProtection="1">
      <alignment horizontal="left"/>
    </xf>
    <xf numFmtId="0" fontId="14" fillId="0" borderId="0" xfId="0" applyNumberFormat="1" applyFont="1" applyFill="1" applyAlignment="1" applyProtection="1">
      <alignment horizontal="left" wrapText="1"/>
    </xf>
    <xf numFmtId="164" fontId="14" fillId="0" borderId="0" xfId="0" applyNumberFormat="1" applyFont="1" applyFill="1" applyProtection="1"/>
    <xf numFmtId="0" fontId="14" fillId="0" borderId="0" xfId="0" applyFont="1" applyFill="1" applyProtection="1"/>
    <xf numFmtId="49" fontId="15" fillId="0" borderId="0" xfId="0" applyNumberFormat="1" applyFont="1" applyFill="1" applyAlignment="1" applyProtection="1">
      <alignment horizontal="left"/>
    </xf>
    <xf numFmtId="0" fontId="15" fillId="0" borderId="0" xfId="0" applyNumberFormat="1" applyFont="1" applyFill="1" applyAlignment="1" applyProtection="1">
      <alignment horizontal="left" wrapText="1"/>
    </xf>
    <xf numFmtId="164" fontId="15" fillId="0" borderId="0" xfId="0" applyNumberFormat="1" applyFont="1" applyFill="1" applyProtection="1"/>
    <xf numFmtId="0" fontId="15" fillId="0" borderId="0" xfId="0" applyFont="1" applyFill="1" applyProtection="1"/>
    <xf numFmtId="0" fontId="20" fillId="0" borderId="0" xfId="4" applyFont="1" applyFill="1" applyAlignment="1" applyProtection="1">
      <alignment horizontal="left" vertical="top" wrapText="1"/>
    </xf>
    <xf numFmtId="0" fontId="1" fillId="0" borderId="0" xfId="5" applyFont="1" applyFill="1" applyAlignment="1" applyProtection="1">
      <alignment wrapText="1"/>
    </xf>
    <xf numFmtId="0" fontId="1" fillId="0" borderId="0" xfId="3" applyFill="1" applyAlignment="1" applyProtection="1">
      <alignment wrapText="1"/>
    </xf>
    <xf numFmtId="0" fontId="18" fillId="0" borderId="0" xfId="5" applyFont="1" applyFill="1" applyAlignment="1" applyProtection="1">
      <alignment wrapText="1"/>
    </xf>
    <xf numFmtId="0" fontId="18" fillId="0" borderId="0" xfId="3" applyFont="1" applyFill="1" applyAlignment="1" applyProtection="1">
      <alignment wrapText="1"/>
    </xf>
    <xf numFmtId="0" fontId="1" fillId="0" borderId="0" xfId="5" applyFont="1" applyFill="1" applyAlignment="1" applyProtection="1">
      <alignment vertical="top" wrapText="1"/>
    </xf>
    <xf numFmtId="0" fontId="21" fillId="0" borderId="0" xfId="4" applyFont="1" applyFill="1" applyAlignment="1" applyProtection="1">
      <alignment wrapText="1"/>
    </xf>
    <xf numFmtId="0" fontId="22" fillId="0" borderId="0" xfId="4" applyFont="1" applyFill="1" applyAlignment="1" applyProtection="1">
      <alignment wrapText="1"/>
    </xf>
    <xf numFmtId="0" fontId="20" fillId="0" borderId="0" xfId="4" applyFont="1" applyFill="1" applyAlignment="1" applyProtection="1">
      <alignment vertical="top" wrapText="1"/>
    </xf>
    <xf numFmtId="0" fontId="19" fillId="0" borderId="0" xfId="5" applyFont="1" applyFill="1" applyAlignment="1" applyProtection="1"/>
    <xf numFmtId="0" fontId="11" fillId="0" borderId="0" xfId="6" applyProtection="1"/>
    <xf numFmtId="166" fontId="23" fillId="0" borderId="0" xfId="6" applyNumberFormat="1" applyFont="1" applyFill="1" applyAlignment="1" applyProtection="1">
      <alignment wrapText="1"/>
    </xf>
    <xf numFmtId="166" fontId="6" fillId="0" borderId="0" xfId="6" applyNumberFormat="1" applyFont="1" applyFill="1" applyAlignment="1" applyProtection="1"/>
    <xf numFmtId="166" fontId="11" fillId="0" borderId="0" xfId="6" applyNumberFormat="1" applyFont="1" applyFill="1" applyAlignment="1" applyProtection="1"/>
    <xf numFmtId="0" fontId="11" fillId="0" borderId="0" xfId="6" applyFont="1" applyProtection="1"/>
    <xf numFmtId="166" fontId="11" fillId="0" borderId="2" xfId="6" applyNumberFormat="1" applyFont="1" applyFill="1" applyBorder="1" applyAlignment="1" applyProtection="1"/>
    <xf numFmtId="0" fontId="11" fillId="0" borderId="2" xfId="6" applyFont="1" applyBorder="1" applyProtection="1"/>
    <xf numFmtId="167" fontId="11" fillId="0" borderId="2" xfId="6" applyNumberFormat="1" applyFont="1" applyBorder="1" applyProtection="1">
      <protection locked="0"/>
    </xf>
    <xf numFmtId="167" fontId="11" fillId="0" borderId="0" xfId="6" applyNumberFormat="1" applyFont="1" applyProtection="1">
      <protection locked="0"/>
    </xf>
    <xf numFmtId="0" fontId="6" fillId="0" borderId="0" xfId="6" applyFont="1" applyProtection="1"/>
    <xf numFmtId="0" fontId="24" fillId="0" borderId="0" xfId="6" applyFont="1" applyProtection="1"/>
    <xf numFmtId="167" fontId="24" fillId="0" borderId="0" xfId="6" applyNumberFormat="1" applyFont="1" applyProtection="1">
      <protection locked="0"/>
    </xf>
    <xf numFmtId="0" fontId="26" fillId="0" borderId="2" xfId="7" quotePrefix="1" applyNumberFormat="1" applyFont="1" applyFill="1" applyBorder="1" applyAlignment="1" applyProtection="1">
      <alignment horizontal="left" vertical="top" wrapText="1"/>
    </xf>
    <xf numFmtId="0" fontId="11" fillId="0" borderId="2" xfId="6" applyFont="1" applyFill="1" applyBorder="1" applyProtection="1"/>
    <xf numFmtId="0" fontId="26" fillId="0" borderId="2" xfId="8" applyNumberFormat="1" applyFont="1" applyFill="1" applyBorder="1" applyAlignment="1" applyProtection="1">
      <alignment horizontal="left" vertical="top" wrapText="1"/>
    </xf>
    <xf numFmtId="0" fontId="26" fillId="0" borderId="2" xfId="9" applyNumberFormat="1" applyFont="1" applyFill="1" applyBorder="1" applyAlignment="1" applyProtection="1">
      <alignment horizontal="left" vertical="top" wrapText="1"/>
    </xf>
    <xf numFmtId="0" fontId="26" fillId="0" borderId="2" xfId="10" applyNumberFormat="1" applyFont="1" applyFill="1" applyBorder="1" applyAlignment="1" applyProtection="1">
      <alignment horizontal="left" vertical="top" wrapText="1"/>
    </xf>
    <xf numFmtId="164" fontId="2" fillId="0" borderId="1" xfId="0" applyNumberFormat="1" applyFont="1" applyBorder="1" applyProtection="1"/>
    <xf numFmtId="0" fontId="1" fillId="0" borderId="0" xfId="3" applyFont="1" applyFill="1" applyBorder="1" applyAlignment="1" applyProtection="1">
      <alignment wrapText="1"/>
    </xf>
    <xf numFmtId="0" fontId="1" fillId="0" borderId="0" xfId="2" applyFont="1" applyFill="1" applyBorder="1" applyAlignment="1" applyProtection="1">
      <alignment wrapText="1"/>
    </xf>
    <xf numFmtId="0" fontId="10" fillId="0" borderId="0" xfId="2" applyFont="1" applyFill="1" applyBorder="1" applyAlignment="1" applyProtection="1">
      <alignment wrapText="1"/>
    </xf>
    <xf numFmtId="0" fontId="10" fillId="0" borderId="0" xfId="4" applyFont="1" applyFill="1" applyBorder="1" applyAlignment="1" applyProtection="1">
      <alignment wrapText="1"/>
    </xf>
    <xf numFmtId="49" fontId="1" fillId="0" borderId="0" xfId="2" applyNumberFormat="1" applyFont="1" applyFill="1" applyBorder="1" applyAlignment="1" applyProtection="1">
      <alignment wrapText="1"/>
    </xf>
    <xf numFmtId="164" fontId="1" fillId="0" borderId="0" xfId="2" applyNumberFormat="1" applyFont="1" applyFill="1" applyBorder="1" applyAlignment="1" applyProtection="1">
      <alignment wrapText="1"/>
    </xf>
    <xf numFmtId="9" fontId="1" fillId="0" borderId="0" xfId="1" applyFont="1" applyFill="1" applyBorder="1" applyAlignment="1" applyProtection="1">
      <alignment wrapText="1"/>
    </xf>
    <xf numFmtId="14" fontId="10" fillId="0" borderId="0" xfId="2" applyNumberFormat="1" applyFont="1" applyFill="1" applyBorder="1" applyAlignment="1" applyProtection="1">
      <alignment wrapText="1"/>
    </xf>
    <xf numFmtId="0" fontId="16" fillId="0" borderId="0" xfId="6" applyFont="1" applyFill="1" applyBorder="1" applyAlignment="1" applyProtection="1">
      <alignment horizontal="left" vertical="top" wrapText="1"/>
    </xf>
  </cellXfs>
  <cellStyles count="11">
    <cellStyle name="Navadno" xfId="0" builtinId="0" customBuiltin="1"/>
    <cellStyle name="Navadno 2" xfId="3"/>
    <cellStyle name="Navadno 2 3" xfId="2"/>
    <cellStyle name="Navadno 2 3 2" xfId="5"/>
    <cellStyle name="Navadno 2 5" xfId="4"/>
    <cellStyle name="Navadno 3" xfId="6"/>
    <cellStyle name="Navadno_K115620_popis s predracunom_PZI" xfId="9"/>
    <cellStyle name="Odstotek" xfId="1" builtinId="5" customBuiltin="1"/>
    <cellStyle name="Vejica 2" xfId="10"/>
    <cellStyle name="Vejica 2 3" xfId="8"/>
    <cellStyle name="Vejica_popis-splošno-zun.ured" xfId="7"/>
  </cellStyles>
  <dxfs count="31">
    <dxf>
      <font>
        <b/>
        <i val="0"/>
      </font>
      <fill>
        <patternFill>
          <bgColor indexed="15"/>
        </patternFill>
      </fill>
    </dxf>
    <dxf>
      <font>
        <b/>
        <i val="0"/>
      </font>
      <fill>
        <patternFill>
          <bgColor indexed="15"/>
        </patternFill>
      </fill>
    </dxf>
    <dxf>
      <font>
        <b/>
        <i val="0"/>
      </font>
    </dxf>
    <dxf>
      <fill>
        <patternFill>
          <bgColor indexed="44"/>
        </patternFill>
      </fill>
    </dxf>
    <dxf>
      <font>
        <b/>
        <i val="0"/>
      </font>
    </dxf>
    <dxf>
      <fill>
        <patternFill>
          <bgColor indexed="44"/>
        </patternFill>
      </fill>
    </dxf>
    <dxf>
      <font>
        <b/>
        <i val="0"/>
      </font>
    </dxf>
    <dxf>
      <fill>
        <patternFill>
          <bgColor indexed="44"/>
        </patternFill>
      </fill>
    </dxf>
    <dxf>
      <font>
        <b/>
        <i val="0"/>
      </font>
    </dxf>
    <dxf>
      <fill>
        <patternFill>
          <bgColor indexed="44"/>
        </patternFill>
      </fill>
    </dxf>
    <dxf>
      <font>
        <b/>
        <i val="0"/>
      </font>
    </dxf>
    <dxf>
      <fill>
        <patternFill>
          <bgColor indexed="44"/>
        </patternFill>
      </fill>
    </dxf>
    <dxf>
      <fill>
        <patternFill>
          <bgColor indexed="57"/>
        </patternFill>
      </fill>
    </dxf>
    <dxf>
      <font>
        <b/>
        <i val="0"/>
      </font>
      <fill>
        <patternFill>
          <bgColor theme="0" tint="-0.24994659260841701"/>
        </patternFill>
      </fill>
    </dxf>
    <dxf>
      <fill>
        <patternFill>
          <bgColor indexed="44"/>
        </patternFill>
      </fill>
    </dxf>
    <dxf>
      <font>
        <color theme="0"/>
        <name val="Cambria"/>
      </font>
    </dxf>
    <dxf>
      <font>
        <b/>
        <i val="0"/>
      </font>
      <fill>
        <patternFill>
          <bgColor theme="0" tint="-0.24994659260841701"/>
        </patternFill>
      </fill>
    </dxf>
    <dxf>
      <fill>
        <patternFill>
          <bgColor indexed="44"/>
        </patternFill>
      </fill>
    </dxf>
    <dxf>
      <font>
        <b/>
        <i val="0"/>
      </font>
      <fill>
        <patternFill>
          <bgColor theme="0" tint="-0.24994659260841701"/>
        </patternFill>
      </fill>
    </dxf>
    <dxf>
      <fill>
        <patternFill>
          <bgColor indexed="44"/>
        </patternFill>
      </fill>
    </dxf>
    <dxf>
      <font>
        <color indexed="22"/>
      </font>
      <fill>
        <patternFill>
          <bgColor indexed="22"/>
        </patternFill>
      </fill>
    </dxf>
    <dxf>
      <fill>
        <patternFill>
          <bgColor indexed="44"/>
        </patternFill>
      </fill>
    </dxf>
    <dxf>
      <font>
        <b/>
        <i val="0"/>
      </font>
      <fill>
        <patternFill>
          <bgColor theme="0" tint="-0.24994659260841701"/>
        </patternFill>
      </fill>
    </dxf>
    <dxf>
      <fill>
        <patternFill>
          <bgColor indexed="44"/>
        </patternFill>
      </fill>
    </dxf>
    <dxf>
      <font>
        <b/>
        <i val="0"/>
      </font>
      <fill>
        <patternFill>
          <bgColor theme="0" tint="-0.24994659260841701"/>
        </patternFill>
      </fill>
    </dxf>
    <dxf>
      <fill>
        <patternFill>
          <bgColor indexed="44"/>
        </patternFill>
      </fill>
    </dxf>
    <dxf>
      <font>
        <color indexed="22"/>
      </font>
      <fill>
        <patternFill>
          <bgColor indexed="22"/>
        </patternFill>
      </fill>
    </dxf>
    <dxf>
      <fill>
        <patternFill>
          <bgColor indexed="44"/>
        </patternFill>
      </fill>
    </dxf>
    <dxf>
      <fill>
        <patternFill>
          <bgColor indexed="44"/>
        </patternFill>
      </fill>
    </dxf>
    <dxf>
      <font>
        <color theme="0"/>
        <name val="Cambria"/>
      </font>
    </dxf>
    <dxf>
      <fill>
        <patternFill>
          <bgColor indexed="5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247650</xdr:colOff>
      <xdr:row>12</xdr:row>
      <xdr:rowOff>76200</xdr:rowOff>
    </xdr:from>
    <xdr:to>
      <xdr:col>11</xdr:col>
      <xdr:colOff>495300</xdr:colOff>
      <xdr:row>27</xdr:row>
      <xdr:rowOff>142875</xdr:rowOff>
    </xdr:to>
    <xdr:sp macro="" textlink="">
      <xdr:nvSpPr>
        <xdr:cNvPr id="3073" name="AutoShape 1"/>
        <xdr:cNvSpPr>
          <a:spLocks noChangeArrowheads="1"/>
        </xdr:cNvSpPr>
      </xdr:nvSpPr>
      <xdr:spPr bwMode="auto">
        <a:xfrm>
          <a:off x="12039600" y="2038350"/>
          <a:ext cx="1295400" cy="2495550"/>
        </a:xfrm>
        <a:prstGeom prst="wedgeRectCallout">
          <a:avLst>
            <a:gd name="adj1" fmla="val 112500"/>
            <a:gd name="adj2" fmla="val -66032"/>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Vnos formul </a:t>
          </a:r>
        </a:p>
        <a:p>
          <a:pPr algn="l" rtl="0">
            <a:defRPr sz="1000"/>
          </a:pPr>
          <a:r>
            <a:rPr lang="sl-SI" sz="1000" b="0" i="0" strike="noStrike">
              <a:solidFill>
                <a:srgbClr val="000000"/>
              </a:solidFill>
              <a:latin typeface="Arial"/>
              <a:cs typeface="Arial"/>
            </a:rPr>
            <a:t>postavka = CenaPon*Kol</a:t>
          </a:r>
        </a:p>
        <a:p>
          <a:pPr algn="l" rtl="0">
            <a:defRPr sz="1000"/>
          </a:pPr>
          <a:r>
            <a:rPr lang="sl-SI" sz="1000" b="1" i="0" strike="noStrike">
              <a:solidFill>
                <a:srgbClr val="0000FF"/>
              </a:solidFill>
              <a:latin typeface="Arial"/>
              <a:cs typeface="Arial"/>
            </a:rPr>
            <a:t>Nivo = sum(sin)</a:t>
          </a:r>
        </a:p>
        <a:p>
          <a:pPr algn="l" rtl="0">
            <a:defRPr sz="1000"/>
          </a:pPr>
          <a:endParaRPr lang="sl-SI" sz="1000" b="1" i="0" strike="noStrike">
            <a:solidFill>
              <a:srgbClr val="0000FF"/>
            </a:solidFill>
            <a:latin typeface="Arial"/>
            <a:cs typeface="Arial"/>
          </a:endParaRPr>
        </a:p>
        <a:p>
          <a:pPr algn="l" rtl="0">
            <a:defRPr sz="1000"/>
          </a:pPr>
          <a:r>
            <a:rPr lang="sl-SI" sz="1000" b="1" i="0" strike="noStrike">
              <a:solidFill>
                <a:srgbClr val="0000FF"/>
              </a:solidFill>
              <a:latin typeface="Arial"/>
              <a:cs typeface="Arial"/>
            </a:rPr>
            <a:t>Sum sin se lahko naredi preko PRINS-a, ali preko macro-ta v XLS-u. Prva možnost bi bila bistveno boljša!</a:t>
          </a:r>
        </a:p>
      </xdr:txBody>
    </xdr:sp>
    <xdr:clientData/>
  </xdr:twoCellAnchor>
  <xdr:twoCellAnchor>
    <xdr:from>
      <xdr:col>12</xdr:col>
      <xdr:colOff>0</xdr:colOff>
      <xdr:row>15</xdr:row>
      <xdr:rowOff>0</xdr:rowOff>
    </xdr:from>
    <xdr:to>
      <xdr:col>13</xdr:col>
      <xdr:colOff>514350</xdr:colOff>
      <xdr:row>26</xdr:row>
      <xdr:rowOff>104775</xdr:rowOff>
    </xdr:to>
    <xdr:sp macro="" textlink="">
      <xdr:nvSpPr>
        <xdr:cNvPr id="3077" name="AutoShape 5"/>
        <xdr:cNvSpPr>
          <a:spLocks noChangeArrowheads="1"/>
        </xdr:cNvSpPr>
      </xdr:nvSpPr>
      <xdr:spPr bwMode="auto">
        <a:xfrm>
          <a:off x="13935075" y="2447925"/>
          <a:ext cx="1295400" cy="1885950"/>
        </a:xfrm>
        <a:prstGeom prst="wedgeRectCallout">
          <a:avLst>
            <a:gd name="adj1" fmla="val 58824"/>
            <a:gd name="adj2" fmla="val -91921"/>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Vnos formul </a:t>
          </a:r>
        </a:p>
        <a:p>
          <a:pPr algn="l" rtl="0">
            <a:defRPr sz="1000"/>
          </a:pPr>
          <a:r>
            <a:rPr lang="sl-SI" sz="1000" b="0" i="0" strike="noStrike">
              <a:solidFill>
                <a:srgbClr val="000000"/>
              </a:solidFill>
              <a:latin typeface="Arial"/>
              <a:cs typeface="Arial"/>
            </a:rPr>
            <a:t>postavka = ZnesekNet*DDV</a:t>
          </a:r>
        </a:p>
        <a:p>
          <a:pPr algn="l" rtl="0">
            <a:defRPr sz="1000"/>
          </a:pPr>
          <a:r>
            <a:rPr lang="sl-SI" sz="1000" b="1" i="0" strike="noStrike">
              <a:solidFill>
                <a:srgbClr val="0000FF"/>
              </a:solidFill>
              <a:latin typeface="Arial"/>
              <a:cs typeface="Arial"/>
            </a:rPr>
            <a:t>Nivo = sum(sin)</a:t>
          </a:r>
        </a:p>
        <a:p>
          <a:pPr algn="l" rtl="0">
            <a:defRPr sz="1000"/>
          </a:pPr>
          <a:endParaRPr lang="sl-SI" sz="1000" b="1" i="0" strike="noStrike">
            <a:solidFill>
              <a:srgbClr val="0000FF"/>
            </a:solidFill>
            <a:latin typeface="Arial"/>
            <a:cs typeface="Arial"/>
          </a:endParaRPr>
        </a:p>
        <a:p>
          <a:pPr algn="l" rtl="0">
            <a:defRPr sz="1000"/>
          </a:pPr>
          <a:r>
            <a:rPr lang="sl-SI" sz="1000" b="1" i="0" strike="noStrike">
              <a:solidFill>
                <a:srgbClr val="0000FF"/>
              </a:solidFill>
              <a:latin typeface="Arial"/>
              <a:cs typeface="Arial"/>
            </a:rPr>
            <a:t>Sum sin se lahko naredi preko PRINS-a, ali preko macro-ta v XLS-u. Prva možnost bi bila bistveno boljša!</a:t>
          </a:r>
        </a:p>
      </xdr:txBody>
    </xdr:sp>
    <xdr:clientData/>
  </xdr:twoCellAnchor>
  <xdr:twoCellAnchor>
    <xdr:from>
      <xdr:col>4</xdr:col>
      <xdr:colOff>47625</xdr:colOff>
      <xdr:row>14</xdr:row>
      <xdr:rowOff>152400</xdr:rowOff>
    </xdr:from>
    <xdr:to>
      <xdr:col>8</xdr:col>
      <xdr:colOff>495300</xdr:colOff>
      <xdr:row>25</xdr:row>
      <xdr:rowOff>123825</xdr:rowOff>
    </xdr:to>
    <xdr:sp macro="" textlink="">
      <xdr:nvSpPr>
        <xdr:cNvPr id="3078" name="AutoShape 6"/>
        <xdr:cNvSpPr>
          <a:spLocks noChangeArrowheads="1"/>
        </xdr:cNvSpPr>
      </xdr:nvSpPr>
      <xdr:spPr bwMode="auto">
        <a:xfrm>
          <a:off x="4943475" y="2438400"/>
          <a:ext cx="5457825" cy="1752600"/>
        </a:xfrm>
        <a:prstGeom prst="wedgeRoundRectCallout">
          <a:avLst>
            <a:gd name="adj1" fmla="val 24171"/>
            <a:gd name="adj2" fmla="val -84782"/>
            <a:gd name="adj3" fmla="val 16667"/>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l-SI" sz="1000" b="1" i="0" strike="noStrike">
              <a:solidFill>
                <a:srgbClr val="008000"/>
              </a:solidFill>
              <a:latin typeface="Arial"/>
              <a:cs typeface="Arial"/>
            </a:rPr>
            <a:t>Uvoz v PRINS vedno v polje: PonCenaBrezPopLas.</a:t>
          </a:r>
        </a:p>
        <a:p>
          <a:pPr algn="l" rtl="0">
            <a:defRPr sz="1000"/>
          </a:pPr>
          <a:r>
            <a:rPr lang="sl-SI" sz="1000" b="1" i="0" strike="noStrike">
              <a:solidFill>
                <a:srgbClr val="008000"/>
              </a:solidFill>
              <a:latin typeface="Arial"/>
              <a:cs typeface="Arial"/>
            </a:rPr>
            <a:t>1. Pri tistih postavkah, ki so prazne, se ista vrednost uvozi še v NepCena in označi ODD in določi pripadnost  PonTip.Debet.</a:t>
          </a:r>
        </a:p>
        <a:p>
          <a:pPr algn="l" rtl="0">
            <a:defRPr sz="1000"/>
          </a:pPr>
          <a:r>
            <a:rPr lang="sl-SI" sz="1000" b="1" i="0" strike="noStrike">
              <a:solidFill>
                <a:srgbClr val="008000"/>
              </a:solidFill>
              <a:latin typeface="Arial"/>
              <a:cs typeface="Arial"/>
            </a:rPr>
            <a:t>2.Pri postavkah, ki so že ODD je isto kot t. 1.</a:t>
          </a:r>
        </a:p>
        <a:p>
          <a:pPr algn="l" rtl="0">
            <a:defRPr sz="1000"/>
          </a:pPr>
          <a:r>
            <a:rPr lang="sl-SI" sz="1000" b="1" i="0" strike="noStrike">
              <a:solidFill>
                <a:srgbClr val="008000"/>
              </a:solidFill>
              <a:latin typeface="Arial"/>
              <a:cs typeface="Arial"/>
            </a:rPr>
            <a:t>3.Pri postavkah, ki niso prazne pa se vrednost tega polja prepiše le v PonCenaBrezPopLas. </a:t>
          </a:r>
        </a:p>
        <a:p>
          <a:pPr algn="l" rtl="0">
            <a:defRPr sz="1000"/>
          </a:pPr>
          <a:endParaRPr lang="sl-SI" sz="1000" b="1" i="0" strike="noStrike">
            <a:solidFill>
              <a:srgbClr val="008000"/>
            </a:solidFill>
            <a:latin typeface="Arial"/>
            <a:cs typeface="Arial"/>
          </a:endParaRPr>
        </a:p>
        <a:p>
          <a:pPr algn="l" rtl="0">
            <a:defRPr sz="1000"/>
          </a:pPr>
          <a:r>
            <a:rPr lang="sl-SI" sz="1000" b="1" i="0" strike="noStrike">
              <a:solidFill>
                <a:srgbClr val="008000"/>
              </a:solidFill>
              <a:latin typeface="Arial"/>
              <a:cs typeface="Arial"/>
            </a:rPr>
            <a:t>Iz PRINSA pa se vedno izvozi PonCenaBrezPopLas.</a:t>
          </a:r>
        </a:p>
        <a:p>
          <a:pPr algn="l" rtl="0">
            <a:defRPr sz="1000"/>
          </a:pPr>
          <a:endParaRPr lang="sl-SI" sz="1000" b="1" i="0" strike="noStrike">
            <a:solidFill>
              <a:srgbClr val="008000"/>
            </a:solidFill>
            <a:latin typeface="Arial"/>
            <a:cs typeface="Arial"/>
          </a:endParaRPr>
        </a:p>
        <a:p>
          <a:pPr algn="l" rtl="0">
            <a:defRPr sz="1000"/>
          </a:pPr>
          <a:endParaRPr lang="sl-SI" sz="1000" b="1" i="0" strike="noStrike">
            <a:solidFill>
              <a:srgbClr val="008000"/>
            </a:solidFill>
            <a:latin typeface="Arial"/>
            <a:cs typeface="Arial"/>
          </a:endParaRPr>
        </a:p>
      </xdr:txBody>
    </xdr:sp>
    <xdr:clientData/>
  </xdr:twoCellAnchor>
  <xdr:twoCellAnchor>
    <xdr:from>
      <xdr:col>14</xdr:col>
      <xdr:colOff>428625</xdr:colOff>
      <xdr:row>16</xdr:row>
      <xdr:rowOff>76200</xdr:rowOff>
    </xdr:from>
    <xdr:to>
      <xdr:col>17</xdr:col>
      <xdr:colOff>9525</xdr:colOff>
      <xdr:row>24</xdr:row>
      <xdr:rowOff>57150</xdr:rowOff>
    </xdr:to>
    <xdr:sp macro="" textlink="">
      <xdr:nvSpPr>
        <xdr:cNvPr id="3079" name="AutoShape 7"/>
        <xdr:cNvSpPr>
          <a:spLocks noChangeArrowheads="1"/>
        </xdr:cNvSpPr>
      </xdr:nvSpPr>
      <xdr:spPr bwMode="auto">
        <a:xfrm>
          <a:off x="15925800" y="2686050"/>
          <a:ext cx="1676400" cy="1276350"/>
        </a:xfrm>
        <a:prstGeom prst="wedgeRectCallout">
          <a:avLst>
            <a:gd name="adj1" fmla="val -51204"/>
            <a:gd name="adj2" fmla="val -114926"/>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Polje se prenaša v "Opomba"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95250</xdr:colOff>
      <xdr:row>0</xdr:row>
      <xdr:rowOff>0</xdr:rowOff>
    </xdr:from>
    <xdr:to>
      <xdr:col>10</xdr:col>
      <xdr:colOff>676275</xdr:colOff>
      <xdr:row>0</xdr:row>
      <xdr:rowOff>0</xdr:rowOff>
    </xdr:to>
    <xdr:sp macro="" textlink="">
      <xdr:nvSpPr>
        <xdr:cNvPr id="2053" name="AutoShape 5"/>
        <xdr:cNvSpPr>
          <a:spLocks noChangeArrowheads="1"/>
        </xdr:cNvSpPr>
      </xdr:nvSpPr>
      <xdr:spPr bwMode="auto">
        <a:xfrm>
          <a:off x="11849100" y="0"/>
          <a:ext cx="1733550" cy="0"/>
        </a:xfrm>
        <a:prstGeom prst="wedgeRectCallout">
          <a:avLst>
            <a:gd name="adj1" fmla="val -74866"/>
            <a:gd name="adj2" fmla="val 58750"/>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Vnos formul </a:t>
          </a:r>
        </a:p>
        <a:p>
          <a:pPr algn="l" rtl="0">
            <a:defRPr sz="1000"/>
          </a:pPr>
          <a:r>
            <a:rPr lang="sl-SI" sz="1000" b="0" i="0" strike="noStrike">
              <a:solidFill>
                <a:srgbClr val="000000"/>
              </a:solidFill>
              <a:latin typeface="Arial"/>
              <a:cs typeface="Arial"/>
            </a:rPr>
            <a:t>postavka = CenaPon*Kol</a:t>
          </a:r>
        </a:p>
        <a:p>
          <a:pPr algn="l" rtl="0">
            <a:defRPr sz="1000"/>
          </a:pPr>
          <a:r>
            <a:rPr lang="sl-SI" sz="1000" b="1" i="0" strike="noStrike">
              <a:solidFill>
                <a:srgbClr val="0000FF"/>
              </a:solidFill>
              <a:latin typeface="Arial"/>
              <a:cs typeface="Arial"/>
            </a:rPr>
            <a:t>Nivo = sum(sin)</a:t>
          </a:r>
        </a:p>
        <a:p>
          <a:pPr algn="l" rtl="0">
            <a:defRPr sz="1000"/>
          </a:pPr>
          <a:endParaRPr lang="sl-SI" sz="1000" b="1" i="0" strike="noStrike">
            <a:solidFill>
              <a:srgbClr val="0000FF"/>
            </a:solidFill>
            <a:latin typeface="Arial"/>
            <a:cs typeface="Arial"/>
          </a:endParaRPr>
        </a:p>
        <a:p>
          <a:pPr algn="l" rtl="0">
            <a:defRPr sz="1000"/>
          </a:pPr>
          <a:r>
            <a:rPr lang="sl-SI" sz="1000" b="1" i="0" strike="noStrike">
              <a:solidFill>
                <a:srgbClr val="0000FF"/>
              </a:solidFill>
              <a:latin typeface="Arial"/>
              <a:cs typeface="Arial"/>
            </a:rPr>
            <a:t>Sum sin se lahko naredi preko PRINS-a, ali preko macro-ta v XLS-u. Prva možnost bi bila bistveno boljša!</a:t>
          </a:r>
        </a:p>
      </xdr:txBody>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view="pageBreakPreview" zoomScaleNormal="100" zoomScaleSheetLayoutView="100" workbookViewId="0">
      <selection activeCell="D14" sqref="D14"/>
    </sheetView>
  </sheetViews>
  <sheetFormatPr defaultRowHeight="12.75"/>
  <cols>
    <col min="1" max="1" width="14" style="110" customWidth="1"/>
    <col min="2" max="2" width="9.28515625" style="110" customWidth="1"/>
    <col min="3" max="3" width="10.28515625" style="110" customWidth="1"/>
    <col min="4" max="4" width="52" style="110" customWidth="1"/>
    <col min="5" max="5" width="12.28515625" style="110" customWidth="1"/>
    <col min="6" max="6" width="9.140625" style="110" customWidth="1"/>
    <col min="7" max="7" width="17.85546875" style="110" customWidth="1"/>
    <col min="8" max="8" width="9.140625" style="110" customWidth="1"/>
    <col min="9" max="9" width="8.85546875" style="110" customWidth="1"/>
    <col min="10" max="16384" width="9.140625" style="110"/>
  </cols>
  <sheetData>
    <row r="1" spans="1:9">
      <c r="A1" s="83"/>
      <c r="B1" s="83"/>
      <c r="C1" s="83"/>
      <c r="D1" s="83"/>
      <c r="E1" s="83"/>
      <c r="F1" s="83"/>
      <c r="G1" s="83"/>
      <c r="H1" s="84"/>
      <c r="I1" s="84"/>
    </row>
    <row r="2" spans="1:9">
      <c r="A2" s="83"/>
      <c r="B2" s="83"/>
      <c r="C2" s="83"/>
      <c r="D2" s="83"/>
      <c r="E2" s="83"/>
      <c r="F2" s="83"/>
      <c r="G2" s="83"/>
      <c r="H2" s="84"/>
      <c r="I2" s="84"/>
    </row>
    <row r="3" spans="1:9" ht="18">
      <c r="A3" s="85"/>
      <c r="B3" s="91" t="s">
        <v>1163</v>
      </c>
      <c r="C3" s="85"/>
      <c r="D3" s="85"/>
      <c r="E3" s="85"/>
      <c r="F3" s="85"/>
      <c r="G3" s="85"/>
      <c r="H3" s="86"/>
      <c r="I3" s="84"/>
    </row>
    <row r="4" spans="1:9">
      <c r="A4" s="83"/>
      <c r="B4" s="83"/>
      <c r="C4" s="83"/>
      <c r="D4" s="83"/>
      <c r="E4" s="83"/>
      <c r="F4" s="83"/>
      <c r="G4" s="83"/>
      <c r="H4" s="84"/>
      <c r="I4" s="84"/>
    </row>
    <row r="5" spans="1:9">
      <c r="A5" s="83"/>
      <c r="B5" s="83"/>
      <c r="C5" s="83"/>
      <c r="D5" s="83"/>
      <c r="E5" s="83"/>
      <c r="F5" s="83"/>
      <c r="G5" s="83"/>
      <c r="H5" s="84"/>
      <c r="I5" s="84"/>
    </row>
    <row r="6" spans="1:9">
      <c r="A6" s="83"/>
      <c r="B6" s="83"/>
      <c r="C6" s="83"/>
      <c r="D6" s="83"/>
      <c r="E6" s="83"/>
      <c r="F6" s="83"/>
      <c r="G6" s="83"/>
      <c r="H6" s="84"/>
      <c r="I6" s="84"/>
    </row>
    <row r="7" spans="1:9">
      <c r="A7" s="83"/>
      <c r="B7" s="83"/>
      <c r="C7" s="83"/>
      <c r="D7" s="83"/>
      <c r="E7" s="83"/>
      <c r="F7" s="83"/>
      <c r="G7" s="83"/>
      <c r="H7" s="84"/>
      <c r="I7" s="84"/>
    </row>
    <row r="8" spans="1:9">
      <c r="A8" s="83"/>
      <c r="B8" s="83"/>
      <c r="C8" s="83"/>
      <c r="D8" s="83"/>
      <c r="E8" s="83"/>
      <c r="F8" s="83"/>
      <c r="G8" s="83"/>
      <c r="H8" s="84"/>
      <c r="I8" s="84"/>
    </row>
    <row r="9" spans="1:9">
      <c r="A9" s="83"/>
      <c r="B9" s="83"/>
      <c r="C9" s="83"/>
      <c r="D9" s="83"/>
      <c r="E9" s="83"/>
      <c r="F9" s="83"/>
      <c r="G9" s="83"/>
      <c r="H9" s="84"/>
      <c r="I9" s="84"/>
    </row>
    <row r="10" spans="1:9" ht="38.25">
      <c r="A10" s="83"/>
      <c r="B10" s="87" t="s">
        <v>0</v>
      </c>
      <c r="C10" s="83"/>
      <c r="D10" s="90" t="s">
        <v>1187</v>
      </c>
      <c r="E10" s="90"/>
      <c r="F10" s="90"/>
      <c r="G10" s="90"/>
      <c r="H10" s="90"/>
      <c r="I10" s="84"/>
    </row>
    <row r="11" spans="1:9">
      <c r="A11" s="83"/>
      <c r="B11" s="87"/>
      <c r="C11" s="83"/>
      <c r="D11" s="82"/>
      <c r="E11" s="82"/>
      <c r="F11" s="82"/>
      <c r="G11" s="82"/>
      <c r="H11" s="82"/>
      <c r="I11" s="84"/>
    </row>
    <row r="12" spans="1:9">
      <c r="A12" s="83"/>
      <c r="B12" s="87" t="s">
        <v>1164</v>
      </c>
      <c r="C12" s="83"/>
      <c r="D12" s="90" t="s">
        <v>1188</v>
      </c>
      <c r="E12" s="90"/>
      <c r="F12" s="90"/>
      <c r="G12" s="90"/>
      <c r="H12" s="90"/>
      <c r="I12" s="84"/>
    </row>
    <row r="13" spans="1:9">
      <c r="A13" s="83"/>
      <c r="B13" s="83"/>
      <c r="C13" s="83"/>
      <c r="D13" s="88"/>
      <c r="E13" s="83"/>
      <c r="F13" s="83"/>
      <c r="G13" s="83"/>
      <c r="H13" s="84"/>
      <c r="I13" s="84"/>
    </row>
    <row r="14" spans="1:9" ht="36">
      <c r="A14" s="83"/>
      <c r="B14" s="83" t="s">
        <v>1165</v>
      </c>
      <c r="C14" s="83"/>
      <c r="D14" s="89" t="s">
        <v>1189</v>
      </c>
      <c r="E14" s="89"/>
      <c r="F14" s="89"/>
      <c r="G14" s="89"/>
      <c r="H14" s="89"/>
      <c r="I14" s="84"/>
    </row>
    <row r="15" spans="1:9">
      <c r="A15" s="83"/>
      <c r="B15" s="83"/>
      <c r="C15" s="83"/>
      <c r="D15" s="88"/>
      <c r="E15" s="83"/>
      <c r="F15" s="83"/>
      <c r="G15" s="83"/>
      <c r="H15" s="84"/>
      <c r="I15" s="84"/>
    </row>
    <row r="16" spans="1:9">
      <c r="A16" s="83"/>
      <c r="B16" s="83"/>
      <c r="C16" s="83"/>
      <c r="D16" s="88"/>
      <c r="E16" s="83"/>
      <c r="F16" s="83"/>
      <c r="G16" s="83"/>
      <c r="H16" s="84"/>
      <c r="I16" s="84"/>
    </row>
    <row r="17" spans="1:9">
      <c r="A17" s="83"/>
      <c r="B17" s="83"/>
      <c r="C17" s="83"/>
      <c r="D17" s="83"/>
      <c r="E17" s="83"/>
      <c r="F17" s="83"/>
      <c r="G17" s="83"/>
      <c r="H17" s="84"/>
      <c r="I17" s="84"/>
    </row>
    <row r="18" spans="1:9">
      <c r="A18" s="83"/>
      <c r="B18" s="83"/>
      <c r="C18" s="83"/>
      <c r="D18" s="83"/>
      <c r="E18" s="83"/>
      <c r="F18" s="83"/>
      <c r="G18" s="83"/>
      <c r="H18" s="84"/>
      <c r="I18" s="84"/>
    </row>
    <row r="19" spans="1:9">
      <c r="A19" s="83"/>
      <c r="B19" s="83"/>
      <c r="C19" s="83"/>
      <c r="D19" s="83"/>
      <c r="E19" s="83"/>
      <c r="F19" s="83"/>
      <c r="G19" s="83"/>
      <c r="H19" s="84"/>
      <c r="I19" s="84"/>
    </row>
    <row r="20" spans="1:9">
      <c r="A20" s="84"/>
      <c r="B20" s="84"/>
      <c r="C20" s="84"/>
      <c r="D20" s="84"/>
      <c r="E20" s="84"/>
      <c r="F20" s="84"/>
      <c r="G20" s="84"/>
      <c r="H20" s="84"/>
      <c r="I20" s="84"/>
    </row>
    <row r="21" spans="1:9">
      <c r="A21" s="84"/>
      <c r="B21" s="84"/>
      <c r="C21" s="84"/>
      <c r="D21" s="84"/>
      <c r="E21" s="84"/>
      <c r="F21" s="84"/>
      <c r="G21" s="84"/>
      <c r="H21" s="84"/>
      <c r="I21" s="84"/>
    </row>
    <row r="22" spans="1:9">
      <c r="A22" s="84"/>
      <c r="B22" s="84"/>
      <c r="C22" s="84"/>
      <c r="D22" s="84"/>
      <c r="E22" s="84"/>
      <c r="F22" s="84"/>
      <c r="G22" s="84"/>
      <c r="H22" s="84"/>
      <c r="I22" s="84"/>
    </row>
    <row r="23" spans="1:9">
      <c r="A23" s="84"/>
      <c r="B23" s="84"/>
      <c r="C23" s="84"/>
      <c r="D23" s="84"/>
      <c r="E23" s="84"/>
      <c r="F23" s="84"/>
      <c r="G23" s="84"/>
      <c r="H23" s="84"/>
      <c r="I23" s="84"/>
    </row>
    <row r="24" spans="1:9">
      <c r="A24" s="84"/>
      <c r="B24" s="84"/>
      <c r="C24" s="84"/>
      <c r="D24" s="84"/>
      <c r="E24" s="84"/>
      <c r="F24" s="84"/>
      <c r="G24" s="84"/>
      <c r="H24" s="84"/>
      <c r="I24" s="84"/>
    </row>
    <row r="25" spans="1:9">
      <c r="A25" s="84"/>
      <c r="B25" s="84"/>
      <c r="C25" s="84"/>
      <c r="D25" s="84"/>
      <c r="E25" s="84"/>
      <c r="F25" s="84"/>
      <c r="G25" s="84"/>
      <c r="H25" s="84"/>
      <c r="I25" s="84"/>
    </row>
    <row r="26" spans="1:9">
      <c r="A26" s="111"/>
      <c r="B26" s="111"/>
      <c r="C26" s="111"/>
      <c r="D26" s="111"/>
      <c r="E26" s="111"/>
      <c r="F26" s="111"/>
      <c r="G26" s="111"/>
    </row>
    <row r="27" spans="1:9">
      <c r="A27" s="111"/>
      <c r="B27" s="111"/>
      <c r="C27" s="111"/>
      <c r="D27" s="112"/>
      <c r="E27" s="111"/>
      <c r="F27" s="111"/>
      <c r="G27" s="111"/>
    </row>
    <row r="28" spans="1:9">
      <c r="A28" s="111"/>
      <c r="B28" s="111"/>
      <c r="C28" s="111"/>
      <c r="D28" s="111"/>
      <c r="E28" s="111"/>
      <c r="F28" s="111"/>
      <c r="G28" s="111"/>
    </row>
    <row r="29" spans="1:9">
      <c r="A29" s="111"/>
      <c r="B29" s="111"/>
      <c r="C29" s="111"/>
      <c r="D29" s="111"/>
      <c r="E29" s="111"/>
      <c r="F29" s="111"/>
      <c r="G29" s="111"/>
    </row>
    <row r="30" spans="1:9">
      <c r="A30" s="111"/>
      <c r="B30" s="111"/>
      <c r="C30" s="111"/>
      <c r="D30" s="113"/>
      <c r="E30" s="111"/>
      <c r="F30" s="111"/>
      <c r="G30" s="111"/>
    </row>
    <row r="31" spans="1:9">
      <c r="A31" s="111"/>
      <c r="B31" s="111"/>
      <c r="C31" s="111"/>
      <c r="D31" s="113"/>
      <c r="E31" s="111"/>
      <c r="F31" s="111"/>
      <c r="G31" s="111"/>
    </row>
    <row r="32" spans="1:9">
      <c r="A32" s="111"/>
      <c r="B32" s="111"/>
      <c r="C32" s="111"/>
      <c r="D32" s="112"/>
      <c r="E32" s="111"/>
      <c r="F32" s="111"/>
      <c r="G32" s="111"/>
    </row>
    <row r="33" spans="1:7">
      <c r="A33" s="111"/>
      <c r="B33" s="111"/>
      <c r="C33" s="111"/>
      <c r="D33" s="111"/>
      <c r="E33" s="111"/>
      <c r="F33" s="111"/>
      <c r="G33" s="111"/>
    </row>
    <row r="34" spans="1:7">
      <c r="A34" s="111"/>
      <c r="B34" s="111"/>
      <c r="C34" s="111"/>
      <c r="D34" s="111"/>
      <c r="E34" s="111"/>
      <c r="F34" s="114"/>
      <c r="G34" s="111"/>
    </row>
    <row r="35" spans="1:7">
      <c r="A35" s="111"/>
      <c r="B35" s="111"/>
      <c r="C35" s="111"/>
      <c r="D35" s="111"/>
      <c r="E35" s="115"/>
      <c r="F35" s="115"/>
      <c r="G35" s="111"/>
    </row>
    <row r="36" spans="1:7">
      <c r="A36" s="111"/>
      <c r="B36" s="111"/>
      <c r="C36" s="111"/>
      <c r="D36" s="116"/>
      <c r="E36" s="115"/>
      <c r="F36" s="115"/>
      <c r="G36" s="111"/>
    </row>
    <row r="37" spans="1:7">
      <c r="A37" s="111"/>
      <c r="B37" s="111"/>
      <c r="C37" s="111"/>
      <c r="D37" s="111"/>
      <c r="E37" s="115"/>
      <c r="F37" s="115"/>
      <c r="G37" s="111"/>
    </row>
    <row r="38" spans="1:7">
      <c r="A38" s="111"/>
      <c r="B38" s="111"/>
      <c r="C38" s="111"/>
      <c r="D38" s="116"/>
      <c r="E38" s="115"/>
      <c r="F38" s="115"/>
      <c r="G38" s="111"/>
    </row>
    <row r="39" spans="1:7">
      <c r="A39" s="111"/>
      <c r="B39" s="111"/>
      <c r="C39" s="111"/>
      <c r="D39" s="111"/>
      <c r="E39" s="115"/>
      <c r="F39" s="115"/>
      <c r="G39" s="111"/>
    </row>
    <row r="40" spans="1:7">
      <c r="A40" s="111"/>
      <c r="B40" s="111"/>
      <c r="C40" s="111"/>
      <c r="D40" s="111"/>
      <c r="E40" s="111"/>
      <c r="F40" s="111"/>
      <c r="G40" s="111"/>
    </row>
    <row r="41" spans="1:7">
      <c r="A41" s="111"/>
      <c r="B41" s="111"/>
      <c r="C41" s="111"/>
      <c r="D41" s="111"/>
      <c r="E41" s="111"/>
      <c r="F41" s="111"/>
      <c r="G41" s="111"/>
    </row>
    <row r="42" spans="1:7">
      <c r="A42" s="111"/>
      <c r="B42" s="111"/>
      <c r="C42" s="111"/>
      <c r="D42" s="112"/>
      <c r="E42" s="111"/>
      <c r="F42" s="111"/>
      <c r="G42" s="111"/>
    </row>
    <row r="43" spans="1:7">
      <c r="A43" s="111"/>
      <c r="C43" s="111"/>
      <c r="E43" s="111"/>
      <c r="F43" s="111"/>
      <c r="G43" s="111"/>
    </row>
    <row r="45" spans="1:7">
      <c r="B45" s="111"/>
      <c r="D45" s="117"/>
    </row>
  </sheetData>
  <sheetProtection algorithmName="SHA-512" hashValue="xiUr2Wzuf+2sbs0CBN2259FoGeaAsormEZr2isNmjU56bcR2V7egYrKBG7cAcvCWZFa9dyRJa1UT9J1C8MIYfA==" saltValue="0q1tQ3to3j47P3IeP4RYzw==" spinCount="100000" sheet="1" objects="1" scenarios="1" formatCells="0" formatColumns="0" formatRows="0"/>
  <pageMargins left="0.7" right="0.7" top="0.75" bottom="0.75" header="0.3" footer="0.3"/>
  <pageSetup paperSize="9" scale="88"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view="pageBreakPreview" zoomScaleNormal="100" zoomScaleSheetLayoutView="100" zoomScalePageLayoutView="60" workbookViewId="0">
      <selection activeCell="B11" sqref="B11"/>
    </sheetView>
  </sheetViews>
  <sheetFormatPr defaultRowHeight="12.75"/>
  <cols>
    <col min="1" max="1" width="9.140625" style="92"/>
    <col min="2" max="2" width="53.28515625" style="92" customWidth="1"/>
    <col min="3" max="3" width="9.140625" style="92"/>
    <col min="4" max="4" width="15.7109375" style="92" customWidth="1"/>
    <col min="5" max="257" width="9.140625" style="92"/>
    <col min="258" max="258" width="53.28515625" style="92" customWidth="1"/>
    <col min="259" max="259" width="9.140625" style="92"/>
    <col min="260" max="260" width="15.7109375" style="92" customWidth="1"/>
    <col min="261" max="513" width="9.140625" style="92"/>
    <col min="514" max="514" width="53.28515625" style="92" customWidth="1"/>
    <col min="515" max="515" width="9.140625" style="92"/>
    <col min="516" max="516" width="15.7109375" style="92" customWidth="1"/>
    <col min="517" max="769" width="9.140625" style="92"/>
    <col min="770" max="770" width="53.28515625" style="92" customWidth="1"/>
    <col min="771" max="771" width="9.140625" style="92"/>
    <col min="772" max="772" width="15.7109375" style="92" customWidth="1"/>
    <col min="773" max="1025" width="9.140625" style="92"/>
    <col min="1026" max="1026" width="53.28515625" style="92" customWidth="1"/>
    <col min="1027" max="1027" width="9.140625" style="92"/>
    <col min="1028" max="1028" width="15.7109375" style="92" customWidth="1"/>
    <col min="1029" max="1281" width="9.140625" style="92"/>
    <col min="1282" max="1282" width="53.28515625" style="92" customWidth="1"/>
    <col min="1283" max="1283" width="9.140625" style="92"/>
    <col min="1284" max="1284" width="15.7109375" style="92" customWidth="1"/>
    <col min="1285" max="1537" width="9.140625" style="92"/>
    <col min="1538" max="1538" width="53.28515625" style="92" customWidth="1"/>
    <col min="1539" max="1539" width="9.140625" style="92"/>
    <col min="1540" max="1540" width="15.7109375" style="92" customWidth="1"/>
    <col min="1541" max="1793" width="9.140625" style="92"/>
    <col min="1794" max="1794" width="53.28515625" style="92" customWidth="1"/>
    <col min="1795" max="1795" width="9.140625" style="92"/>
    <col min="1796" max="1796" width="15.7109375" style="92" customWidth="1"/>
    <col min="1797" max="2049" width="9.140625" style="92"/>
    <col min="2050" max="2050" width="53.28515625" style="92" customWidth="1"/>
    <col min="2051" max="2051" width="9.140625" style="92"/>
    <col min="2052" max="2052" width="15.7109375" style="92" customWidth="1"/>
    <col min="2053" max="2305" width="9.140625" style="92"/>
    <col min="2306" max="2306" width="53.28515625" style="92" customWidth="1"/>
    <col min="2307" max="2307" width="9.140625" style="92"/>
    <col min="2308" max="2308" width="15.7109375" style="92" customWidth="1"/>
    <col min="2309" max="2561" width="9.140625" style="92"/>
    <col min="2562" max="2562" width="53.28515625" style="92" customWidth="1"/>
    <col min="2563" max="2563" width="9.140625" style="92"/>
    <col min="2564" max="2564" width="15.7109375" style="92" customWidth="1"/>
    <col min="2565" max="2817" width="9.140625" style="92"/>
    <col min="2818" max="2818" width="53.28515625" style="92" customWidth="1"/>
    <col min="2819" max="2819" width="9.140625" style="92"/>
    <col min="2820" max="2820" width="15.7109375" style="92" customWidth="1"/>
    <col min="2821" max="3073" width="9.140625" style="92"/>
    <col min="3074" max="3074" width="53.28515625" style="92" customWidth="1"/>
    <col min="3075" max="3075" width="9.140625" style="92"/>
    <col min="3076" max="3076" width="15.7109375" style="92" customWidth="1"/>
    <col min="3077" max="3329" width="9.140625" style="92"/>
    <col min="3330" max="3330" width="53.28515625" style="92" customWidth="1"/>
    <col min="3331" max="3331" width="9.140625" style="92"/>
    <col min="3332" max="3332" width="15.7109375" style="92" customWidth="1"/>
    <col min="3333" max="3585" width="9.140625" style="92"/>
    <col min="3586" max="3586" width="53.28515625" style="92" customWidth="1"/>
    <col min="3587" max="3587" width="9.140625" style="92"/>
    <col min="3588" max="3588" width="15.7109375" style="92" customWidth="1"/>
    <col min="3589" max="3841" width="9.140625" style="92"/>
    <col min="3842" max="3842" width="53.28515625" style="92" customWidth="1"/>
    <col min="3843" max="3843" width="9.140625" style="92"/>
    <col min="3844" max="3844" width="15.7109375" style="92" customWidth="1"/>
    <col min="3845" max="4097" width="9.140625" style="92"/>
    <col min="4098" max="4098" width="53.28515625" style="92" customWidth="1"/>
    <col min="4099" max="4099" width="9.140625" style="92"/>
    <col min="4100" max="4100" width="15.7109375" style="92" customWidth="1"/>
    <col min="4101" max="4353" width="9.140625" style="92"/>
    <col min="4354" max="4354" width="53.28515625" style="92" customWidth="1"/>
    <col min="4355" max="4355" width="9.140625" style="92"/>
    <col min="4356" max="4356" width="15.7109375" style="92" customWidth="1"/>
    <col min="4357" max="4609" width="9.140625" style="92"/>
    <col min="4610" max="4610" width="53.28515625" style="92" customWidth="1"/>
    <col min="4611" max="4611" width="9.140625" style="92"/>
    <col min="4612" max="4612" width="15.7109375" style="92" customWidth="1"/>
    <col min="4613" max="4865" width="9.140625" style="92"/>
    <col min="4866" max="4866" width="53.28515625" style="92" customWidth="1"/>
    <col min="4867" max="4867" width="9.140625" style="92"/>
    <col min="4868" max="4868" width="15.7109375" style="92" customWidth="1"/>
    <col min="4869" max="5121" width="9.140625" style="92"/>
    <col min="5122" max="5122" width="53.28515625" style="92" customWidth="1"/>
    <col min="5123" max="5123" width="9.140625" style="92"/>
    <col min="5124" max="5124" width="15.7109375" style="92" customWidth="1"/>
    <col min="5125" max="5377" width="9.140625" style="92"/>
    <col min="5378" max="5378" width="53.28515625" style="92" customWidth="1"/>
    <col min="5379" max="5379" width="9.140625" style="92"/>
    <col min="5380" max="5380" width="15.7109375" style="92" customWidth="1"/>
    <col min="5381" max="5633" width="9.140625" style="92"/>
    <col min="5634" max="5634" width="53.28515625" style="92" customWidth="1"/>
    <col min="5635" max="5635" width="9.140625" style="92"/>
    <col min="5636" max="5636" width="15.7109375" style="92" customWidth="1"/>
    <col min="5637" max="5889" width="9.140625" style="92"/>
    <col min="5890" max="5890" width="53.28515625" style="92" customWidth="1"/>
    <col min="5891" max="5891" width="9.140625" style="92"/>
    <col min="5892" max="5892" width="15.7109375" style="92" customWidth="1"/>
    <col min="5893" max="6145" width="9.140625" style="92"/>
    <col min="6146" max="6146" width="53.28515625" style="92" customWidth="1"/>
    <col min="6147" max="6147" width="9.140625" style="92"/>
    <col min="6148" max="6148" width="15.7109375" style="92" customWidth="1"/>
    <col min="6149" max="6401" width="9.140625" style="92"/>
    <col min="6402" max="6402" width="53.28515625" style="92" customWidth="1"/>
    <col min="6403" max="6403" width="9.140625" style="92"/>
    <col min="6404" max="6404" width="15.7109375" style="92" customWidth="1"/>
    <col min="6405" max="6657" width="9.140625" style="92"/>
    <col min="6658" max="6658" width="53.28515625" style="92" customWidth="1"/>
    <col min="6659" max="6659" width="9.140625" style="92"/>
    <col min="6660" max="6660" width="15.7109375" style="92" customWidth="1"/>
    <col min="6661" max="6913" width="9.140625" style="92"/>
    <col min="6914" max="6914" width="53.28515625" style="92" customWidth="1"/>
    <col min="6915" max="6915" width="9.140625" style="92"/>
    <col min="6916" max="6916" width="15.7109375" style="92" customWidth="1"/>
    <col min="6917" max="7169" width="9.140625" style="92"/>
    <col min="7170" max="7170" width="53.28515625" style="92" customWidth="1"/>
    <col min="7171" max="7171" width="9.140625" style="92"/>
    <col min="7172" max="7172" width="15.7109375" style="92" customWidth="1"/>
    <col min="7173" max="7425" width="9.140625" style="92"/>
    <col min="7426" max="7426" width="53.28515625" style="92" customWidth="1"/>
    <col min="7427" max="7427" width="9.140625" style="92"/>
    <col min="7428" max="7428" width="15.7109375" style="92" customWidth="1"/>
    <col min="7429" max="7681" width="9.140625" style="92"/>
    <col min="7682" max="7682" width="53.28515625" style="92" customWidth="1"/>
    <col min="7683" max="7683" width="9.140625" style="92"/>
    <col min="7684" max="7684" width="15.7109375" style="92" customWidth="1"/>
    <col min="7685" max="7937" width="9.140625" style="92"/>
    <col min="7938" max="7938" width="53.28515625" style="92" customWidth="1"/>
    <col min="7939" max="7939" width="9.140625" style="92"/>
    <col min="7940" max="7940" width="15.7109375" style="92" customWidth="1"/>
    <col min="7941" max="8193" width="9.140625" style="92"/>
    <col min="8194" max="8194" width="53.28515625" style="92" customWidth="1"/>
    <col min="8195" max="8195" width="9.140625" style="92"/>
    <col min="8196" max="8196" width="15.7109375" style="92" customWidth="1"/>
    <col min="8197" max="8449" width="9.140625" style="92"/>
    <col min="8450" max="8450" width="53.28515625" style="92" customWidth="1"/>
    <col min="8451" max="8451" width="9.140625" style="92"/>
    <col min="8452" max="8452" width="15.7109375" style="92" customWidth="1"/>
    <col min="8453" max="8705" width="9.140625" style="92"/>
    <col min="8706" max="8706" width="53.28515625" style="92" customWidth="1"/>
    <col min="8707" max="8707" width="9.140625" style="92"/>
    <col min="8708" max="8708" width="15.7109375" style="92" customWidth="1"/>
    <col min="8709" max="8961" width="9.140625" style="92"/>
    <col min="8962" max="8962" width="53.28515625" style="92" customWidth="1"/>
    <col min="8963" max="8963" width="9.140625" style="92"/>
    <col min="8964" max="8964" width="15.7109375" style="92" customWidth="1"/>
    <col min="8965" max="9217" width="9.140625" style="92"/>
    <col min="9218" max="9218" width="53.28515625" style="92" customWidth="1"/>
    <col min="9219" max="9219" width="9.140625" style="92"/>
    <col min="9220" max="9220" width="15.7109375" style="92" customWidth="1"/>
    <col min="9221" max="9473" width="9.140625" style="92"/>
    <col min="9474" max="9474" width="53.28515625" style="92" customWidth="1"/>
    <col min="9475" max="9475" width="9.140625" style="92"/>
    <col min="9476" max="9476" width="15.7109375" style="92" customWidth="1"/>
    <col min="9477" max="9729" width="9.140625" style="92"/>
    <col min="9730" max="9730" width="53.28515625" style="92" customWidth="1"/>
    <col min="9731" max="9731" width="9.140625" style="92"/>
    <col min="9732" max="9732" width="15.7109375" style="92" customWidth="1"/>
    <col min="9733" max="9985" width="9.140625" style="92"/>
    <col min="9986" max="9986" width="53.28515625" style="92" customWidth="1"/>
    <col min="9987" max="9987" width="9.140625" style="92"/>
    <col min="9988" max="9988" width="15.7109375" style="92" customWidth="1"/>
    <col min="9989" max="10241" width="9.140625" style="92"/>
    <col min="10242" max="10242" width="53.28515625" style="92" customWidth="1"/>
    <col min="10243" max="10243" width="9.140625" style="92"/>
    <col min="10244" max="10244" width="15.7109375" style="92" customWidth="1"/>
    <col min="10245" max="10497" width="9.140625" style="92"/>
    <col min="10498" max="10498" width="53.28515625" style="92" customWidth="1"/>
    <col min="10499" max="10499" width="9.140625" style="92"/>
    <col min="10500" max="10500" width="15.7109375" style="92" customWidth="1"/>
    <col min="10501" max="10753" width="9.140625" style="92"/>
    <col min="10754" max="10754" width="53.28515625" style="92" customWidth="1"/>
    <col min="10755" max="10755" width="9.140625" style="92"/>
    <col min="10756" max="10756" width="15.7109375" style="92" customWidth="1"/>
    <col min="10757" max="11009" width="9.140625" style="92"/>
    <col min="11010" max="11010" width="53.28515625" style="92" customWidth="1"/>
    <col min="11011" max="11011" width="9.140625" style="92"/>
    <col min="11012" max="11012" width="15.7109375" style="92" customWidth="1"/>
    <col min="11013" max="11265" width="9.140625" style="92"/>
    <col min="11266" max="11266" width="53.28515625" style="92" customWidth="1"/>
    <col min="11267" max="11267" width="9.140625" style="92"/>
    <col min="11268" max="11268" width="15.7109375" style="92" customWidth="1"/>
    <col min="11269" max="11521" width="9.140625" style="92"/>
    <col min="11522" max="11522" width="53.28515625" style="92" customWidth="1"/>
    <col min="11523" max="11523" width="9.140625" style="92"/>
    <col min="11524" max="11524" width="15.7109375" style="92" customWidth="1"/>
    <col min="11525" max="11777" width="9.140625" style="92"/>
    <col min="11778" max="11778" width="53.28515625" style="92" customWidth="1"/>
    <col min="11779" max="11779" width="9.140625" style="92"/>
    <col min="11780" max="11780" width="15.7109375" style="92" customWidth="1"/>
    <col min="11781" max="12033" width="9.140625" style="92"/>
    <col min="12034" max="12034" width="53.28515625" style="92" customWidth="1"/>
    <col min="12035" max="12035" width="9.140625" style="92"/>
    <col min="12036" max="12036" width="15.7109375" style="92" customWidth="1"/>
    <col min="12037" max="12289" width="9.140625" style="92"/>
    <col min="12290" max="12290" width="53.28515625" style="92" customWidth="1"/>
    <col min="12291" max="12291" width="9.140625" style="92"/>
    <col min="12292" max="12292" width="15.7109375" style="92" customWidth="1"/>
    <col min="12293" max="12545" width="9.140625" style="92"/>
    <col min="12546" max="12546" width="53.28515625" style="92" customWidth="1"/>
    <col min="12547" max="12547" width="9.140625" style="92"/>
    <col min="12548" max="12548" width="15.7109375" style="92" customWidth="1"/>
    <col min="12549" max="12801" width="9.140625" style="92"/>
    <col min="12802" max="12802" width="53.28515625" style="92" customWidth="1"/>
    <col min="12803" max="12803" width="9.140625" style="92"/>
    <col min="12804" max="12804" width="15.7109375" style="92" customWidth="1"/>
    <col min="12805" max="13057" width="9.140625" style="92"/>
    <col min="13058" max="13058" width="53.28515625" style="92" customWidth="1"/>
    <col min="13059" max="13059" width="9.140625" style="92"/>
    <col min="13060" max="13060" width="15.7109375" style="92" customWidth="1"/>
    <col min="13061" max="13313" width="9.140625" style="92"/>
    <col min="13314" max="13314" width="53.28515625" style="92" customWidth="1"/>
    <col min="13315" max="13315" width="9.140625" style="92"/>
    <col min="13316" max="13316" width="15.7109375" style="92" customWidth="1"/>
    <col min="13317" max="13569" width="9.140625" style="92"/>
    <col min="13570" max="13570" width="53.28515625" style="92" customWidth="1"/>
    <col min="13571" max="13571" width="9.140625" style="92"/>
    <col min="13572" max="13572" width="15.7109375" style="92" customWidth="1"/>
    <col min="13573" max="13825" width="9.140625" style="92"/>
    <col min="13826" max="13826" width="53.28515625" style="92" customWidth="1"/>
    <col min="13827" max="13827" width="9.140625" style="92"/>
    <col min="13828" max="13828" width="15.7109375" style="92" customWidth="1"/>
    <col min="13829" max="14081" width="9.140625" style="92"/>
    <col min="14082" max="14082" width="53.28515625" style="92" customWidth="1"/>
    <col min="14083" max="14083" width="9.140625" style="92"/>
    <col min="14084" max="14084" width="15.7109375" style="92" customWidth="1"/>
    <col min="14085" max="14337" width="9.140625" style="92"/>
    <col min="14338" max="14338" width="53.28515625" style="92" customWidth="1"/>
    <col min="14339" max="14339" width="9.140625" style="92"/>
    <col min="14340" max="14340" width="15.7109375" style="92" customWidth="1"/>
    <col min="14341" max="14593" width="9.140625" style="92"/>
    <col min="14594" max="14594" width="53.28515625" style="92" customWidth="1"/>
    <col min="14595" max="14595" width="9.140625" style="92"/>
    <col min="14596" max="14596" width="15.7109375" style="92" customWidth="1"/>
    <col min="14597" max="14849" width="9.140625" style="92"/>
    <col min="14850" max="14850" width="53.28515625" style="92" customWidth="1"/>
    <col min="14851" max="14851" width="9.140625" style="92"/>
    <col min="14852" max="14852" width="15.7109375" style="92" customWidth="1"/>
    <col min="14853" max="15105" width="9.140625" style="92"/>
    <col min="15106" max="15106" width="53.28515625" style="92" customWidth="1"/>
    <col min="15107" max="15107" width="9.140625" style="92"/>
    <col min="15108" max="15108" width="15.7109375" style="92" customWidth="1"/>
    <col min="15109" max="15361" width="9.140625" style="92"/>
    <col min="15362" max="15362" width="53.28515625" style="92" customWidth="1"/>
    <col min="15363" max="15363" width="9.140625" style="92"/>
    <col min="15364" max="15364" width="15.7109375" style="92" customWidth="1"/>
    <col min="15365" max="15617" width="9.140625" style="92"/>
    <col min="15618" max="15618" width="53.28515625" style="92" customWidth="1"/>
    <col min="15619" max="15619" width="9.140625" style="92"/>
    <col min="15620" max="15620" width="15.7109375" style="92" customWidth="1"/>
    <col min="15621" max="15873" width="9.140625" style="92"/>
    <col min="15874" max="15874" width="53.28515625" style="92" customWidth="1"/>
    <col min="15875" max="15875" width="9.140625" style="92"/>
    <col min="15876" max="15876" width="15.7109375" style="92" customWidth="1"/>
    <col min="15877" max="16129" width="9.140625" style="92"/>
    <col min="16130" max="16130" width="53.28515625" style="92" customWidth="1"/>
    <col min="16131" max="16131" width="9.140625" style="92"/>
    <col min="16132" max="16132" width="15.7109375" style="92" customWidth="1"/>
    <col min="16133" max="16384" width="9.140625" style="92"/>
  </cols>
  <sheetData>
    <row r="1" spans="1:4" ht="31.5">
      <c r="B1" s="93" t="s">
        <v>1166</v>
      </c>
    </row>
    <row r="2" spans="1:4" ht="15.75">
      <c r="B2" s="93"/>
    </row>
    <row r="3" spans="1:4" ht="27" customHeight="1">
      <c r="B3" s="118" t="s">
        <v>1167</v>
      </c>
      <c r="C3" s="118"/>
      <c r="D3" s="118"/>
    </row>
    <row r="4" spans="1:4" ht="27" customHeight="1">
      <c r="B4" s="118" t="s">
        <v>1168</v>
      </c>
      <c r="C4" s="118"/>
      <c r="D4" s="118"/>
    </row>
    <row r="5" spans="1:4" s="96" customFormat="1">
      <c r="A5" s="94"/>
      <c r="B5" s="95"/>
    </row>
    <row r="6" spans="1:4" s="96" customFormat="1">
      <c r="A6" s="95" t="s">
        <v>1169</v>
      </c>
      <c r="B6" s="95"/>
      <c r="C6" s="96" t="s">
        <v>10</v>
      </c>
      <c r="D6" s="96" t="s">
        <v>2</v>
      </c>
    </row>
    <row r="7" spans="1:4" s="96" customFormat="1">
      <c r="A7" s="94"/>
      <c r="B7" s="95"/>
    </row>
    <row r="8" spans="1:4" s="96" customFormat="1">
      <c r="A8" s="94" t="s">
        <v>1170</v>
      </c>
    </row>
    <row r="9" spans="1:4" s="96" customFormat="1">
      <c r="A9" s="94"/>
      <c r="B9" s="97" t="s">
        <v>1171</v>
      </c>
      <c r="C9" s="98" t="s">
        <v>1172</v>
      </c>
      <c r="D9" s="99"/>
    </row>
    <row r="10" spans="1:4" s="96" customFormat="1">
      <c r="A10" s="94"/>
      <c r="B10" s="97" t="s">
        <v>1173</v>
      </c>
      <c r="C10" s="98" t="s">
        <v>1172</v>
      </c>
      <c r="D10" s="99"/>
    </row>
    <row r="11" spans="1:4" s="96" customFormat="1">
      <c r="A11" s="94"/>
      <c r="B11" s="97" t="s">
        <v>1174</v>
      </c>
      <c r="C11" s="98" t="s">
        <v>1172</v>
      </c>
      <c r="D11" s="99"/>
    </row>
    <row r="12" spans="1:4" s="96" customFormat="1">
      <c r="A12" s="94"/>
      <c r="B12" s="95"/>
      <c r="D12" s="100"/>
    </row>
    <row r="13" spans="1:4" s="96" customFormat="1">
      <c r="A13" s="101" t="s">
        <v>1175</v>
      </c>
      <c r="D13" s="100"/>
    </row>
    <row r="14" spans="1:4" s="96" customFormat="1">
      <c r="B14" s="98" t="s">
        <v>1176</v>
      </c>
      <c r="C14" s="98" t="s">
        <v>1172</v>
      </c>
      <c r="D14" s="99"/>
    </row>
    <row r="15" spans="1:4" s="96" customFormat="1">
      <c r="B15" s="98" t="s">
        <v>1177</v>
      </c>
      <c r="C15" s="98" t="s">
        <v>1172</v>
      </c>
      <c r="D15" s="99"/>
    </row>
    <row r="16" spans="1:4" s="96" customFormat="1">
      <c r="B16" s="98" t="s">
        <v>1178</v>
      </c>
      <c r="C16" s="98" t="s">
        <v>1172</v>
      </c>
      <c r="D16" s="99"/>
    </row>
    <row r="17" spans="1:4" s="96" customFormat="1">
      <c r="B17" s="98" t="s">
        <v>1179</v>
      </c>
      <c r="C17" s="98" t="s">
        <v>1172</v>
      </c>
      <c r="D17" s="99"/>
    </row>
    <row r="18" spans="1:4" s="96" customFormat="1">
      <c r="B18" s="98" t="s">
        <v>1180</v>
      </c>
      <c r="C18" s="98" t="s">
        <v>1172</v>
      </c>
      <c r="D18" s="99"/>
    </row>
    <row r="19" spans="1:4" s="96" customFormat="1">
      <c r="B19" s="98" t="s">
        <v>1181</v>
      </c>
      <c r="C19" s="98" t="s">
        <v>1172</v>
      </c>
      <c r="D19" s="99"/>
    </row>
    <row r="20" spans="1:4" s="96" customFormat="1">
      <c r="D20" s="100"/>
    </row>
    <row r="21" spans="1:4" s="96" customFormat="1">
      <c r="A21" s="102" t="s">
        <v>1182</v>
      </c>
      <c r="B21" s="102"/>
      <c r="C21" s="102"/>
      <c r="D21" s="103"/>
    </row>
    <row r="22" spans="1:4" s="96" customFormat="1">
      <c r="B22" s="98" t="s">
        <v>1183</v>
      </c>
      <c r="C22" s="98" t="s">
        <v>271</v>
      </c>
      <c r="D22" s="99"/>
    </row>
    <row r="23" spans="1:4" s="96" customFormat="1">
      <c r="B23" s="104" t="s">
        <v>1194</v>
      </c>
      <c r="C23" s="98" t="s">
        <v>249</v>
      </c>
      <c r="D23" s="99"/>
    </row>
    <row r="24" spans="1:4" s="96" customFormat="1">
      <c r="B24" s="104" t="s">
        <v>1195</v>
      </c>
      <c r="C24" s="98" t="s">
        <v>249</v>
      </c>
      <c r="D24" s="99"/>
    </row>
    <row r="25" spans="1:4" s="96" customFormat="1">
      <c r="B25" s="104" t="s">
        <v>1196</v>
      </c>
      <c r="C25" s="98" t="s">
        <v>249</v>
      </c>
      <c r="D25" s="99"/>
    </row>
    <row r="26" spans="1:4" s="96" customFormat="1" ht="25.5">
      <c r="B26" s="106" t="s">
        <v>1193</v>
      </c>
      <c r="C26" s="105" t="s">
        <v>1086</v>
      </c>
      <c r="D26" s="99"/>
    </row>
    <row r="27" spans="1:4" s="96" customFormat="1" ht="25.5">
      <c r="B27" s="106" t="s">
        <v>1184</v>
      </c>
      <c r="C27" s="105" t="s">
        <v>1086</v>
      </c>
      <c r="D27" s="99"/>
    </row>
    <row r="28" spans="1:4" s="96" customFormat="1" ht="25.5">
      <c r="B28" s="107" t="s">
        <v>1185</v>
      </c>
      <c r="C28" s="105" t="s">
        <v>271</v>
      </c>
      <c r="D28" s="99"/>
    </row>
    <row r="29" spans="1:4" s="96" customFormat="1">
      <c r="B29" s="108" t="s">
        <v>1186</v>
      </c>
      <c r="C29" s="105" t="s">
        <v>271</v>
      </c>
      <c r="D29" s="99"/>
    </row>
    <row r="30" spans="1:4" s="96" customFormat="1">
      <c r="B30" s="105" t="s">
        <v>1192</v>
      </c>
      <c r="C30" s="105" t="s">
        <v>271</v>
      </c>
      <c r="D30" s="99"/>
    </row>
    <row r="31" spans="1:4" s="96" customFormat="1">
      <c r="B31" s="98" t="s">
        <v>1197</v>
      </c>
      <c r="C31" s="105" t="s">
        <v>1086</v>
      </c>
      <c r="D31" s="99"/>
    </row>
    <row r="32" spans="1:4" s="96" customFormat="1">
      <c r="B32" s="98" t="s">
        <v>1190</v>
      </c>
      <c r="C32" s="105" t="s">
        <v>1086</v>
      </c>
      <c r="D32" s="99"/>
    </row>
    <row r="33" spans="2:4" s="96" customFormat="1">
      <c r="B33" s="98" t="s">
        <v>1191</v>
      </c>
      <c r="C33" s="105" t="s">
        <v>1086</v>
      </c>
      <c r="D33" s="99"/>
    </row>
    <row r="34" spans="2:4" s="96" customFormat="1"/>
  </sheetData>
  <sheetProtection algorithmName="SHA-512" hashValue="iDqgTldxTQEQSy68/FM46UEXwiB+7D75NrsifwyIXnhdHuCJLuIwhNYRJq5vIVvfroc+OgPVP5/NyDi+xprFRQ==" saltValue="JktneOeVGLQc5eAfHcTWyw==" spinCount="100000" sheet="1" formatCells="0" formatColumns="0" formatRows="0"/>
  <mergeCells count="2">
    <mergeCell ref="B3:D3"/>
    <mergeCell ref="B4:D4"/>
  </mergeCells>
  <pageMargins left="0.70866141732283472" right="0.70866141732283472" top="1.1811023622047245" bottom="0.74803149606299213" header="0.31496062992125984" footer="0.31496062992125984"/>
  <pageSetup paperSize="9" orientation="portrait" r:id="rId1"/>
  <headerFooter>
    <oddHeader>&amp;L&amp;G&amp;R&amp;G</oddHeader>
    <oddFooter>&amp;R&amp;P/&amp;N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33"/>
  <sheetViews>
    <sheetView view="pageBreakPreview" zoomScale="90" zoomScaleNormal="75" zoomScaleSheetLayoutView="90" zoomScalePageLayoutView="70" workbookViewId="0"/>
  </sheetViews>
  <sheetFormatPr defaultRowHeight="12.75"/>
  <cols>
    <col min="1" max="1" width="14" style="1" customWidth="1"/>
    <col min="2" max="2" width="17.42578125" style="1" customWidth="1"/>
    <col min="3" max="3" width="80" style="2" customWidth="1"/>
    <col min="4" max="4" width="5.7109375" style="3" customWidth="1"/>
    <col min="5" max="5" width="20.42578125" style="4" customWidth="1"/>
    <col min="6" max="6" width="20.7109375" style="5" customWidth="1"/>
    <col min="7" max="7" width="17.5703125" style="6" hidden="1" customWidth="1"/>
    <col min="8" max="8" width="28.85546875" style="6" customWidth="1"/>
    <col min="9" max="9" width="28.140625" style="7" customWidth="1"/>
    <col min="10" max="10" width="9.140625" style="8" customWidth="1"/>
    <col min="11" max="16384" width="9.140625" style="8"/>
  </cols>
  <sheetData>
    <row r="1" spans="1:9">
      <c r="A1" s="9"/>
      <c r="B1" s="9"/>
      <c r="C1" s="10"/>
      <c r="D1" s="11"/>
      <c r="E1" s="12"/>
      <c r="F1" s="13"/>
      <c r="G1" s="14"/>
      <c r="H1" s="15"/>
      <c r="I1" s="16"/>
    </row>
    <row r="2" spans="1:9" ht="15">
      <c r="A2" s="17" t="s">
        <v>7</v>
      </c>
      <c r="B2" s="17" t="s">
        <v>8</v>
      </c>
      <c r="C2" s="18" t="s">
        <v>9</v>
      </c>
      <c r="D2" s="18" t="s">
        <v>10</v>
      </c>
      <c r="E2" s="18" t="s">
        <v>11</v>
      </c>
      <c r="F2" s="19" t="s">
        <v>14</v>
      </c>
      <c r="G2" s="20" t="s">
        <v>17</v>
      </c>
      <c r="H2" s="21" t="s">
        <v>19</v>
      </c>
      <c r="I2" s="22" t="s">
        <v>21</v>
      </c>
    </row>
    <row r="3" spans="1:9">
      <c r="A3" s="23"/>
      <c r="B3" s="23" t="s">
        <v>5</v>
      </c>
      <c r="C3" s="24" t="s">
        <v>6</v>
      </c>
      <c r="D3" s="25"/>
      <c r="E3" s="26"/>
      <c r="F3" s="27"/>
      <c r="G3" s="28">
        <v>-1</v>
      </c>
      <c r="H3" s="28">
        <f>H4</f>
        <v>0</v>
      </c>
      <c r="I3" s="29"/>
    </row>
    <row r="4" spans="1:9" ht="25.5">
      <c r="A4" s="1" t="s">
        <v>25</v>
      </c>
      <c r="B4" s="1" t="s">
        <v>26</v>
      </c>
      <c r="C4" s="2" t="s">
        <v>27</v>
      </c>
      <c r="E4" s="4">
        <v>0</v>
      </c>
      <c r="F4" s="5">
        <v>0</v>
      </c>
      <c r="G4" s="6">
        <v>1</v>
      </c>
      <c r="H4" s="6">
        <f>H5+H80+H567+H632</f>
        <v>0</v>
      </c>
    </row>
    <row r="5" spans="1:9">
      <c r="A5" s="1" t="s">
        <v>28</v>
      </c>
      <c r="B5" s="1" t="s">
        <v>29</v>
      </c>
      <c r="C5" s="2" t="s">
        <v>30</v>
      </c>
      <c r="E5" s="4">
        <v>0</v>
      </c>
      <c r="F5" s="5">
        <v>0</v>
      </c>
      <c r="G5" s="6">
        <v>1</v>
      </c>
      <c r="H5" s="6">
        <f>H6+H7+H8+H9+H10+H11+H12+H13+H14+H15+H16+H17+H18+H19+H20+H21+H22+H23+H24+H25+H26+H27+H28+H29+H30+H31+H32+H33+H34+H35+H36+H37+H38+H39+H40+H41+H42+H43+H44+H45+H46+H47+H48+H49+H50+H51+H52+H53+H54+H55+H56+H57+H58+H59+H60+H61+H62+H63+H64+H65+H66+H67+H68+H69+H70+H71+H72+H73+H74+H75+H76+H77+H78+H79</f>
        <v>0</v>
      </c>
    </row>
    <row r="6" spans="1:9" ht="25.5">
      <c r="A6" s="1" t="s">
        <v>31</v>
      </c>
      <c r="C6" s="2" t="s">
        <v>32</v>
      </c>
      <c r="D6" s="3" t="s">
        <v>33</v>
      </c>
      <c r="E6" s="4">
        <v>0</v>
      </c>
      <c r="F6" s="5">
        <v>0</v>
      </c>
      <c r="G6" s="6">
        <v>2</v>
      </c>
      <c r="H6" s="6">
        <f>ROUND(ROUND(F6,2)*ROUND(E6,2),2)</f>
        <v>0</v>
      </c>
    </row>
    <row r="7" spans="1:9">
      <c r="A7" s="1" t="s">
        <v>34</v>
      </c>
      <c r="B7" s="1" t="s">
        <v>25</v>
      </c>
      <c r="C7" s="2" t="s">
        <v>35</v>
      </c>
      <c r="D7" s="3" t="s">
        <v>33</v>
      </c>
      <c r="E7" s="4">
        <v>0</v>
      </c>
      <c r="F7" s="5">
        <v>0</v>
      </c>
      <c r="G7" s="6">
        <v>2</v>
      </c>
      <c r="H7" s="6">
        <f t="shared" ref="H7:H70" si="0">ROUND(ROUND(F7,2)*ROUND(E7,2),2)</f>
        <v>0</v>
      </c>
    </row>
    <row r="8" spans="1:9" ht="38.25">
      <c r="A8" s="1" t="s">
        <v>36</v>
      </c>
      <c r="B8" s="1" t="s">
        <v>5</v>
      </c>
      <c r="C8" s="2" t="s">
        <v>37</v>
      </c>
      <c r="D8" s="3" t="s">
        <v>33</v>
      </c>
      <c r="E8" s="4">
        <v>0</v>
      </c>
      <c r="F8" s="5">
        <v>0</v>
      </c>
      <c r="G8" s="6">
        <v>2</v>
      </c>
      <c r="H8" s="6">
        <f t="shared" si="0"/>
        <v>0</v>
      </c>
    </row>
    <row r="9" spans="1:9">
      <c r="A9" s="1" t="s">
        <v>38</v>
      </c>
      <c r="B9" s="1" t="s">
        <v>39</v>
      </c>
      <c r="C9" s="2" t="s">
        <v>40</v>
      </c>
      <c r="D9" s="3" t="s">
        <v>33</v>
      </c>
      <c r="E9" s="4">
        <v>0</v>
      </c>
      <c r="F9" s="5">
        <v>0</v>
      </c>
      <c r="G9" s="6">
        <v>2</v>
      </c>
      <c r="H9" s="6">
        <f t="shared" si="0"/>
        <v>0</v>
      </c>
    </row>
    <row r="10" spans="1:9" ht="51">
      <c r="A10" s="1" t="s">
        <v>41</v>
      </c>
      <c r="B10" s="1" t="s">
        <v>42</v>
      </c>
      <c r="C10" s="2" t="s">
        <v>43</v>
      </c>
      <c r="D10" s="3" t="s">
        <v>33</v>
      </c>
      <c r="E10" s="4">
        <v>0</v>
      </c>
      <c r="F10" s="5">
        <v>0</v>
      </c>
      <c r="G10" s="6">
        <v>2</v>
      </c>
      <c r="H10" s="6">
        <f t="shared" si="0"/>
        <v>0</v>
      </c>
    </row>
    <row r="11" spans="1:9">
      <c r="A11" s="1" t="s">
        <v>44</v>
      </c>
      <c r="B11" s="1" t="s">
        <v>45</v>
      </c>
      <c r="C11" s="2" t="s">
        <v>46</v>
      </c>
      <c r="D11" s="3" t="s">
        <v>33</v>
      </c>
      <c r="E11" s="4">
        <v>0</v>
      </c>
      <c r="F11" s="5">
        <v>0</v>
      </c>
      <c r="G11" s="6">
        <v>2</v>
      </c>
      <c r="H11" s="6">
        <f t="shared" si="0"/>
        <v>0</v>
      </c>
    </row>
    <row r="12" spans="1:9">
      <c r="A12" s="1" t="s">
        <v>47</v>
      </c>
      <c r="C12" s="2" t="s">
        <v>48</v>
      </c>
      <c r="D12" s="3" t="s">
        <v>33</v>
      </c>
      <c r="E12" s="4">
        <v>0</v>
      </c>
      <c r="F12" s="5">
        <v>0</v>
      </c>
      <c r="G12" s="6">
        <v>2</v>
      </c>
      <c r="H12" s="6">
        <f t="shared" si="0"/>
        <v>0</v>
      </c>
    </row>
    <row r="13" spans="1:9" ht="25.5">
      <c r="A13" s="1" t="s">
        <v>49</v>
      </c>
      <c r="B13" s="1" t="s">
        <v>50</v>
      </c>
      <c r="C13" s="2" t="s">
        <v>51</v>
      </c>
      <c r="D13" s="3" t="s">
        <v>33</v>
      </c>
      <c r="E13" s="4">
        <v>0</v>
      </c>
      <c r="F13" s="5">
        <v>0</v>
      </c>
      <c r="G13" s="6">
        <v>2</v>
      </c>
      <c r="H13" s="6">
        <f t="shared" si="0"/>
        <v>0</v>
      </c>
    </row>
    <row r="14" spans="1:9" ht="38.25">
      <c r="A14" s="1" t="s">
        <v>52</v>
      </c>
      <c r="B14" s="1" t="s">
        <v>53</v>
      </c>
      <c r="C14" s="2" t="s">
        <v>54</v>
      </c>
      <c r="D14" s="3" t="s">
        <v>33</v>
      </c>
      <c r="E14" s="4">
        <v>0</v>
      </c>
      <c r="F14" s="5">
        <v>0</v>
      </c>
      <c r="G14" s="6">
        <v>2</v>
      </c>
      <c r="H14" s="6">
        <f t="shared" si="0"/>
        <v>0</v>
      </c>
    </row>
    <row r="15" spans="1:9" ht="102">
      <c r="A15" s="1" t="s">
        <v>55</v>
      </c>
      <c r="C15" s="2" t="s">
        <v>56</v>
      </c>
      <c r="D15" s="3" t="s">
        <v>33</v>
      </c>
      <c r="E15" s="4">
        <v>0</v>
      </c>
      <c r="F15" s="5">
        <v>0</v>
      </c>
      <c r="G15" s="6">
        <v>2</v>
      </c>
      <c r="H15" s="6">
        <f t="shared" si="0"/>
        <v>0</v>
      </c>
    </row>
    <row r="16" spans="1:9" ht="25.5">
      <c r="A16" s="1" t="s">
        <v>57</v>
      </c>
      <c r="B16" s="1" t="s">
        <v>58</v>
      </c>
      <c r="C16" s="2" t="s">
        <v>59</v>
      </c>
      <c r="D16" s="3" t="s">
        <v>33</v>
      </c>
      <c r="E16" s="4">
        <v>0</v>
      </c>
      <c r="F16" s="5">
        <v>0</v>
      </c>
      <c r="G16" s="6">
        <v>2</v>
      </c>
      <c r="H16" s="6">
        <f t="shared" si="0"/>
        <v>0</v>
      </c>
    </row>
    <row r="17" spans="1:8">
      <c r="A17" s="1" t="s">
        <v>60</v>
      </c>
      <c r="C17" s="2" t="s">
        <v>61</v>
      </c>
      <c r="D17" s="3" t="s">
        <v>33</v>
      </c>
      <c r="E17" s="4">
        <v>0</v>
      </c>
      <c r="F17" s="5">
        <v>0</v>
      </c>
      <c r="G17" s="6">
        <v>2</v>
      </c>
      <c r="H17" s="6">
        <f t="shared" si="0"/>
        <v>0</v>
      </c>
    </row>
    <row r="18" spans="1:8" ht="38.25">
      <c r="A18" s="1" t="s">
        <v>62</v>
      </c>
      <c r="B18" s="1" t="s">
        <v>63</v>
      </c>
      <c r="C18" s="2" t="s">
        <v>64</v>
      </c>
      <c r="D18" s="3" t="s">
        <v>33</v>
      </c>
      <c r="E18" s="4">
        <v>0</v>
      </c>
      <c r="F18" s="5">
        <v>0</v>
      </c>
      <c r="G18" s="6">
        <v>2</v>
      </c>
      <c r="H18" s="6">
        <f t="shared" si="0"/>
        <v>0</v>
      </c>
    </row>
    <row r="19" spans="1:8" ht="38.25">
      <c r="A19" s="1" t="s">
        <v>65</v>
      </c>
      <c r="C19" s="2" t="s">
        <v>66</v>
      </c>
      <c r="D19" s="3" t="s">
        <v>33</v>
      </c>
      <c r="E19" s="4">
        <v>0</v>
      </c>
      <c r="F19" s="5">
        <v>0</v>
      </c>
      <c r="G19" s="6">
        <v>2</v>
      </c>
      <c r="H19" s="6">
        <f t="shared" si="0"/>
        <v>0</v>
      </c>
    </row>
    <row r="20" spans="1:8" ht="25.5">
      <c r="A20" s="1" t="s">
        <v>67</v>
      </c>
      <c r="C20" s="2" t="s">
        <v>68</v>
      </c>
      <c r="D20" s="3" t="s">
        <v>33</v>
      </c>
      <c r="E20" s="4">
        <v>0</v>
      </c>
      <c r="F20" s="5">
        <v>0</v>
      </c>
      <c r="G20" s="6">
        <v>2</v>
      </c>
      <c r="H20" s="6">
        <f t="shared" si="0"/>
        <v>0</v>
      </c>
    </row>
    <row r="21" spans="1:8">
      <c r="A21" s="1" t="s">
        <v>69</v>
      </c>
      <c r="C21" s="2" t="s">
        <v>70</v>
      </c>
      <c r="D21" s="3" t="s">
        <v>33</v>
      </c>
      <c r="E21" s="4">
        <v>0</v>
      </c>
      <c r="F21" s="5">
        <v>0</v>
      </c>
      <c r="G21" s="6">
        <v>2</v>
      </c>
      <c r="H21" s="6">
        <f t="shared" si="0"/>
        <v>0</v>
      </c>
    </row>
    <row r="22" spans="1:8" ht="38.25">
      <c r="A22" s="1" t="s">
        <v>71</v>
      </c>
      <c r="C22" s="2" t="s">
        <v>72</v>
      </c>
      <c r="D22" s="3" t="s">
        <v>33</v>
      </c>
      <c r="E22" s="4">
        <v>0</v>
      </c>
      <c r="F22" s="5">
        <v>0</v>
      </c>
      <c r="G22" s="6">
        <v>2</v>
      </c>
      <c r="H22" s="6">
        <f t="shared" si="0"/>
        <v>0</v>
      </c>
    </row>
    <row r="23" spans="1:8">
      <c r="A23" s="1" t="s">
        <v>73</v>
      </c>
      <c r="C23" s="2" t="s">
        <v>74</v>
      </c>
      <c r="D23" s="3" t="s">
        <v>33</v>
      </c>
      <c r="E23" s="4">
        <v>0</v>
      </c>
      <c r="F23" s="5">
        <v>0</v>
      </c>
      <c r="G23" s="6">
        <v>2</v>
      </c>
      <c r="H23" s="6">
        <f t="shared" si="0"/>
        <v>0</v>
      </c>
    </row>
    <row r="24" spans="1:8" ht="63.75">
      <c r="A24" s="1" t="s">
        <v>75</v>
      </c>
      <c r="C24" s="2" t="s">
        <v>76</v>
      </c>
      <c r="D24" s="3" t="s">
        <v>33</v>
      </c>
      <c r="E24" s="4">
        <v>0</v>
      </c>
      <c r="F24" s="5">
        <v>0</v>
      </c>
      <c r="G24" s="6">
        <v>2</v>
      </c>
      <c r="H24" s="6">
        <f t="shared" si="0"/>
        <v>0</v>
      </c>
    </row>
    <row r="25" spans="1:8" ht="25.5">
      <c r="A25" s="1" t="s">
        <v>77</v>
      </c>
      <c r="C25" s="2" t="s">
        <v>78</v>
      </c>
      <c r="D25" s="3" t="s">
        <v>33</v>
      </c>
      <c r="E25" s="4">
        <v>0</v>
      </c>
      <c r="F25" s="5">
        <v>0</v>
      </c>
      <c r="G25" s="6">
        <v>2</v>
      </c>
      <c r="H25" s="6">
        <f t="shared" si="0"/>
        <v>0</v>
      </c>
    </row>
    <row r="26" spans="1:8" ht="89.25">
      <c r="A26" s="1" t="s">
        <v>79</v>
      </c>
      <c r="C26" s="2" t="s">
        <v>80</v>
      </c>
      <c r="D26" s="3" t="s">
        <v>33</v>
      </c>
      <c r="E26" s="4">
        <v>0</v>
      </c>
      <c r="F26" s="5">
        <v>0</v>
      </c>
      <c r="G26" s="6">
        <v>2</v>
      </c>
      <c r="H26" s="6">
        <f t="shared" si="0"/>
        <v>0</v>
      </c>
    </row>
    <row r="27" spans="1:8" ht="38.25">
      <c r="A27" s="1" t="s">
        <v>81</v>
      </c>
      <c r="C27" s="2" t="s">
        <v>82</v>
      </c>
      <c r="D27" s="3" t="s">
        <v>33</v>
      </c>
      <c r="E27" s="4">
        <v>0</v>
      </c>
      <c r="F27" s="5">
        <v>0</v>
      </c>
      <c r="G27" s="6">
        <v>2</v>
      </c>
      <c r="H27" s="6">
        <f t="shared" si="0"/>
        <v>0</v>
      </c>
    </row>
    <row r="28" spans="1:8" ht="25.5">
      <c r="A28" s="1" t="s">
        <v>83</v>
      </c>
      <c r="C28" s="2" t="s">
        <v>84</v>
      </c>
      <c r="D28" s="3" t="s">
        <v>33</v>
      </c>
      <c r="E28" s="4">
        <v>0</v>
      </c>
      <c r="F28" s="5">
        <v>0</v>
      </c>
      <c r="G28" s="6">
        <v>2</v>
      </c>
      <c r="H28" s="6">
        <f t="shared" si="0"/>
        <v>0</v>
      </c>
    </row>
    <row r="29" spans="1:8" ht="38.25">
      <c r="A29" s="1" t="s">
        <v>85</v>
      </c>
      <c r="C29" s="2" t="s">
        <v>86</v>
      </c>
      <c r="D29" s="3" t="s">
        <v>33</v>
      </c>
      <c r="E29" s="4">
        <v>0</v>
      </c>
      <c r="F29" s="5">
        <v>0</v>
      </c>
      <c r="G29" s="6">
        <v>2</v>
      </c>
      <c r="H29" s="6">
        <f t="shared" si="0"/>
        <v>0</v>
      </c>
    </row>
    <row r="30" spans="1:8" ht="25.5">
      <c r="A30" s="1" t="s">
        <v>87</v>
      </c>
      <c r="C30" s="2" t="s">
        <v>88</v>
      </c>
      <c r="D30" s="3" t="s">
        <v>33</v>
      </c>
      <c r="E30" s="4">
        <v>0</v>
      </c>
      <c r="F30" s="5">
        <v>0</v>
      </c>
      <c r="G30" s="6">
        <v>2</v>
      </c>
      <c r="H30" s="6">
        <f t="shared" si="0"/>
        <v>0</v>
      </c>
    </row>
    <row r="31" spans="1:8">
      <c r="A31" s="1" t="s">
        <v>89</v>
      </c>
      <c r="C31" s="2" t="s">
        <v>90</v>
      </c>
      <c r="D31" s="3" t="s">
        <v>33</v>
      </c>
      <c r="E31" s="4">
        <v>0</v>
      </c>
      <c r="F31" s="5">
        <v>0</v>
      </c>
      <c r="G31" s="6">
        <v>2</v>
      </c>
      <c r="H31" s="6">
        <f t="shared" si="0"/>
        <v>0</v>
      </c>
    </row>
    <row r="32" spans="1:8" ht="38.25">
      <c r="A32" s="1" t="s">
        <v>91</v>
      </c>
      <c r="C32" s="2" t="s">
        <v>92</v>
      </c>
      <c r="D32" s="3" t="s">
        <v>33</v>
      </c>
      <c r="E32" s="4">
        <v>0</v>
      </c>
      <c r="F32" s="5">
        <v>0</v>
      </c>
      <c r="G32" s="6">
        <v>2</v>
      </c>
      <c r="H32" s="6">
        <f t="shared" si="0"/>
        <v>0</v>
      </c>
    </row>
    <row r="33" spans="1:8" ht="25.5">
      <c r="A33" s="1" t="s">
        <v>93</v>
      </c>
      <c r="C33" s="2" t="s">
        <v>94</v>
      </c>
      <c r="D33" s="3" t="s">
        <v>33</v>
      </c>
      <c r="E33" s="4">
        <v>0</v>
      </c>
      <c r="F33" s="5">
        <v>0</v>
      </c>
      <c r="G33" s="6">
        <v>2</v>
      </c>
      <c r="H33" s="6">
        <f t="shared" si="0"/>
        <v>0</v>
      </c>
    </row>
    <row r="34" spans="1:8" ht="140.25">
      <c r="A34" s="1" t="s">
        <v>95</v>
      </c>
      <c r="B34" s="1" t="s">
        <v>96</v>
      </c>
      <c r="C34" s="2" t="s">
        <v>97</v>
      </c>
      <c r="D34" s="3" t="s">
        <v>33</v>
      </c>
      <c r="E34" s="4">
        <v>0</v>
      </c>
      <c r="F34" s="5">
        <v>0</v>
      </c>
      <c r="G34" s="6">
        <v>2</v>
      </c>
      <c r="H34" s="6">
        <f t="shared" si="0"/>
        <v>0</v>
      </c>
    </row>
    <row r="35" spans="1:8" ht="25.5">
      <c r="A35" s="1" t="s">
        <v>98</v>
      </c>
      <c r="B35" s="1" t="s">
        <v>99</v>
      </c>
      <c r="C35" s="2" t="s">
        <v>100</v>
      </c>
      <c r="D35" s="3" t="s">
        <v>33</v>
      </c>
      <c r="E35" s="4">
        <v>0</v>
      </c>
      <c r="F35" s="5">
        <v>0</v>
      </c>
      <c r="G35" s="6">
        <v>2</v>
      </c>
      <c r="H35" s="6">
        <f t="shared" si="0"/>
        <v>0</v>
      </c>
    </row>
    <row r="36" spans="1:8">
      <c r="A36" s="1" t="s">
        <v>101</v>
      </c>
      <c r="C36" s="2" t="s">
        <v>102</v>
      </c>
      <c r="D36" s="3" t="s">
        <v>33</v>
      </c>
      <c r="E36" s="4">
        <v>0</v>
      </c>
      <c r="F36" s="5">
        <v>0</v>
      </c>
      <c r="G36" s="6">
        <v>2</v>
      </c>
      <c r="H36" s="6">
        <f t="shared" si="0"/>
        <v>0</v>
      </c>
    </row>
    <row r="37" spans="1:8" ht="38.25">
      <c r="A37" s="1" t="s">
        <v>103</v>
      </c>
      <c r="B37" s="1" t="s">
        <v>104</v>
      </c>
      <c r="C37" s="2" t="s">
        <v>105</v>
      </c>
      <c r="D37" s="3" t="s">
        <v>33</v>
      </c>
      <c r="E37" s="4">
        <v>0</v>
      </c>
      <c r="F37" s="5">
        <v>0</v>
      </c>
      <c r="G37" s="6">
        <v>2</v>
      </c>
      <c r="H37" s="6">
        <f t="shared" si="0"/>
        <v>0</v>
      </c>
    </row>
    <row r="38" spans="1:8" ht="89.25">
      <c r="A38" s="1" t="s">
        <v>106</v>
      </c>
      <c r="B38" s="1" t="s">
        <v>107</v>
      </c>
      <c r="C38" s="2" t="s">
        <v>108</v>
      </c>
      <c r="D38" s="3" t="s">
        <v>33</v>
      </c>
      <c r="E38" s="4">
        <v>0</v>
      </c>
      <c r="F38" s="5">
        <v>0</v>
      </c>
      <c r="G38" s="6">
        <v>2</v>
      </c>
      <c r="H38" s="6">
        <f t="shared" si="0"/>
        <v>0</v>
      </c>
    </row>
    <row r="39" spans="1:8" ht="51">
      <c r="A39" s="1" t="s">
        <v>109</v>
      </c>
      <c r="B39" s="1" t="s">
        <v>110</v>
      </c>
      <c r="C39" s="2" t="s">
        <v>111</v>
      </c>
      <c r="D39" s="3" t="s">
        <v>33</v>
      </c>
      <c r="E39" s="4">
        <v>0</v>
      </c>
      <c r="F39" s="5">
        <v>0</v>
      </c>
      <c r="G39" s="6">
        <v>2</v>
      </c>
      <c r="H39" s="6">
        <f t="shared" si="0"/>
        <v>0</v>
      </c>
    </row>
    <row r="40" spans="1:8" ht="76.5">
      <c r="A40" s="1" t="s">
        <v>112</v>
      </c>
      <c r="B40" s="1" t="s">
        <v>113</v>
      </c>
      <c r="C40" s="2" t="s">
        <v>114</v>
      </c>
      <c r="D40" s="3" t="s">
        <v>33</v>
      </c>
      <c r="E40" s="4">
        <v>0</v>
      </c>
      <c r="F40" s="5">
        <v>0</v>
      </c>
      <c r="G40" s="6">
        <v>2</v>
      </c>
      <c r="H40" s="6">
        <f t="shared" si="0"/>
        <v>0</v>
      </c>
    </row>
    <row r="41" spans="1:8" ht="89.25">
      <c r="A41" s="1" t="s">
        <v>115</v>
      </c>
      <c r="B41" s="1" t="s">
        <v>116</v>
      </c>
      <c r="C41" s="2" t="s">
        <v>117</v>
      </c>
      <c r="D41" s="3" t="s">
        <v>33</v>
      </c>
      <c r="E41" s="4">
        <v>0</v>
      </c>
      <c r="F41" s="5">
        <v>0</v>
      </c>
      <c r="G41" s="6">
        <v>2</v>
      </c>
      <c r="H41" s="6">
        <f t="shared" si="0"/>
        <v>0</v>
      </c>
    </row>
    <row r="42" spans="1:8" ht="51">
      <c r="A42" s="1" t="s">
        <v>118</v>
      </c>
      <c r="B42" s="1" t="s">
        <v>119</v>
      </c>
      <c r="C42" s="2" t="s">
        <v>120</v>
      </c>
      <c r="D42" s="3" t="s">
        <v>33</v>
      </c>
      <c r="E42" s="4">
        <v>0</v>
      </c>
      <c r="F42" s="5">
        <v>0</v>
      </c>
      <c r="G42" s="6">
        <v>2</v>
      </c>
      <c r="H42" s="6">
        <f t="shared" si="0"/>
        <v>0</v>
      </c>
    </row>
    <row r="43" spans="1:8" ht="51">
      <c r="A43" s="1" t="s">
        <v>121</v>
      </c>
      <c r="B43" s="1" t="s">
        <v>122</v>
      </c>
      <c r="C43" s="2" t="s">
        <v>123</v>
      </c>
      <c r="D43" s="3" t="s">
        <v>33</v>
      </c>
      <c r="E43" s="4">
        <v>0</v>
      </c>
      <c r="F43" s="5">
        <v>0</v>
      </c>
      <c r="G43" s="6">
        <v>2</v>
      </c>
      <c r="H43" s="6">
        <f t="shared" si="0"/>
        <v>0</v>
      </c>
    </row>
    <row r="44" spans="1:8" ht="25.5">
      <c r="A44" s="1" t="s">
        <v>124</v>
      </c>
      <c r="B44" s="1" t="s">
        <v>125</v>
      </c>
      <c r="C44" s="2" t="s">
        <v>126</v>
      </c>
      <c r="D44" s="3" t="s">
        <v>33</v>
      </c>
      <c r="E44" s="4">
        <v>0</v>
      </c>
      <c r="F44" s="5">
        <v>0</v>
      </c>
      <c r="G44" s="6">
        <v>2</v>
      </c>
      <c r="H44" s="6">
        <f t="shared" si="0"/>
        <v>0</v>
      </c>
    </row>
    <row r="45" spans="1:8" ht="25.5">
      <c r="A45" s="1" t="s">
        <v>127</v>
      </c>
      <c r="B45" s="1" t="s">
        <v>128</v>
      </c>
      <c r="C45" s="2" t="s">
        <v>129</v>
      </c>
      <c r="D45" s="3" t="s">
        <v>33</v>
      </c>
      <c r="E45" s="4">
        <v>0</v>
      </c>
      <c r="F45" s="5">
        <v>0</v>
      </c>
      <c r="G45" s="6">
        <v>2</v>
      </c>
      <c r="H45" s="6">
        <f t="shared" si="0"/>
        <v>0</v>
      </c>
    </row>
    <row r="46" spans="1:8" ht="25.5">
      <c r="A46" s="1" t="s">
        <v>130</v>
      </c>
      <c r="B46" s="1" t="s">
        <v>131</v>
      </c>
      <c r="C46" s="2" t="s">
        <v>132</v>
      </c>
      <c r="D46" s="3" t="s">
        <v>33</v>
      </c>
      <c r="E46" s="4">
        <v>0</v>
      </c>
      <c r="F46" s="5">
        <v>0</v>
      </c>
      <c r="G46" s="6">
        <v>2</v>
      </c>
      <c r="H46" s="6">
        <f t="shared" si="0"/>
        <v>0</v>
      </c>
    </row>
    <row r="47" spans="1:8" ht="25.5">
      <c r="A47" s="1" t="s">
        <v>133</v>
      </c>
      <c r="B47" s="1" t="s">
        <v>134</v>
      </c>
      <c r="C47" s="2" t="s">
        <v>135</v>
      </c>
      <c r="D47" s="3" t="s">
        <v>33</v>
      </c>
      <c r="E47" s="4">
        <v>0</v>
      </c>
      <c r="F47" s="5">
        <v>0</v>
      </c>
      <c r="G47" s="6">
        <v>2</v>
      </c>
      <c r="H47" s="6">
        <f t="shared" si="0"/>
        <v>0</v>
      </c>
    </row>
    <row r="48" spans="1:8">
      <c r="A48" s="1" t="s">
        <v>136</v>
      </c>
      <c r="C48" s="2" t="s">
        <v>137</v>
      </c>
      <c r="D48" s="3" t="s">
        <v>33</v>
      </c>
      <c r="E48" s="4">
        <v>0</v>
      </c>
      <c r="F48" s="5">
        <v>0</v>
      </c>
      <c r="G48" s="6">
        <v>2</v>
      </c>
      <c r="H48" s="6">
        <f t="shared" si="0"/>
        <v>0</v>
      </c>
    </row>
    <row r="49" spans="1:8" ht="89.25">
      <c r="A49" s="1" t="s">
        <v>138</v>
      </c>
      <c r="B49" s="1" t="s">
        <v>139</v>
      </c>
      <c r="C49" s="2" t="s">
        <v>140</v>
      </c>
      <c r="D49" s="3" t="s">
        <v>33</v>
      </c>
      <c r="E49" s="4">
        <v>0</v>
      </c>
      <c r="F49" s="5">
        <v>0</v>
      </c>
      <c r="G49" s="6">
        <v>2</v>
      </c>
      <c r="H49" s="6">
        <f t="shared" si="0"/>
        <v>0</v>
      </c>
    </row>
    <row r="50" spans="1:8" ht="76.5">
      <c r="A50" s="1" t="s">
        <v>141</v>
      </c>
      <c r="B50" s="1" t="s">
        <v>142</v>
      </c>
      <c r="C50" s="2" t="s">
        <v>143</v>
      </c>
      <c r="D50" s="3" t="s">
        <v>33</v>
      </c>
      <c r="E50" s="4">
        <v>0</v>
      </c>
      <c r="F50" s="5">
        <v>0</v>
      </c>
      <c r="G50" s="6">
        <v>2</v>
      </c>
      <c r="H50" s="6">
        <f t="shared" si="0"/>
        <v>0</v>
      </c>
    </row>
    <row r="51" spans="1:8" ht="76.5">
      <c r="A51" s="1" t="s">
        <v>144</v>
      </c>
      <c r="B51" s="1" t="s">
        <v>145</v>
      </c>
      <c r="C51" s="2" t="s">
        <v>146</v>
      </c>
      <c r="D51" s="3" t="s">
        <v>33</v>
      </c>
      <c r="E51" s="4">
        <v>0</v>
      </c>
      <c r="F51" s="5">
        <v>0</v>
      </c>
      <c r="G51" s="6">
        <v>2</v>
      </c>
      <c r="H51" s="6">
        <f t="shared" si="0"/>
        <v>0</v>
      </c>
    </row>
    <row r="52" spans="1:8" ht="89.25">
      <c r="A52" s="1" t="s">
        <v>147</v>
      </c>
      <c r="B52" s="1" t="s">
        <v>148</v>
      </c>
      <c r="C52" s="2" t="s">
        <v>149</v>
      </c>
      <c r="D52" s="3" t="s">
        <v>33</v>
      </c>
      <c r="E52" s="4">
        <v>0</v>
      </c>
      <c r="F52" s="5">
        <v>0</v>
      </c>
      <c r="G52" s="6">
        <v>2</v>
      </c>
      <c r="H52" s="6">
        <f t="shared" si="0"/>
        <v>0</v>
      </c>
    </row>
    <row r="53" spans="1:8" ht="63.75">
      <c r="A53" s="1" t="s">
        <v>150</v>
      </c>
      <c r="B53" s="1" t="s">
        <v>151</v>
      </c>
      <c r="C53" s="2" t="s">
        <v>152</v>
      </c>
      <c r="D53" s="3" t="s">
        <v>33</v>
      </c>
      <c r="E53" s="4">
        <v>0</v>
      </c>
      <c r="F53" s="5">
        <v>0</v>
      </c>
      <c r="G53" s="6">
        <v>2</v>
      </c>
      <c r="H53" s="6">
        <f t="shared" si="0"/>
        <v>0</v>
      </c>
    </row>
    <row r="54" spans="1:8" ht="38.25">
      <c r="A54" s="1" t="s">
        <v>153</v>
      </c>
      <c r="B54" s="1" t="s">
        <v>154</v>
      </c>
      <c r="C54" s="2" t="s">
        <v>155</v>
      </c>
      <c r="D54" s="3" t="s">
        <v>33</v>
      </c>
      <c r="E54" s="4">
        <v>0</v>
      </c>
      <c r="F54" s="5">
        <v>0</v>
      </c>
      <c r="G54" s="6">
        <v>2</v>
      </c>
      <c r="H54" s="6">
        <f t="shared" si="0"/>
        <v>0</v>
      </c>
    </row>
    <row r="55" spans="1:8" ht="38.25">
      <c r="A55" s="1" t="s">
        <v>156</v>
      </c>
      <c r="B55" s="1" t="s">
        <v>157</v>
      </c>
      <c r="C55" s="2" t="s">
        <v>158</v>
      </c>
      <c r="D55" s="3" t="s">
        <v>33</v>
      </c>
      <c r="E55" s="4">
        <v>0</v>
      </c>
      <c r="F55" s="5">
        <v>0</v>
      </c>
      <c r="G55" s="6">
        <v>2</v>
      </c>
      <c r="H55" s="6">
        <f t="shared" si="0"/>
        <v>0</v>
      </c>
    </row>
    <row r="56" spans="1:8" ht="25.5">
      <c r="A56" s="1" t="s">
        <v>159</v>
      </c>
      <c r="B56" s="1" t="s">
        <v>160</v>
      </c>
      <c r="C56" s="2" t="s">
        <v>161</v>
      </c>
      <c r="D56" s="3" t="s">
        <v>33</v>
      </c>
      <c r="E56" s="4">
        <v>0</v>
      </c>
      <c r="F56" s="5">
        <v>0</v>
      </c>
      <c r="G56" s="6">
        <v>2</v>
      </c>
      <c r="H56" s="6">
        <f t="shared" si="0"/>
        <v>0</v>
      </c>
    </row>
    <row r="57" spans="1:8">
      <c r="A57" s="1" t="s">
        <v>162</v>
      </c>
      <c r="C57" s="2" t="s">
        <v>163</v>
      </c>
      <c r="D57" s="3" t="s">
        <v>33</v>
      </c>
      <c r="E57" s="4">
        <v>0</v>
      </c>
      <c r="F57" s="5">
        <v>0</v>
      </c>
      <c r="G57" s="6">
        <v>2</v>
      </c>
      <c r="H57" s="6">
        <f t="shared" si="0"/>
        <v>0</v>
      </c>
    </row>
    <row r="58" spans="1:8" ht="38.25">
      <c r="A58" s="1" t="s">
        <v>164</v>
      </c>
      <c r="B58" s="1" t="s">
        <v>165</v>
      </c>
      <c r="C58" s="2" t="s">
        <v>166</v>
      </c>
      <c r="D58" s="3" t="s">
        <v>33</v>
      </c>
      <c r="E58" s="4">
        <v>0</v>
      </c>
      <c r="F58" s="5">
        <v>0</v>
      </c>
      <c r="G58" s="6">
        <v>2</v>
      </c>
      <c r="H58" s="6">
        <f t="shared" si="0"/>
        <v>0</v>
      </c>
    </row>
    <row r="59" spans="1:8" ht="38.25">
      <c r="A59" s="1" t="s">
        <v>167</v>
      </c>
      <c r="B59" s="1" t="s">
        <v>168</v>
      </c>
      <c r="C59" s="2" t="s">
        <v>169</v>
      </c>
      <c r="D59" s="3" t="s">
        <v>33</v>
      </c>
      <c r="E59" s="4">
        <v>0</v>
      </c>
      <c r="F59" s="5">
        <v>0</v>
      </c>
      <c r="G59" s="6">
        <v>2</v>
      </c>
      <c r="H59" s="6">
        <f t="shared" si="0"/>
        <v>0</v>
      </c>
    </row>
    <row r="60" spans="1:8" ht="25.5">
      <c r="A60" s="1" t="s">
        <v>170</v>
      </c>
      <c r="B60" s="1" t="s">
        <v>171</v>
      </c>
      <c r="C60" s="2" t="s">
        <v>172</v>
      </c>
      <c r="D60" s="3" t="s">
        <v>33</v>
      </c>
      <c r="E60" s="4">
        <v>0</v>
      </c>
      <c r="F60" s="5">
        <v>0</v>
      </c>
      <c r="G60" s="6">
        <v>2</v>
      </c>
      <c r="H60" s="6">
        <f t="shared" si="0"/>
        <v>0</v>
      </c>
    </row>
    <row r="61" spans="1:8">
      <c r="A61" s="1" t="s">
        <v>173</v>
      </c>
      <c r="C61" s="2" t="s">
        <v>174</v>
      </c>
      <c r="D61" s="3" t="s">
        <v>33</v>
      </c>
      <c r="E61" s="4">
        <v>0</v>
      </c>
      <c r="F61" s="5">
        <v>0</v>
      </c>
      <c r="G61" s="6">
        <v>2</v>
      </c>
      <c r="H61" s="6">
        <f t="shared" si="0"/>
        <v>0</v>
      </c>
    </row>
    <row r="62" spans="1:8" ht="76.5">
      <c r="A62" s="1" t="s">
        <v>175</v>
      </c>
      <c r="B62" s="1" t="s">
        <v>176</v>
      </c>
      <c r="C62" s="2" t="s">
        <v>177</v>
      </c>
      <c r="D62" s="3" t="s">
        <v>33</v>
      </c>
      <c r="E62" s="4">
        <v>0</v>
      </c>
      <c r="F62" s="5">
        <v>0</v>
      </c>
      <c r="G62" s="6">
        <v>2</v>
      </c>
      <c r="H62" s="6">
        <f t="shared" si="0"/>
        <v>0</v>
      </c>
    </row>
    <row r="63" spans="1:8">
      <c r="A63" s="1" t="s">
        <v>178</v>
      </c>
      <c r="C63" s="2" t="s">
        <v>179</v>
      </c>
      <c r="D63" s="3" t="s">
        <v>33</v>
      </c>
      <c r="E63" s="4">
        <v>0</v>
      </c>
      <c r="F63" s="5">
        <v>0</v>
      </c>
      <c r="G63" s="6">
        <v>2</v>
      </c>
      <c r="H63" s="6">
        <f t="shared" si="0"/>
        <v>0</v>
      </c>
    </row>
    <row r="64" spans="1:8" ht="25.5">
      <c r="A64" s="1" t="s">
        <v>180</v>
      </c>
      <c r="C64" s="2" t="s">
        <v>181</v>
      </c>
      <c r="D64" s="3" t="s">
        <v>33</v>
      </c>
      <c r="E64" s="4">
        <v>0</v>
      </c>
      <c r="F64" s="5">
        <v>0</v>
      </c>
      <c r="G64" s="6">
        <v>2</v>
      </c>
      <c r="H64" s="6">
        <f t="shared" si="0"/>
        <v>0</v>
      </c>
    </row>
    <row r="65" spans="1:8" ht="25.5">
      <c r="A65" s="1" t="s">
        <v>182</v>
      </c>
      <c r="C65" s="2" t="s">
        <v>183</v>
      </c>
      <c r="D65" s="3" t="s">
        <v>33</v>
      </c>
      <c r="E65" s="4">
        <v>0</v>
      </c>
      <c r="F65" s="5">
        <v>0</v>
      </c>
      <c r="G65" s="6">
        <v>2</v>
      </c>
      <c r="H65" s="6">
        <f t="shared" si="0"/>
        <v>0</v>
      </c>
    </row>
    <row r="66" spans="1:8" ht="38.25">
      <c r="A66" s="1" t="s">
        <v>184</v>
      </c>
      <c r="C66" s="2" t="s">
        <v>185</v>
      </c>
      <c r="D66" s="3" t="s">
        <v>33</v>
      </c>
      <c r="E66" s="4">
        <v>0</v>
      </c>
      <c r="F66" s="5">
        <v>0</v>
      </c>
      <c r="G66" s="6">
        <v>2</v>
      </c>
      <c r="H66" s="6">
        <f t="shared" si="0"/>
        <v>0</v>
      </c>
    </row>
    <row r="67" spans="1:8" ht="25.5">
      <c r="A67" s="1" t="s">
        <v>186</v>
      </c>
      <c r="C67" s="2" t="s">
        <v>187</v>
      </c>
      <c r="D67" s="3" t="s">
        <v>33</v>
      </c>
      <c r="E67" s="4">
        <v>0</v>
      </c>
      <c r="F67" s="5">
        <v>0</v>
      </c>
      <c r="G67" s="6">
        <v>2</v>
      </c>
      <c r="H67" s="6">
        <f t="shared" si="0"/>
        <v>0</v>
      </c>
    </row>
    <row r="68" spans="1:8">
      <c r="A68" s="1" t="s">
        <v>188</v>
      </c>
      <c r="B68" s="1" t="s">
        <v>189</v>
      </c>
      <c r="C68" s="2" t="s">
        <v>190</v>
      </c>
      <c r="D68" s="3" t="s">
        <v>33</v>
      </c>
      <c r="E68" s="4">
        <v>0</v>
      </c>
      <c r="F68" s="5">
        <v>0</v>
      </c>
      <c r="G68" s="6">
        <v>2</v>
      </c>
      <c r="H68" s="6">
        <f t="shared" si="0"/>
        <v>0</v>
      </c>
    </row>
    <row r="69" spans="1:8">
      <c r="A69" s="1" t="s">
        <v>191</v>
      </c>
      <c r="B69" s="1" t="s">
        <v>192</v>
      </c>
      <c r="C69" s="2" t="s">
        <v>193</v>
      </c>
      <c r="D69" s="3" t="s">
        <v>33</v>
      </c>
      <c r="E69" s="4">
        <v>0</v>
      </c>
      <c r="F69" s="5">
        <v>0</v>
      </c>
      <c r="G69" s="6">
        <v>2</v>
      </c>
      <c r="H69" s="6">
        <f t="shared" si="0"/>
        <v>0</v>
      </c>
    </row>
    <row r="70" spans="1:8">
      <c r="A70" s="1" t="s">
        <v>194</v>
      </c>
      <c r="C70" s="2" t="s">
        <v>195</v>
      </c>
      <c r="D70" s="3" t="s">
        <v>33</v>
      </c>
      <c r="E70" s="4">
        <v>0</v>
      </c>
      <c r="F70" s="5">
        <v>0</v>
      </c>
      <c r="G70" s="6">
        <v>2</v>
      </c>
      <c r="H70" s="6">
        <f t="shared" si="0"/>
        <v>0</v>
      </c>
    </row>
    <row r="71" spans="1:8" ht="63.75">
      <c r="A71" s="1" t="s">
        <v>196</v>
      </c>
      <c r="B71" s="1" t="s">
        <v>197</v>
      </c>
      <c r="C71" s="2" t="s">
        <v>198</v>
      </c>
      <c r="D71" s="3" t="s">
        <v>33</v>
      </c>
      <c r="E71" s="4">
        <v>0</v>
      </c>
      <c r="F71" s="5">
        <v>0</v>
      </c>
      <c r="G71" s="6">
        <v>2</v>
      </c>
      <c r="H71" s="6">
        <f t="shared" ref="H71:H79" si="1">ROUND(ROUND(F71,2)*ROUND(E71,2),2)</f>
        <v>0</v>
      </c>
    </row>
    <row r="72" spans="1:8" ht="25.5">
      <c r="A72" s="1" t="s">
        <v>199</v>
      </c>
      <c r="B72" s="1" t="s">
        <v>200</v>
      </c>
      <c r="C72" s="2" t="s">
        <v>201</v>
      </c>
      <c r="D72" s="3" t="s">
        <v>33</v>
      </c>
      <c r="E72" s="4">
        <v>0</v>
      </c>
      <c r="F72" s="5">
        <v>0</v>
      </c>
      <c r="G72" s="6">
        <v>2</v>
      </c>
      <c r="H72" s="6">
        <f t="shared" si="1"/>
        <v>0</v>
      </c>
    </row>
    <row r="73" spans="1:8" ht="38.25">
      <c r="A73" s="1" t="s">
        <v>202</v>
      </c>
      <c r="B73" s="1" t="s">
        <v>203</v>
      </c>
      <c r="C73" s="2" t="s">
        <v>204</v>
      </c>
      <c r="D73" s="3" t="s">
        <v>33</v>
      </c>
      <c r="E73" s="4">
        <v>0</v>
      </c>
      <c r="F73" s="5">
        <v>0</v>
      </c>
      <c r="G73" s="6">
        <v>2</v>
      </c>
      <c r="H73" s="6">
        <f t="shared" si="1"/>
        <v>0</v>
      </c>
    </row>
    <row r="74" spans="1:8" ht="25.5">
      <c r="A74" s="1" t="s">
        <v>205</v>
      </c>
      <c r="B74" s="1" t="s">
        <v>206</v>
      </c>
      <c r="C74" s="2" t="s">
        <v>207</v>
      </c>
      <c r="D74" s="3" t="s">
        <v>33</v>
      </c>
      <c r="E74" s="4">
        <v>0</v>
      </c>
      <c r="F74" s="5">
        <v>0</v>
      </c>
      <c r="G74" s="6">
        <v>2</v>
      </c>
      <c r="H74" s="6">
        <f t="shared" si="1"/>
        <v>0</v>
      </c>
    </row>
    <row r="75" spans="1:8" ht="38.25">
      <c r="A75" s="1" t="s">
        <v>208</v>
      </c>
      <c r="B75" s="1" t="s">
        <v>209</v>
      </c>
      <c r="C75" s="2" t="s">
        <v>210</v>
      </c>
      <c r="D75" s="3" t="s">
        <v>33</v>
      </c>
      <c r="E75" s="4">
        <v>0</v>
      </c>
      <c r="F75" s="5">
        <v>0</v>
      </c>
      <c r="G75" s="6">
        <v>2</v>
      </c>
      <c r="H75" s="6">
        <f t="shared" si="1"/>
        <v>0</v>
      </c>
    </row>
    <row r="76" spans="1:8">
      <c r="A76" s="1" t="s">
        <v>211</v>
      </c>
      <c r="C76" s="2" t="s">
        <v>212</v>
      </c>
      <c r="D76" s="3" t="s">
        <v>33</v>
      </c>
      <c r="E76" s="4">
        <v>0</v>
      </c>
      <c r="F76" s="5">
        <v>0</v>
      </c>
      <c r="G76" s="6">
        <v>2</v>
      </c>
      <c r="H76" s="6">
        <f t="shared" si="1"/>
        <v>0</v>
      </c>
    </row>
    <row r="77" spans="1:8" ht="25.5">
      <c r="A77" s="1" t="s">
        <v>213</v>
      </c>
      <c r="B77" s="1" t="s">
        <v>214</v>
      </c>
      <c r="C77" s="2" t="s">
        <v>215</v>
      </c>
      <c r="D77" s="3" t="s">
        <v>33</v>
      </c>
      <c r="E77" s="4">
        <v>0</v>
      </c>
      <c r="F77" s="5">
        <v>0</v>
      </c>
      <c r="G77" s="6">
        <v>2</v>
      </c>
      <c r="H77" s="6">
        <f t="shared" si="1"/>
        <v>0</v>
      </c>
    </row>
    <row r="78" spans="1:8" ht="38.25">
      <c r="A78" s="1" t="s">
        <v>216</v>
      </c>
      <c r="B78" s="1" t="s">
        <v>217</v>
      </c>
      <c r="C78" s="2" t="s">
        <v>218</v>
      </c>
      <c r="D78" s="3" t="s">
        <v>33</v>
      </c>
      <c r="E78" s="4">
        <v>0</v>
      </c>
      <c r="F78" s="5">
        <v>0</v>
      </c>
      <c r="G78" s="6">
        <v>2</v>
      </c>
      <c r="H78" s="6">
        <f t="shared" si="1"/>
        <v>0</v>
      </c>
    </row>
    <row r="79" spans="1:8" ht="38.25">
      <c r="A79" s="1" t="s">
        <v>219</v>
      </c>
      <c r="B79" s="1" t="s">
        <v>220</v>
      </c>
      <c r="C79" s="2" t="s">
        <v>221</v>
      </c>
      <c r="D79" s="3" t="s">
        <v>33</v>
      </c>
      <c r="E79" s="4">
        <v>0</v>
      </c>
      <c r="F79" s="5">
        <v>0</v>
      </c>
      <c r="G79" s="6">
        <v>2</v>
      </c>
      <c r="H79" s="6">
        <f t="shared" si="1"/>
        <v>0</v>
      </c>
    </row>
    <row r="80" spans="1:8">
      <c r="A80" s="1" t="s">
        <v>222</v>
      </c>
      <c r="B80" s="1" t="s">
        <v>223</v>
      </c>
      <c r="C80" s="2" t="s">
        <v>224</v>
      </c>
      <c r="E80" s="4">
        <v>0</v>
      </c>
      <c r="F80" s="5">
        <v>0</v>
      </c>
      <c r="G80" s="6">
        <v>1</v>
      </c>
      <c r="H80" s="6">
        <f>H81</f>
        <v>0</v>
      </c>
    </row>
    <row r="81" spans="1:8">
      <c r="A81" s="1" t="s">
        <v>225</v>
      </c>
      <c r="B81" s="1" t="s">
        <v>226</v>
      </c>
      <c r="C81" s="2" t="s">
        <v>227</v>
      </c>
      <c r="E81" s="4">
        <v>0</v>
      </c>
      <c r="F81" s="5">
        <v>0</v>
      </c>
      <c r="G81" s="6">
        <v>1</v>
      </c>
      <c r="H81" s="6">
        <f>H82+H330+H479+H489+H511+H560</f>
        <v>0</v>
      </c>
    </row>
    <row r="82" spans="1:8">
      <c r="A82" s="1" t="s">
        <v>228</v>
      </c>
      <c r="B82" s="1" t="s">
        <v>229</v>
      </c>
      <c r="C82" s="2" t="s">
        <v>230</v>
      </c>
      <c r="E82" s="4">
        <v>0</v>
      </c>
      <c r="F82" s="5">
        <v>0</v>
      </c>
      <c r="G82" s="6">
        <v>1</v>
      </c>
      <c r="H82" s="6">
        <f>H83+H133+H188+H244+H293</f>
        <v>0</v>
      </c>
    </row>
    <row r="83" spans="1:8" ht="25.5">
      <c r="A83" s="1" t="s">
        <v>231</v>
      </c>
      <c r="B83" s="1" t="s">
        <v>232</v>
      </c>
      <c r="C83" s="2" t="s">
        <v>233</v>
      </c>
      <c r="E83" s="4">
        <v>0</v>
      </c>
      <c r="F83" s="5">
        <v>0</v>
      </c>
      <c r="G83" s="6">
        <v>1</v>
      </c>
      <c r="H83" s="6">
        <f>H84+H94+H99+H108+H111+H125</f>
        <v>0</v>
      </c>
    </row>
    <row r="84" spans="1:8">
      <c r="A84" s="1" t="s">
        <v>234</v>
      </c>
      <c r="B84" s="1" t="s">
        <v>235</v>
      </c>
      <c r="C84" s="2" t="s">
        <v>236</v>
      </c>
      <c r="E84" s="4">
        <v>0</v>
      </c>
      <c r="F84" s="5">
        <v>0</v>
      </c>
      <c r="G84" s="6">
        <v>1</v>
      </c>
      <c r="H84" s="6">
        <f>H85+H86+H87+H88+H89+H90+H91+H92+H93</f>
        <v>0</v>
      </c>
    </row>
    <row r="85" spans="1:8">
      <c r="A85" s="1" t="s">
        <v>237</v>
      </c>
      <c r="B85" s="1" t="s">
        <v>28</v>
      </c>
      <c r="C85" s="2" t="s">
        <v>238</v>
      </c>
      <c r="D85" s="3" t="s">
        <v>239</v>
      </c>
      <c r="E85" s="4">
        <v>427</v>
      </c>
      <c r="F85" s="5">
        <v>0</v>
      </c>
      <c r="G85" s="6">
        <v>2</v>
      </c>
      <c r="H85" s="6">
        <f t="shared" ref="H85:H93" si="2">ROUND(ROUND(F85,2)*ROUND(E85,2),2)</f>
        <v>0</v>
      </c>
    </row>
    <row r="86" spans="1:8">
      <c r="A86" s="1" t="s">
        <v>240</v>
      </c>
      <c r="B86" s="1" t="s">
        <v>222</v>
      </c>
      <c r="C86" s="2" t="s">
        <v>241</v>
      </c>
      <c r="D86" s="3" t="s">
        <v>242</v>
      </c>
      <c r="E86" s="4">
        <v>7</v>
      </c>
      <c r="F86" s="5">
        <v>0</v>
      </c>
      <c r="G86" s="6">
        <v>2</v>
      </c>
      <c r="H86" s="6">
        <f t="shared" si="2"/>
        <v>0</v>
      </c>
    </row>
    <row r="87" spans="1:8">
      <c r="A87" s="1" t="s">
        <v>243</v>
      </c>
      <c r="B87" s="1" t="s">
        <v>244</v>
      </c>
      <c r="C87" s="2" t="s">
        <v>245</v>
      </c>
      <c r="D87" s="3" t="s">
        <v>239</v>
      </c>
      <c r="E87" s="4">
        <v>100</v>
      </c>
      <c r="F87" s="5">
        <v>0</v>
      </c>
      <c r="G87" s="6">
        <v>2</v>
      </c>
      <c r="H87" s="6">
        <f t="shared" si="2"/>
        <v>0</v>
      </c>
    </row>
    <row r="88" spans="1:8" ht="51">
      <c r="A88" s="1" t="s">
        <v>246</v>
      </c>
      <c r="B88" s="1" t="s">
        <v>247</v>
      </c>
      <c r="C88" s="2" t="s">
        <v>248</v>
      </c>
      <c r="D88" s="3" t="s">
        <v>249</v>
      </c>
      <c r="E88" s="4">
        <v>330</v>
      </c>
      <c r="F88" s="5">
        <v>0</v>
      </c>
      <c r="G88" s="6">
        <v>2</v>
      </c>
      <c r="H88" s="6">
        <f t="shared" si="2"/>
        <v>0</v>
      </c>
    </row>
    <row r="89" spans="1:8" ht="51">
      <c r="A89" s="1" t="s">
        <v>250</v>
      </c>
      <c r="B89" s="1" t="s">
        <v>251</v>
      </c>
      <c r="C89" s="2" t="s">
        <v>252</v>
      </c>
      <c r="D89" s="3" t="s">
        <v>249</v>
      </c>
      <c r="E89" s="4">
        <v>1620</v>
      </c>
      <c r="F89" s="5">
        <v>0</v>
      </c>
      <c r="G89" s="6">
        <v>2</v>
      </c>
      <c r="H89" s="6">
        <f t="shared" si="2"/>
        <v>0</v>
      </c>
    </row>
    <row r="90" spans="1:8" ht="25.5">
      <c r="A90" s="1" t="s">
        <v>253</v>
      </c>
      <c r="B90" s="1" t="s">
        <v>254</v>
      </c>
      <c r="C90" s="2" t="s">
        <v>255</v>
      </c>
      <c r="D90" s="3" t="s">
        <v>242</v>
      </c>
      <c r="E90" s="4">
        <v>8</v>
      </c>
      <c r="F90" s="5">
        <v>0</v>
      </c>
      <c r="G90" s="6">
        <v>2</v>
      </c>
      <c r="H90" s="6">
        <f t="shared" si="2"/>
        <v>0</v>
      </c>
    </row>
    <row r="91" spans="1:8" ht="25.5">
      <c r="A91" s="1" t="s">
        <v>256</v>
      </c>
      <c r="B91" s="1" t="s">
        <v>257</v>
      </c>
      <c r="C91" s="2" t="s">
        <v>258</v>
      </c>
      <c r="D91" s="3" t="s">
        <v>239</v>
      </c>
      <c r="E91" s="4">
        <v>800</v>
      </c>
      <c r="F91" s="5">
        <v>0</v>
      </c>
      <c r="G91" s="6">
        <v>2</v>
      </c>
      <c r="H91" s="6">
        <f t="shared" si="2"/>
        <v>0</v>
      </c>
    </row>
    <row r="92" spans="1:8" ht="38.25">
      <c r="A92" s="1" t="s">
        <v>259</v>
      </c>
      <c r="B92" s="1" t="s">
        <v>260</v>
      </c>
      <c r="C92" s="2" t="s">
        <v>261</v>
      </c>
      <c r="D92" s="3" t="s">
        <v>239</v>
      </c>
      <c r="E92" s="4">
        <v>410</v>
      </c>
      <c r="F92" s="5">
        <v>0</v>
      </c>
      <c r="G92" s="6">
        <v>2</v>
      </c>
      <c r="H92" s="6">
        <f t="shared" si="2"/>
        <v>0</v>
      </c>
    </row>
    <row r="93" spans="1:8" ht="38.25">
      <c r="A93" s="1" t="s">
        <v>262</v>
      </c>
      <c r="B93" s="1" t="s">
        <v>263</v>
      </c>
      <c r="C93" s="2" t="s">
        <v>264</v>
      </c>
      <c r="D93" s="3" t="s">
        <v>239</v>
      </c>
      <c r="E93" s="4">
        <v>60</v>
      </c>
      <c r="F93" s="5">
        <v>0</v>
      </c>
      <c r="G93" s="6">
        <v>2</v>
      </c>
      <c r="H93" s="6">
        <f t="shared" si="2"/>
        <v>0</v>
      </c>
    </row>
    <row r="94" spans="1:8">
      <c r="A94" s="1" t="s">
        <v>265</v>
      </c>
      <c r="B94" s="1" t="s">
        <v>266</v>
      </c>
      <c r="C94" s="2" t="s">
        <v>267</v>
      </c>
      <c r="E94" s="4">
        <v>0</v>
      </c>
      <c r="F94" s="5">
        <v>0</v>
      </c>
      <c r="G94" s="6">
        <v>1</v>
      </c>
      <c r="H94" s="6">
        <f>H95+H96+H97+H98</f>
        <v>0</v>
      </c>
    </row>
    <row r="95" spans="1:8" ht="38.25">
      <c r="A95" s="1" t="s">
        <v>268</v>
      </c>
      <c r="B95" s="1" t="s">
        <v>269</v>
      </c>
      <c r="C95" s="2" t="s">
        <v>270</v>
      </c>
      <c r="D95" s="3" t="s">
        <v>271</v>
      </c>
      <c r="E95" s="4">
        <v>680</v>
      </c>
      <c r="F95" s="5">
        <v>0</v>
      </c>
      <c r="G95" s="6">
        <v>2</v>
      </c>
      <c r="H95" s="6">
        <f t="shared" ref="H95:H98" si="3">ROUND(ROUND(F95,2)*ROUND(E95,2),2)</f>
        <v>0</v>
      </c>
    </row>
    <row r="96" spans="1:8" ht="25.5">
      <c r="A96" s="1" t="s">
        <v>272</v>
      </c>
      <c r="B96" s="1" t="s">
        <v>273</v>
      </c>
      <c r="C96" s="2" t="s">
        <v>274</v>
      </c>
      <c r="D96" s="3" t="s">
        <v>271</v>
      </c>
      <c r="E96" s="4">
        <v>175</v>
      </c>
      <c r="F96" s="5">
        <v>0</v>
      </c>
      <c r="G96" s="6">
        <v>2</v>
      </c>
      <c r="H96" s="6">
        <f t="shared" si="3"/>
        <v>0</v>
      </c>
    </row>
    <row r="97" spans="1:8" ht="38.25">
      <c r="A97" s="1" t="s">
        <v>275</v>
      </c>
      <c r="B97" s="1" t="s">
        <v>276</v>
      </c>
      <c r="C97" s="2" t="s">
        <v>277</v>
      </c>
      <c r="D97" s="3" t="s">
        <v>249</v>
      </c>
      <c r="E97" s="4">
        <v>1980</v>
      </c>
      <c r="F97" s="5">
        <v>0</v>
      </c>
      <c r="G97" s="6">
        <v>2</v>
      </c>
      <c r="H97" s="6">
        <f t="shared" si="3"/>
        <v>0</v>
      </c>
    </row>
    <row r="98" spans="1:8" ht="51">
      <c r="A98" s="1" t="s">
        <v>278</v>
      </c>
      <c r="B98" s="1" t="s">
        <v>279</v>
      </c>
      <c r="C98" s="2" t="s">
        <v>280</v>
      </c>
      <c r="D98" s="3" t="s">
        <v>249</v>
      </c>
      <c r="E98" s="4">
        <v>780</v>
      </c>
      <c r="F98" s="5">
        <v>0</v>
      </c>
      <c r="G98" s="6">
        <v>2</v>
      </c>
      <c r="H98" s="6">
        <f t="shared" si="3"/>
        <v>0</v>
      </c>
    </row>
    <row r="99" spans="1:8">
      <c r="A99" s="1" t="s">
        <v>281</v>
      </c>
      <c r="B99" s="1" t="s">
        <v>282</v>
      </c>
      <c r="C99" s="2" t="s">
        <v>283</v>
      </c>
      <c r="E99" s="4">
        <v>0</v>
      </c>
      <c r="F99" s="5">
        <v>0</v>
      </c>
      <c r="G99" s="6">
        <v>1</v>
      </c>
      <c r="H99" s="6">
        <f>H100+H101+H102+H103+H104+H105+H106+H107</f>
        <v>0</v>
      </c>
    </row>
    <row r="100" spans="1:8" ht="51">
      <c r="A100" s="1" t="s">
        <v>284</v>
      </c>
      <c r="B100" s="1" t="s">
        <v>285</v>
      </c>
      <c r="C100" s="2" t="s">
        <v>286</v>
      </c>
      <c r="D100" s="3" t="s">
        <v>271</v>
      </c>
      <c r="E100" s="4">
        <v>170</v>
      </c>
      <c r="F100" s="5">
        <v>0</v>
      </c>
      <c r="G100" s="6">
        <v>2</v>
      </c>
      <c r="H100" s="6">
        <f t="shared" ref="H100:H107" si="4">ROUND(ROUND(F100,2)*ROUND(E100,2),2)</f>
        <v>0</v>
      </c>
    </row>
    <row r="101" spans="1:8" ht="63.75">
      <c r="A101" s="1" t="s">
        <v>287</v>
      </c>
      <c r="B101" s="1" t="s">
        <v>288</v>
      </c>
      <c r="C101" s="2" t="s">
        <v>289</v>
      </c>
      <c r="D101" s="3" t="s">
        <v>271</v>
      </c>
      <c r="E101" s="4">
        <v>565</v>
      </c>
      <c r="F101" s="5">
        <v>0</v>
      </c>
      <c r="G101" s="6">
        <v>2</v>
      </c>
      <c r="H101" s="6">
        <f t="shared" si="4"/>
        <v>0</v>
      </c>
    </row>
    <row r="102" spans="1:8" ht="25.5">
      <c r="A102" s="1" t="s">
        <v>290</v>
      </c>
      <c r="B102" s="1" t="s">
        <v>291</v>
      </c>
      <c r="C102" s="2" t="s">
        <v>292</v>
      </c>
      <c r="D102" s="3" t="s">
        <v>249</v>
      </c>
      <c r="E102" s="4">
        <v>330</v>
      </c>
      <c r="F102" s="5">
        <v>0</v>
      </c>
      <c r="G102" s="6">
        <v>2</v>
      </c>
      <c r="H102" s="6">
        <f t="shared" si="4"/>
        <v>0</v>
      </c>
    </row>
    <row r="103" spans="1:8" ht="25.5">
      <c r="A103" s="1" t="s">
        <v>293</v>
      </c>
      <c r="B103" s="1" t="s">
        <v>294</v>
      </c>
      <c r="C103" s="2" t="s">
        <v>295</v>
      </c>
      <c r="D103" s="3" t="s">
        <v>249</v>
      </c>
      <c r="E103" s="4">
        <v>330</v>
      </c>
      <c r="F103" s="5">
        <v>0</v>
      </c>
      <c r="G103" s="6">
        <v>2</v>
      </c>
      <c r="H103" s="6">
        <f t="shared" si="4"/>
        <v>0</v>
      </c>
    </row>
    <row r="104" spans="1:8" ht="25.5">
      <c r="A104" s="1" t="s">
        <v>296</v>
      </c>
      <c r="B104" s="1" t="s">
        <v>297</v>
      </c>
      <c r="C104" s="2" t="s">
        <v>298</v>
      </c>
      <c r="D104" s="3" t="s">
        <v>249</v>
      </c>
      <c r="E104" s="4">
        <v>1620</v>
      </c>
      <c r="F104" s="5">
        <v>0</v>
      </c>
      <c r="G104" s="6">
        <v>2</v>
      </c>
      <c r="H104" s="6">
        <f t="shared" si="4"/>
        <v>0</v>
      </c>
    </row>
    <row r="105" spans="1:8" ht="25.5">
      <c r="A105" s="1" t="s">
        <v>299</v>
      </c>
      <c r="B105" s="1" t="s">
        <v>300</v>
      </c>
      <c r="C105" s="2" t="s">
        <v>301</v>
      </c>
      <c r="D105" s="3" t="s">
        <v>239</v>
      </c>
      <c r="E105" s="4">
        <v>100</v>
      </c>
      <c r="F105" s="5">
        <v>0</v>
      </c>
      <c r="G105" s="6">
        <v>2</v>
      </c>
      <c r="H105" s="6">
        <f t="shared" si="4"/>
        <v>0</v>
      </c>
    </row>
    <row r="106" spans="1:8" ht="38.25">
      <c r="A106" s="1" t="s">
        <v>302</v>
      </c>
      <c r="B106" s="1" t="s">
        <v>303</v>
      </c>
      <c r="C106" s="2" t="s">
        <v>304</v>
      </c>
      <c r="D106" s="3" t="s">
        <v>239</v>
      </c>
      <c r="E106" s="4">
        <v>750</v>
      </c>
      <c r="F106" s="5">
        <v>0</v>
      </c>
      <c r="G106" s="6">
        <v>2</v>
      </c>
      <c r="H106" s="6">
        <f t="shared" si="4"/>
        <v>0</v>
      </c>
    </row>
    <row r="107" spans="1:8" ht="38.25">
      <c r="A107" s="1" t="s">
        <v>305</v>
      </c>
      <c r="B107" s="1" t="s">
        <v>306</v>
      </c>
      <c r="C107" s="2" t="s">
        <v>307</v>
      </c>
      <c r="D107" s="3" t="s">
        <v>239</v>
      </c>
      <c r="E107" s="4">
        <v>35</v>
      </c>
      <c r="F107" s="5">
        <v>0</v>
      </c>
      <c r="G107" s="6">
        <v>2</v>
      </c>
      <c r="H107" s="6">
        <f t="shared" si="4"/>
        <v>0</v>
      </c>
    </row>
    <row r="108" spans="1:8">
      <c r="A108" s="1" t="s">
        <v>308</v>
      </c>
      <c r="B108" s="1" t="s">
        <v>309</v>
      </c>
      <c r="C108" s="2" t="s">
        <v>310</v>
      </c>
      <c r="E108" s="4">
        <v>0</v>
      </c>
      <c r="F108" s="5">
        <v>0</v>
      </c>
      <c r="G108" s="6">
        <v>1</v>
      </c>
      <c r="H108" s="6">
        <f>H109+H110</f>
        <v>0</v>
      </c>
    </row>
    <row r="109" spans="1:8" ht="63.75">
      <c r="A109" s="1" t="s">
        <v>311</v>
      </c>
      <c r="B109" s="1" t="s">
        <v>312</v>
      </c>
      <c r="C109" s="2" t="s">
        <v>313</v>
      </c>
      <c r="D109" s="3" t="s">
        <v>242</v>
      </c>
      <c r="E109" s="4">
        <v>8</v>
      </c>
      <c r="F109" s="5">
        <v>0</v>
      </c>
      <c r="G109" s="6">
        <v>2</v>
      </c>
      <c r="H109" s="6">
        <f t="shared" ref="H109:H110" si="5">ROUND(ROUND(F109,2)*ROUND(E109,2),2)</f>
        <v>0</v>
      </c>
    </row>
    <row r="110" spans="1:8" ht="25.5">
      <c r="A110" s="1" t="s">
        <v>314</v>
      </c>
      <c r="B110" s="1" t="s">
        <v>315</v>
      </c>
      <c r="C110" s="2" t="s">
        <v>316</v>
      </c>
      <c r="D110" s="3" t="s">
        <v>242</v>
      </c>
      <c r="E110" s="4">
        <v>8</v>
      </c>
      <c r="F110" s="5">
        <v>0</v>
      </c>
      <c r="G110" s="6">
        <v>2</v>
      </c>
      <c r="H110" s="6">
        <f t="shared" si="5"/>
        <v>0</v>
      </c>
    </row>
    <row r="111" spans="1:8">
      <c r="A111" s="1" t="s">
        <v>317</v>
      </c>
      <c r="B111" s="1" t="s">
        <v>318</v>
      </c>
      <c r="C111" s="2" t="s">
        <v>319</v>
      </c>
      <c r="E111" s="4">
        <v>0</v>
      </c>
      <c r="F111" s="5">
        <v>0</v>
      </c>
      <c r="G111" s="6">
        <v>1</v>
      </c>
      <c r="H111" s="6">
        <f>H112+H113+H114+H115+H116+H117+H118+H119+H120+H121+H122+H123+H124</f>
        <v>0</v>
      </c>
    </row>
    <row r="112" spans="1:8" ht="25.5">
      <c r="A112" s="1" t="s">
        <v>320</v>
      </c>
      <c r="B112" s="1" t="s">
        <v>321</v>
      </c>
      <c r="C112" s="2" t="s">
        <v>322</v>
      </c>
      <c r="D112" s="3" t="s">
        <v>242</v>
      </c>
      <c r="E112" s="4">
        <v>1</v>
      </c>
      <c r="F112" s="5">
        <v>0</v>
      </c>
      <c r="G112" s="6">
        <v>2</v>
      </c>
      <c r="H112" s="6">
        <f t="shared" ref="H112:H124" si="6">ROUND(ROUND(F112,2)*ROUND(E112,2),2)</f>
        <v>0</v>
      </c>
    </row>
    <row r="113" spans="1:8" ht="38.25">
      <c r="A113" s="1" t="s">
        <v>323</v>
      </c>
      <c r="B113" s="1" t="s">
        <v>324</v>
      </c>
      <c r="C113" s="2" t="s">
        <v>325</v>
      </c>
      <c r="D113" s="3" t="s">
        <v>242</v>
      </c>
      <c r="E113" s="4">
        <v>1</v>
      </c>
      <c r="F113" s="5">
        <v>0</v>
      </c>
      <c r="G113" s="6">
        <v>2</v>
      </c>
      <c r="H113" s="6">
        <f t="shared" si="6"/>
        <v>0</v>
      </c>
    </row>
    <row r="114" spans="1:8">
      <c r="A114" s="1" t="s">
        <v>326</v>
      </c>
      <c r="B114" s="1" t="s">
        <v>327</v>
      </c>
      <c r="C114" s="2" t="s">
        <v>328</v>
      </c>
      <c r="D114" s="3" t="s">
        <v>242</v>
      </c>
      <c r="E114" s="4">
        <v>1</v>
      </c>
      <c r="F114" s="5">
        <v>0</v>
      </c>
      <c r="G114" s="6">
        <v>2</v>
      </c>
      <c r="H114" s="6">
        <f t="shared" si="6"/>
        <v>0</v>
      </c>
    </row>
    <row r="115" spans="1:8" ht="38.25">
      <c r="A115" s="1" t="s">
        <v>329</v>
      </c>
      <c r="B115" s="1" t="s">
        <v>330</v>
      </c>
      <c r="C115" s="2" t="s">
        <v>331</v>
      </c>
      <c r="D115" s="3" t="s">
        <v>239</v>
      </c>
      <c r="E115" s="4">
        <v>427</v>
      </c>
      <c r="F115" s="5">
        <v>0</v>
      </c>
      <c r="G115" s="6">
        <v>2</v>
      </c>
      <c r="H115" s="6">
        <f t="shared" si="6"/>
        <v>0</v>
      </c>
    </row>
    <row r="116" spans="1:8">
      <c r="A116" s="1" t="s">
        <v>332</v>
      </c>
      <c r="B116" s="1" t="s">
        <v>333</v>
      </c>
      <c r="C116" s="2" t="s">
        <v>334</v>
      </c>
      <c r="D116" s="3" t="s">
        <v>239</v>
      </c>
      <c r="E116" s="4">
        <v>427</v>
      </c>
      <c r="F116" s="5">
        <v>0</v>
      </c>
      <c r="G116" s="6">
        <v>2</v>
      </c>
      <c r="H116" s="6">
        <f t="shared" si="6"/>
        <v>0</v>
      </c>
    </row>
    <row r="117" spans="1:8" ht="25.5">
      <c r="A117" s="1" t="s">
        <v>335</v>
      </c>
      <c r="B117" s="1" t="s">
        <v>336</v>
      </c>
      <c r="C117" s="2" t="s">
        <v>337</v>
      </c>
      <c r="D117" s="3" t="s">
        <v>239</v>
      </c>
      <c r="E117" s="4">
        <v>427</v>
      </c>
      <c r="F117" s="5">
        <v>0</v>
      </c>
      <c r="G117" s="6">
        <v>2</v>
      </c>
      <c r="H117" s="6">
        <f t="shared" si="6"/>
        <v>0</v>
      </c>
    </row>
    <row r="118" spans="1:8" ht="25.5">
      <c r="A118" s="1" t="s">
        <v>338</v>
      </c>
      <c r="B118" s="1" t="s">
        <v>339</v>
      </c>
      <c r="C118" s="2" t="s">
        <v>340</v>
      </c>
      <c r="D118" s="3" t="s">
        <v>249</v>
      </c>
      <c r="E118" s="4">
        <v>45</v>
      </c>
      <c r="F118" s="5">
        <v>0</v>
      </c>
      <c r="G118" s="6">
        <v>2</v>
      </c>
      <c r="H118" s="6">
        <f t="shared" si="6"/>
        <v>0</v>
      </c>
    </row>
    <row r="119" spans="1:8" ht="25.5">
      <c r="A119" s="1" t="s">
        <v>341</v>
      </c>
      <c r="B119" s="1" t="s">
        <v>342</v>
      </c>
      <c r="C119" s="2" t="s">
        <v>343</v>
      </c>
      <c r="D119" s="3" t="s">
        <v>249</v>
      </c>
      <c r="E119" s="4">
        <v>12</v>
      </c>
      <c r="F119" s="5">
        <v>0</v>
      </c>
      <c r="G119" s="6">
        <v>2</v>
      </c>
      <c r="H119" s="6">
        <f t="shared" si="6"/>
        <v>0</v>
      </c>
    </row>
    <row r="120" spans="1:8" ht="25.5">
      <c r="A120" s="1" t="s">
        <v>344</v>
      </c>
      <c r="B120" s="1" t="s">
        <v>345</v>
      </c>
      <c r="C120" s="2" t="s">
        <v>346</v>
      </c>
      <c r="D120" s="3" t="s">
        <v>239</v>
      </c>
      <c r="E120" s="4">
        <v>56</v>
      </c>
      <c r="F120" s="5">
        <v>0</v>
      </c>
      <c r="G120" s="6">
        <v>2</v>
      </c>
      <c r="H120" s="6">
        <f t="shared" si="6"/>
        <v>0</v>
      </c>
    </row>
    <row r="121" spans="1:8" ht="38.25">
      <c r="A121" s="1" t="s">
        <v>347</v>
      </c>
      <c r="B121" s="1" t="s">
        <v>348</v>
      </c>
      <c r="C121" s="2" t="s">
        <v>349</v>
      </c>
      <c r="D121" s="3" t="s">
        <v>242</v>
      </c>
      <c r="E121" s="4">
        <v>12</v>
      </c>
      <c r="F121" s="5">
        <v>0</v>
      </c>
      <c r="G121" s="6">
        <v>2</v>
      </c>
      <c r="H121" s="6">
        <f t="shared" si="6"/>
        <v>0</v>
      </c>
    </row>
    <row r="122" spans="1:8">
      <c r="A122" s="1" t="s">
        <v>350</v>
      </c>
      <c r="B122" s="1" t="s">
        <v>351</v>
      </c>
      <c r="C122" s="2" t="s">
        <v>352</v>
      </c>
      <c r="D122" s="3" t="s">
        <v>242</v>
      </c>
      <c r="E122" s="4">
        <v>2</v>
      </c>
      <c r="F122" s="5">
        <v>0</v>
      </c>
      <c r="G122" s="6">
        <v>2</v>
      </c>
      <c r="H122" s="6">
        <f t="shared" si="6"/>
        <v>0</v>
      </c>
    </row>
    <row r="123" spans="1:8" ht="38.25">
      <c r="A123" s="1" t="s">
        <v>353</v>
      </c>
      <c r="B123" s="1" t="s">
        <v>354</v>
      </c>
      <c r="C123" s="2" t="s">
        <v>355</v>
      </c>
      <c r="D123" s="3" t="s">
        <v>242</v>
      </c>
      <c r="E123" s="4">
        <v>7</v>
      </c>
      <c r="F123" s="5">
        <v>0</v>
      </c>
      <c r="G123" s="6">
        <v>2</v>
      </c>
      <c r="H123" s="6">
        <f t="shared" si="6"/>
        <v>0</v>
      </c>
    </row>
    <row r="124" spans="1:8">
      <c r="A124" s="1" t="s">
        <v>356</v>
      </c>
      <c r="B124" s="1" t="s">
        <v>357</v>
      </c>
      <c r="C124" s="2" t="s">
        <v>358</v>
      </c>
      <c r="D124" s="3" t="s">
        <v>242</v>
      </c>
      <c r="E124" s="4">
        <v>7</v>
      </c>
      <c r="F124" s="5">
        <v>0</v>
      </c>
      <c r="G124" s="6">
        <v>2</v>
      </c>
      <c r="H124" s="6">
        <f t="shared" si="6"/>
        <v>0</v>
      </c>
    </row>
    <row r="125" spans="1:8">
      <c r="A125" s="1" t="s">
        <v>359</v>
      </c>
      <c r="B125" s="1" t="s">
        <v>360</v>
      </c>
      <c r="C125" s="2" t="s">
        <v>361</v>
      </c>
      <c r="E125" s="4">
        <v>0</v>
      </c>
      <c r="F125" s="5">
        <v>0</v>
      </c>
      <c r="G125" s="6">
        <v>1</v>
      </c>
      <c r="H125" s="6">
        <f>H126+H127+H128+H129+H130+H131+H132</f>
        <v>0</v>
      </c>
    </row>
    <row r="126" spans="1:8">
      <c r="A126" s="1" t="s">
        <v>362</v>
      </c>
      <c r="B126" s="1" t="s">
        <v>363</v>
      </c>
      <c r="C126" s="2" t="s">
        <v>364</v>
      </c>
      <c r="D126" s="3" t="s">
        <v>33</v>
      </c>
      <c r="E126" s="4">
        <v>0</v>
      </c>
      <c r="F126" s="5">
        <v>0</v>
      </c>
      <c r="G126" s="6">
        <v>2</v>
      </c>
      <c r="H126" s="6">
        <f t="shared" ref="H126:H132" si="7">ROUND(ROUND(F126,2)*ROUND(E126,2),2)</f>
        <v>0</v>
      </c>
    </row>
    <row r="127" spans="1:8" ht="63.75">
      <c r="A127" s="1" t="s">
        <v>365</v>
      </c>
      <c r="C127" s="2" t="s">
        <v>366</v>
      </c>
      <c r="D127" s="3" t="s">
        <v>242</v>
      </c>
      <c r="E127" s="4">
        <v>3</v>
      </c>
      <c r="F127" s="5">
        <v>0</v>
      </c>
      <c r="G127" s="6">
        <v>2</v>
      </c>
      <c r="H127" s="6">
        <f t="shared" si="7"/>
        <v>0</v>
      </c>
    </row>
    <row r="128" spans="1:8" ht="102">
      <c r="A128" s="1" t="s">
        <v>367</v>
      </c>
      <c r="C128" s="2" t="s">
        <v>368</v>
      </c>
      <c r="D128" s="3" t="s">
        <v>242</v>
      </c>
      <c r="E128" s="4">
        <v>1</v>
      </c>
      <c r="F128" s="5">
        <v>0</v>
      </c>
      <c r="G128" s="6">
        <v>2</v>
      </c>
      <c r="H128" s="6">
        <f t="shared" si="7"/>
        <v>0</v>
      </c>
    </row>
    <row r="129" spans="1:8" ht="38.25">
      <c r="A129" s="1" t="s">
        <v>369</v>
      </c>
      <c r="B129" s="1" t="s">
        <v>370</v>
      </c>
      <c r="C129" s="2" t="s">
        <v>371</v>
      </c>
      <c r="D129" s="3" t="s">
        <v>242</v>
      </c>
      <c r="E129" s="4">
        <v>1</v>
      </c>
      <c r="F129" s="5">
        <v>0</v>
      </c>
      <c r="G129" s="6">
        <v>2</v>
      </c>
      <c r="H129" s="6">
        <f t="shared" si="7"/>
        <v>0</v>
      </c>
    </row>
    <row r="130" spans="1:8">
      <c r="A130" s="1" t="s">
        <v>372</v>
      </c>
      <c r="B130" s="1" t="s">
        <v>373</v>
      </c>
      <c r="C130" s="2" t="s">
        <v>374</v>
      </c>
      <c r="D130" s="3" t="s">
        <v>242</v>
      </c>
      <c r="E130" s="4">
        <v>1</v>
      </c>
      <c r="F130" s="5">
        <v>0</v>
      </c>
      <c r="G130" s="6">
        <v>2</v>
      </c>
      <c r="H130" s="6">
        <f t="shared" si="7"/>
        <v>0</v>
      </c>
    </row>
    <row r="131" spans="1:8">
      <c r="A131" s="1" t="s">
        <v>375</v>
      </c>
      <c r="B131" s="1" t="s">
        <v>376</v>
      </c>
      <c r="C131" s="2" t="s">
        <v>377</v>
      </c>
      <c r="D131" s="3" t="s">
        <v>242</v>
      </c>
      <c r="E131" s="4">
        <v>1</v>
      </c>
      <c r="F131" s="5">
        <v>0</v>
      </c>
      <c r="G131" s="6">
        <v>2</v>
      </c>
      <c r="H131" s="6">
        <f t="shared" si="7"/>
        <v>0</v>
      </c>
    </row>
    <row r="132" spans="1:8">
      <c r="A132" s="1" t="s">
        <v>378</v>
      </c>
      <c r="B132" s="1" t="s">
        <v>379</v>
      </c>
      <c r="C132" s="2" t="s">
        <v>380</v>
      </c>
      <c r="D132" s="3" t="s">
        <v>242</v>
      </c>
      <c r="E132" s="4">
        <v>1</v>
      </c>
      <c r="F132" s="5">
        <v>0</v>
      </c>
      <c r="G132" s="6">
        <v>2</v>
      </c>
      <c r="H132" s="6">
        <f t="shared" si="7"/>
        <v>0</v>
      </c>
    </row>
    <row r="133" spans="1:8">
      <c r="A133" s="1" t="s">
        <v>381</v>
      </c>
      <c r="B133" s="1" t="s">
        <v>382</v>
      </c>
      <c r="C133" s="2" t="s">
        <v>383</v>
      </c>
      <c r="E133" s="4">
        <v>0</v>
      </c>
      <c r="F133" s="5">
        <v>0</v>
      </c>
      <c r="G133" s="6">
        <v>1</v>
      </c>
      <c r="H133" s="6">
        <f>H134+H148+H152+H162+H165+H179</f>
        <v>0</v>
      </c>
    </row>
    <row r="134" spans="1:8">
      <c r="A134" s="1" t="s">
        <v>384</v>
      </c>
      <c r="B134" s="1" t="s">
        <v>235</v>
      </c>
      <c r="C134" s="2" t="s">
        <v>236</v>
      </c>
      <c r="E134" s="4">
        <v>0</v>
      </c>
      <c r="F134" s="5">
        <v>0</v>
      </c>
      <c r="G134" s="6">
        <v>1</v>
      </c>
      <c r="H134" s="6">
        <f>H135+H136+H137+H138+H139+H140+H141+H142+H143+H144+H145+H146+H147</f>
        <v>0</v>
      </c>
    </row>
    <row r="135" spans="1:8">
      <c r="A135" s="1" t="s">
        <v>385</v>
      </c>
      <c r="B135" s="1" t="s">
        <v>28</v>
      </c>
      <c r="C135" s="2" t="s">
        <v>386</v>
      </c>
      <c r="D135" s="3" t="s">
        <v>239</v>
      </c>
      <c r="E135" s="4">
        <v>516</v>
      </c>
      <c r="F135" s="5">
        <v>0</v>
      </c>
      <c r="G135" s="6">
        <v>2</v>
      </c>
      <c r="H135" s="6">
        <f t="shared" ref="H135:H147" si="8">ROUND(ROUND(F135,2)*ROUND(E135,2),2)</f>
        <v>0</v>
      </c>
    </row>
    <row r="136" spans="1:8" ht="25.5">
      <c r="A136" s="1" t="s">
        <v>387</v>
      </c>
      <c r="B136" s="1" t="s">
        <v>222</v>
      </c>
      <c r="C136" s="2" t="s">
        <v>388</v>
      </c>
      <c r="D136" s="3" t="s">
        <v>242</v>
      </c>
      <c r="E136" s="4">
        <v>12</v>
      </c>
      <c r="F136" s="5">
        <v>0</v>
      </c>
      <c r="G136" s="6">
        <v>2</v>
      </c>
      <c r="H136" s="6">
        <f t="shared" si="8"/>
        <v>0</v>
      </c>
    </row>
    <row r="137" spans="1:8">
      <c r="A137" s="1" t="s">
        <v>389</v>
      </c>
      <c r="B137" s="1" t="s">
        <v>244</v>
      </c>
      <c r="C137" s="2" t="s">
        <v>245</v>
      </c>
      <c r="D137" s="3" t="s">
        <v>239</v>
      </c>
      <c r="E137" s="4">
        <v>1280</v>
      </c>
      <c r="F137" s="5">
        <v>0</v>
      </c>
      <c r="G137" s="6">
        <v>2</v>
      </c>
      <c r="H137" s="6">
        <f t="shared" si="8"/>
        <v>0</v>
      </c>
    </row>
    <row r="138" spans="1:8" ht="51">
      <c r="A138" s="1" t="s">
        <v>390</v>
      </c>
      <c r="B138" s="1" t="s">
        <v>247</v>
      </c>
      <c r="C138" s="2" t="s">
        <v>248</v>
      </c>
      <c r="D138" s="3" t="s">
        <v>249</v>
      </c>
      <c r="E138" s="4">
        <v>1090</v>
      </c>
      <c r="F138" s="5">
        <v>0</v>
      </c>
      <c r="G138" s="6">
        <v>2</v>
      </c>
      <c r="H138" s="6">
        <f t="shared" si="8"/>
        <v>0</v>
      </c>
    </row>
    <row r="139" spans="1:8" ht="51">
      <c r="A139" s="1" t="s">
        <v>391</v>
      </c>
      <c r="B139" s="1" t="s">
        <v>251</v>
      </c>
      <c r="C139" s="2" t="s">
        <v>252</v>
      </c>
      <c r="D139" s="3" t="s">
        <v>249</v>
      </c>
      <c r="E139" s="4">
        <v>3460</v>
      </c>
      <c r="F139" s="5">
        <v>0</v>
      </c>
      <c r="G139" s="6">
        <v>2</v>
      </c>
      <c r="H139" s="6">
        <f t="shared" si="8"/>
        <v>0</v>
      </c>
    </row>
    <row r="140" spans="1:8" ht="25.5">
      <c r="A140" s="1" t="s">
        <v>392</v>
      </c>
      <c r="B140" s="1" t="s">
        <v>254</v>
      </c>
      <c r="C140" s="2" t="s">
        <v>255</v>
      </c>
      <c r="D140" s="3" t="s">
        <v>242</v>
      </c>
      <c r="E140" s="4">
        <v>18</v>
      </c>
      <c r="F140" s="5">
        <v>0</v>
      </c>
      <c r="G140" s="6">
        <v>2</v>
      </c>
      <c r="H140" s="6">
        <f t="shared" si="8"/>
        <v>0</v>
      </c>
    </row>
    <row r="141" spans="1:8" ht="25.5">
      <c r="A141" s="1" t="s">
        <v>393</v>
      </c>
      <c r="B141" s="1" t="s">
        <v>257</v>
      </c>
      <c r="C141" s="2" t="s">
        <v>394</v>
      </c>
      <c r="D141" s="3" t="s">
        <v>242</v>
      </c>
      <c r="E141" s="4">
        <v>36</v>
      </c>
      <c r="F141" s="5">
        <v>0</v>
      </c>
      <c r="G141" s="6">
        <v>2</v>
      </c>
      <c r="H141" s="6">
        <f t="shared" si="8"/>
        <v>0</v>
      </c>
    </row>
    <row r="142" spans="1:8" ht="38.25">
      <c r="A142" s="1" t="s">
        <v>395</v>
      </c>
      <c r="B142" s="1" t="s">
        <v>260</v>
      </c>
      <c r="C142" s="2" t="s">
        <v>261</v>
      </c>
      <c r="D142" s="3" t="s">
        <v>239</v>
      </c>
      <c r="E142" s="4">
        <v>1060</v>
      </c>
      <c r="F142" s="5">
        <v>0</v>
      </c>
      <c r="G142" s="6">
        <v>2</v>
      </c>
      <c r="H142" s="6">
        <f t="shared" si="8"/>
        <v>0</v>
      </c>
    </row>
    <row r="143" spans="1:8" ht="38.25">
      <c r="A143" s="1" t="s">
        <v>396</v>
      </c>
      <c r="B143" s="1" t="s">
        <v>263</v>
      </c>
      <c r="C143" s="2" t="s">
        <v>264</v>
      </c>
      <c r="D143" s="3" t="s">
        <v>239</v>
      </c>
      <c r="E143" s="4">
        <v>1130</v>
      </c>
      <c r="F143" s="5">
        <v>0</v>
      </c>
      <c r="G143" s="6">
        <v>2</v>
      </c>
      <c r="H143" s="6">
        <f t="shared" si="8"/>
        <v>0</v>
      </c>
    </row>
    <row r="144" spans="1:8" ht="25.5">
      <c r="A144" s="1" t="s">
        <v>397</v>
      </c>
      <c r="B144" s="1" t="s">
        <v>398</v>
      </c>
      <c r="C144" s="2" t="s">
        <v>399</v>
      </c>
      <c r="D144" s="3" t="s">
        <v>242</v>
      </c>
      <c r="E144" s="4">
        <v>21</v>
      </c>
      <c r="F144" s="5">
        <v>0</v>
      </c>
      <c r="G144" s="6">
        <v>2</v>
      </c>
      <c r="H144" s="6">
        <f t="shared" si="8"/>
        <v>0</v>
      </c>
    </row>
    <row r="145" spans="1:8" ht="25.5">
      <c r="A145" s="1" t="s">
        <v>400</v>
      </c>
      <c r="B145" s="1" t="s">
        <v>401</v>
      </c>
      <c r="C145" s="2" t="s">
        <v>402</v>
      </c>
      <c r="D145" s="3" t="s">
        <v>242</v>
      </c>
      <c r="E145" s="4">
        <v>16</v>
      </c>
      <c r="F145" s="5">
        <v>0</v>
      </c>
      <c r="G145" s="6">
        <v>2</v>
      </c>
      <c r="H145" s="6">
        <f t="shared" si="8"/>
        <v>0</v>
      </c>
    </row>
    <row r="146" spans="1:8">
      <c r="A146" s="1" t="s">
        <v>403</v>
      </c>
      <c r="B146" s="1" t="s">
        <v>404</v>
      </c>
      <c r="C146" s="2" t="s">
        <v>405</v>
      </c>
      <c r="D146" s="3" t="s">
        <v>242</v>
      </c>
      <c r="E146" s="4">
        <v>15</v>
      </c>
      <c r="F146" s="5">
        <v>0</v>
      </c>
      <c r="G146" s="6">
        <v>2</v>
      </c>
      <c r="H146" s="6">
        <f t="shared" si="8"/>
        <v>0</v>
      </c>
    </row>
    <row r="147" spans="1:8" ht="25.5">
      <c r="A147" s="1" t="s">
        <v>406</v>
      </c>
      <c r="B147" s="1" t="s">
        <v>407</v>
      </c>
      <c r="C147" s="2" t="s">
        <v>408</v>
      </c>
      <c r="D147" s="3" t="s">
        <v>242</v>
      </c>
      <c r="E147" s="4">
        <v>10</v>
      </c>
      <c r="F147" s="5">
        <v>0</v>
      </c>
      <c r="G147" s="6">
        <v>2</v>
      </c>
      <c r="H147" s="6">
        <f t="shared" si="8"/>
        <v>0</v>
      </c>
    </row>
    <row r="148" spans="1:8">
      <c r="A148" s="1" t="s">
        <v>409</v>
      </c>
      <c r="B148" s="1" t="s">
        <v>266</v>
      </c>
      <c r="C148" s="2" t="s">
        <v>267</v>
      </c>
      <c r="E148" s="4">
        <v>0</v>
      </c>
      <c r="F148" s="5">
        <v>0</v>
      </c>
      <c r="G148" s="6">
        <v>1</v>
      </c>
      <c r="H148" s="6">
        <f>H149+H150+H151</f>
        <v>0</v>
      </c>
    </row>
    <row r="149" spans="1:8" ht="38.25">
      <c r="A149" s="1" t="s">
        <v>410</v>
      </c>
      <c r="B149" s="1" t="s">
        <v>269</v>
      </c>
      <c r="C149" s="2" t="s">
        <v>270</v>
      </c>
      <c r="D149" s="3" t="s">
        <v>271</v>
      </c>
      <c r="E149" s="4">
        <v>2350</v>
      </c>
      <c r="F149" s="5">
        <v>0</v>
      </c>
      <c r="G149" s="6">
        <v>2</v>
      </c>
      <c r="H149" s="6">
        <f t="shared" ref="H149:H151" si="9">ROUND(ROUND(F149,2)*ROUND(E149,2),2)</f>
        <v>0</v>
      </c>
    </row>
    <row r="150" spans="1:8" ht="38.25">
      <c r="A150" s="1" t="s">
        <v>411</v>
      </c>
      <c r="B150" s="1" t="s">
        <v>273</v>
      </c>
      <c r="C150" s="2" t="s">
        <v>277</v>
      </c>
      <c r="D150" s="3" t="s">
        <v>249</v>
      </c>
      <c r="E150" s="4">
        <v>4700</v>
      </c>
      <c r="F150" s="5">
        <v>0</v>
      </c>
      <c r="G150" s="6">
        <v>2</v>
      </c>
      <c r="H150" s="6">
        <f t="shared" si="9"/>
        <v>0</v>
      </c>
    </row>
    <row r="151" spans="1:8" ht="51">
      <c r="A151" s="1" t="s">
        <v>412</v>
      </c>
      <c r="B151" s="1" t="s">
        <v>276</v>
      </c>
      <c r="C151" s="2" t="s">
        <v>280</v>
      </c>
      <c r="D151" s="3" t="s">
        <v>249</v>
      </c>
      <c r="E151" s="4">
        <v>940</v>
      </c>
      <c r="F151" s="5">
        <v>0</v>
      </c>
      <c r="G151" s="6">
        <v>2</v>
      </c>
      <c r="H151" s="6">
        <f t="shared" si="9"/>
        <v>0</v>
      </c>
    </row>
    <row r="152" spans="1:8">
      <c r="A152" s="1" t="s">
        <v>413</v>
      </c>
      <c r="B152" s="1" t="s">
        <v>282</v>
      </c>
      <c r="C152" s="2" t="s">
        <v>283</v>
      </c>
      <c r="E152" s="4">
        <v>0</v>
      </c>
      <c r="F152" s="5">
        <v>0</v>
      </c>
      <c r="G152" s="6">
        <v>1</v>
      </c>
      <c r="H152" s="6">
        <f>H153+H154+H155+H156+H157+H158+H159+H160+H161</f>
        <v>0</v>
      </c>
    </row>
    <row r="153" spans="1:8" ht="51">
      <c r="A153" s="1" t="s">
        <v>414</v>
      </c>
      <c r="B153" s="1" t="s">
        <v>285</v>
      </c>
      <c r="C153" s="2" t="s">
        <v>286</v>
      </c>
      <c r="D153" s="3" t="s">
        <v>271</v>
      </c>
      <c r="E153" s="4">
        <v>540</v>
      </c>
      <c r="F153" s="5">
        <v>0</v>
      </c>
      <c r="G153" s="6">
        <v>2</v>
      </c>
      <c r="H153" s="6">
        <f t="shared" ref="H153:H161" si="10">ROUND(ROUND(F153,2)*ROUND(E153,2),2)</f>
        <v>0</v>
      </c>
    </row>
    <row r="154" spans="1:8" ht="63.75">
      <c r="A154" s="1" t="s">
        <v>415</v>
      </c>
      <c r="B154" s="1" t="s">
        <v>288</v>
      </c>
      <c r="C154" s="2" t="s">
        <v>289</v>
      </c>
      <c r="D154" s="3" t="s">
        <v>271</v>
      </c>
      <c r="E154" s="4">
        <v>1280</v>
      </c>
      <c r="F154" s="5">
        <v>0</v>
      </c>
      <c r="G154" s="6">
        <v>2</v>
      </c>
      <c r="H154" s="6">
        <f t="shared" si="10"/>
        <v>0</v>
      </c>
    </row>
    <row r="155" spans="1:8" ht="25.5">
      <c r="A155" s="1" t="s">
        <v>416</v>
      </c>
      <c r="B155" s="1" t="s">
        <v>291</v>
      </c>
      <c r="C155" s="2" t="s">
        <v>292</v>
      </c>
      <c r="D155" s="3" t="s">
        <v>249</v>
      </c>
      <c r="E155" s="4">
        <v>1090</v>
      </c>
      <c r="F155" s="5">
        <v>0</v>
      </c>
      <c r="G155" s="6">
        <v>2</v>
      </c>
      <c r="H155" s="6">
        <f t="shared" si="10"/>
        <v>0</v>
      </c>
    </row>
    <row r="156" spans="1:8" ht="25.5">
      <c r="A156" s="1" t="s">
        <v>417</v>
      </c>
      <c r="B156" s="1" t="s">
        <v>294</v>
      </c>
      <c r="C156" s="2" t="s">
        <v>295</v>
      </c>
      <c r="D156" s="3" t="s">
        <v>249</v>
      </c>
      <c r="E156" s="4">
        <v>1090</v>
      </c>
      <c r="F156" s="5">
        <v>0</v>
      </c>
      <c r="G156" s="6">
        <v>2</v>
      </c>
      <c r="H156" s="6">
        <f t="shared" si="10"/>
        <v>0</v>
      </c>
    </row>
    <row r="157" spans="1:8" ht="25.5">
      <c r="A157" s="1" t="s">
        <v>418</v>
      </c>
      <c r="B157" s="1" t="s">
        <v>297</v>
      </c>
      <c r="C157" s="2" t="s">
        <v>419</v>
      </c>
      <c r="D157" s="3" t="s">
        <v>249</v>
      </c>
      <c r="E157" s="4">
        <v>3460</v>
      </c>
      <c r="F157" s="5">
        <v>0</v>
      </c>
      <c r="G157" s="6">
        <v>2</v>
      </c>
      <c r="H157" s="6">
        <f t="shared" si="10"/>
        <v>0</v>
      </c>
    </row>
    <row r="158" spans="1:8" ht="25.5">
      <c r="A158" s="1" t="s">
        <v>420</v>
      </c>
      <c r="B158" s="1" t="s">
        <v>300</v>
      </c>
      <c r="C158" s="2" t="s">
        <v>301</v>
      </c>
      <c r="D158" s="3" t="s">
        <v>239</v>
      </c>
      <c r="E158" s="4">
        <v>1280</v>
      </c>
      <c r="F158" s="5">
        <v>0</v>
      </c>
      <c r="G158" s="6">
        <v>2</v>
      </c>
      <c r="H158" s="6">
        <f t="shared" si="10"/>
        <v>0</v>
      </c>
    </row>
    <row r="159" spans="1:8" ht="38.25">
      <c r="A159" s="1" t="s">
        <v>421</v>
      </c>
      <c r="B159" s="1" t="s">
        <v>303</v>
      </c>
      <c r="C159" s="2" t="s">
        <v>422</v>
      </c>
      <c r="D159" s="3" t="s">
        <v>239</v>
      </c>
      <c r="E159" s="4">
        <v>1130</v>
      </c>
      <c r="F159" s="5">
        <v>0</v>
      </c>
      <c r="G159" s="6">
        <v>2</v>
      </c>
      <c r="H159" s="6">
        <f t="shared" si="10"/>
        <v>0</v>
      </c>
    </row>
    <row r="160" spans="1:8" ht="38.25">
      <c r="A160" s="1" t="s">
        <v>423</v>
      </c>
      <c r="B160" s="1" t="s">
        <v>306</v>
      </c>
      <c r="C160" s="2" t="s">
        <v>424</v>
      </c>
      <c r="D160" s="3" t="s">
        <v>239</v>
      </c>
      <c r="E160" s="4">
        <v>920</v>
      </c>
      <c r="F160" s="5">
        <v>0</v>
      </c>
      <c r="G160" s="6">
        <v>2</v>
      </c>
      <c r="H160" s="6">
        <f t="shared" si="10"/>
        <v>0</v>
      </c>
    </row>
    <row r="161" spans="1:8">
      <c r="A161" s="1" t="s">
        <v>425</v>
      </c>
      <c r="B161" s="1" t="s">
        <v>426</v>
      </c>
      <c r="C161" s="2" t="s">
        <v>427</v>
      </c>
      <c r="D161" s="3" t="s">
        <v>239</v>
      </c>
      <c r="E161" s="4">
        <v>240</v>
      </c>
      <c r="F161" s="5">
        <v>0</v>
      </c>
      <c r="G161" s="6">
        <v>2</v>
      </c>
      <c r="H161" s="6">
        <f t="shared" si="10"/>
        <v>0</v>
      </c>
    </row>
    <row r="162" spans="1:8">
      <c r="A162" s="1" t="s">
        <v>428</v>
      </c>
      <c r="B162" s="1" t="s">
        <v>309</v>
      </c>
      <c r="C162" s="2" t="s">
        <v>310</v>
      </c>
      <c r="E162" s="4">
        <v>0</v>
      </c>
      <c r="F162" s="5">
        <v>0</v>
      </c>
      <c r="G162" s="6">
        <v>1</v>
      </c>
      <c r="H162" s="6">
        <f>H163+H164</f>
        <v>0</v>
      </c>
    </row>
    <row r="163" spans="1:8" ht="63.75">
      <c r="A163" s="1" t="s">
        <v>429</v>
      </c>
      <c r="B163" s="1" t="s">
        <v>312</v>
      </c>
      <c r="C163" s="2" t="s">
        <v>313</v>
      </c>
      <c r="D163" s="3" t="s">
        <v>242</v>
      </c>
      <c r="E163" s="4">
        <v>34</v>
      </c>
      <c r="F163" s="5">
        <v>0</v>
      </c>
      <c r="G163" s="6">
        <v>2</v>
      </c>
      <c r="H163" s="6">
        <f t="shared" ref="H163:H164" si="11">ROUND(ROUND(F163,2)*ROUND(E163,2),2)</f>
        <v>0</v>
      </c>
    </row>
    <row r="164" spans="1:8" ht="25.5">
      <c r="A164" s="1" t="s">
        <v>430</v>
      </c>
      <c r="B164" s="1" t="s">
        <v>315</v>
      </c>
      <c r="C164" s="2" t="s">
        <v>431</v>
      </c>
      <c r="D164" s="3" t="s">
        <v>242</v>
      </c>
      <c r="E164" s="4">
        <v>34</v>
      </c>
      <c r="F164" s="5">
        <v>0</v>
      </c>
      <c r="G164" s="6">
        <v>2</v>
      </c>
      <c r="H164" s="6">
        <f t="shared" si="11"/>
        <v>0</v>
      </c>
    </row>
    <row r="165" spans="1:8">
      <c r="A165" s="1" t="s">
        <v>432</v>
      </c>
      <c r="B165" s="1" t="s">
        <v>318</v>
      </c>
      <c r="C165" s="2" t="s">
        <v>319</v>
      </c>
      <c r="E165" s="4">
        <v>0</v>
      </c>
      <c r="F165" s="5">
        <v>0</v>
      </c>
      <c r="G165" s="6">
        <v>1</v>
      </c>
      <c r="H165" s="6">
        <f>H166+H167+H168+H169+H170+H171+H172+H173+H174+H175+H176+H177+H178</f>
        <v>0</v>
      </c>
    </row>
    <row r="166" spans="1:8" ht="25.5">
      <c r="A166" s="1" t="s">
        <v>433</v>
      </c>
      <c r="B166" s="1" t="s">
        <v>321</v>
      </c>
      <c r="C166" s="2" t="s">
        <v>322</v>
      </c>
      <c r="D166" s="3" t="s">
        <v>242</v>
      </c>
      <c r="E166" s="4">
        <v>10</v>
      </c>
      <c r="F166" s="5">
        <v>0</v>
      </c>
      <c r="G166" s="6">
        <v>2</v>
      </c>
      <c r="H166" s="6">
        <f t="shared" ref="H166:H178" si="12">ROUND(ROUND(F166,2)*ROUND(E166,2),2)</f>
        <v>0</v>
      </c>
    </row>
    <row r="167" spans="1:8" ht="38.25">
      <c r="A167" s="1" t="s">
        <v>434</v>
      </c>
      <c r="B167" s="1" t="s">
        <v>324</v>
      </c>
      <c r="C167" s="2" t="s">
        <v>435</v>
      </c>
      <c r="D167" s="3" t="s">
        <v>242</v>
      </c>
      <c r="E167" s="4">
        <v>10</v>
      </c>
      <c r="F167" s="5">
        <v>0</v>
      </c>
      <c r="G167" s="6">
        <v>2</v>
      </c>
      <c r="H167" s="6">
        <f t="shared" si="12"/>
        <v>0</v>
      </c>
    </row>
    <row r="168" spans="1:8">
      <c r="A168" s="1" t="s">
        <v>436</v>
      </c>
      <c r="B168" s="1" t="s">
        <v>327</v>
      </c>
      <c r="C168" s="2" t="s">
        <v>328</v>
      </c>
      <c r="D168" s="3" t="s">
        <v>242</v>
      </c>
      <c r="E168" s="4">
        <v>2</v>
      </c>
      <c r="F168" s="5">
        <v>0</v>
      </c>
      <c r="G168" s="6">
        <v>2</v>
      </c>
      <c r="H168" s="6">
        <f t="shared" si="12"/>
        <v>0</v>
      </c>
    </row>
    <row r="169" spans="1:8" ht="25.5">
      <c r="A169" s="1" t="s">
        <v>437</v>
      </c>
      <c r="B169" s="1" t="s">
        <v>330</v>
      </c>
      <c r="C169" s="2" t="s">
        <v>438</v>
      </c>
      <c r="D169" s="3" t="s">
        <v>242</v>
      </c>
      <c r="E169" s="4">
        <v>10</v>
      </c>
      <c r="F169" s="5">
        <v>0</v>
      </c>
      <c r="G169" s="6">
        <v>2</v>
      </c>
      <c r="H169" s="6">
        <f t="shared" si="12"/>
        <v>0</v>
      </c>
    </row>
    <row r="170" spans="1:8" ht="25.5">
      <c r="A170" s="1" t="s">
        <v>439</v>
      </c>
      <c r="B170" s="1" t="s">
        <v>333</v>
      </c>
      <c r="C170" s="2" t="s">
        <v>440</v>
      </c>
      <c r="D170" s="3" t="s">
        <v>249</v>
      </c>
      <c r="E170" s="4">
        <v>350</v>
      </c>
      <c r="F170" s="5">
        <v>0</v>
      </c>
      <c r="G170" s="6">
        <v>2</v>
      </c>
      <c r="H170" s="6">
        <f t="shared" si="12"/>
        <v>0</v>
      </c>
    </row>
    <row r="171" spans="1:8" ht="38.25">
      <c r="A171" s="1" t="s">
        <v>441</v>
      </c>
      <c r="B171" s="1" t="s">
        <v>336</v>
      </c>
      <c r="C171" s="2" t="s">
        <v>331</v>
      </c>
      <c r="D171" s="3" t="s">
        <v>239</v>
      </c>
      <c r="E171" s="4">
        <v>990</v>
      </c>
      <c r="F171" s="5">
        <v>0</v>
      </c>
      <c r="G171" s="6">
        <v>2</v>
      </c>
      <c r="H171" s="6">
        <f t="shared" si="12"/>
        <v>0</v>
      </c>
    </row>
    <row r="172" spans="1:8">
      <c r="A172" s="1" t="s">
        <v>442</v>
      </c>
      <c r="B172" s="1" t="s">
        <v>339</v>
      </c>
      <c r="C172" s="2" t="s">
        <v>334</v>
      </c>
      <c r="D172" s="3" t="s">
        <v>239</v>
      </c>
      <c r="E172" s="4">
        <v>210</v>
      </c>
      <c r="F172" s="5">
        <v>0</v>
      </c>
      <c r="G172" s="6">
        <v>2</v>
      </c>
      <c r="H172" s="6">
        <f t="shared" si="12"/>
        <v>0</v>
      </c>
    </row>
    <row r="173" spans="1:8" ht="25.5">
      <c r="A173" s="1" t="s">
        <v>443</v>
      </c>
      <c r="B173" s="1" t="s">
        <v>342</v>
      </c>
      <c r="C173" s="2" t="s">
        <v>444</v>
      </c>
      <c r="D173" s="3" t="s">
        <v>239</v>
      </c>
      <c r="E173" s="4">
        <v>920</v>
      </c>
      <c r="F173" s="5">
        <v>0</v>
      </c>
      <c r="G173" s="6">
        <v>2</v>
      </c>
      <c r="H173" s="6">
        <f t="shared" si="12"/>
        <v>0</v>
      </c>
    </row>
    <row r="174" spans="1:8" ht="25.5">
      <c r="A174" s="1" t="s">
        <v>445</v>
      </c>
      <c r="B174" s="1" t="s">
        <v>345</v>
      </c>
      <c r="C174" s="2" t="s">
        <v>340</v>
      </c>
      <c r="D174" s="3" t="s">
        <v>249</v>
      </c>
      <c r="E174" s="4">
        <v>290</v>
      </c>
      <c r="F174" s="5">
        <v>0</v>
      </c>
      <c r="G174" s="6">
        <v>2</v>
      </c>
      <c r="H174" s="6">
        <f t="shared" si="12"/>
        <v>0</v>
      </c>
    </row>
    <row r="175" spans="1:8" ht="25.5">
      <c r="A175" s="1" t="s">
        <v>446</v>
      </c>
      <c r="B175" s="1" t="s">
        <v>348</v>
      </c>
      <c r="C175" s="2" t="s">
        <v>447</v>
      </c>
      <c r="D175" s="3" t="s">
        <v>249</v>
      </c>
      <c r="E175" s="4">
        <v>150</v>
      </c>
      <c r="F175" s="5">
        <v>0</v>
      </c>
      <c r="G175" s="6">
        <v>2</v>
      </c>
      <c r="H175" s="6">
        <f t="shared" si="12"/>
        <v>0</v>
      </c>
    </row>
    <row r="176" spans="1:8" ht="38.25">
      <c r="A176" s="1" t="s">
        <v>448</v>
      </c>
      <c r="B176" s="1" t="s">
        <v>351</v>
      </c>
      <c r="C176" s="2" t="s">
        <v>449</v>
      </c>
      <c r="D176" s="3" t="s">
        <v>242</v>
      </c>
      <c r="E176" s="4">
        <v>28</v>
      </c>
      <c r="F176" s="5">
        <v>0</v>
      </c>
      <c r="G176" s="6">
        <v>2</v>
      </c>
      <c r="H176" s="6">
        <f t="shared" si="12"/>
        <v>0</v>
      </c>
    </row>
    <row r="177" spans="1:8" ht="38.25">
      <c r="A177" s="1" t="s">
        <v>450</v>
      </c>
      <c r="B177" s="1" t="s">
        <v>354</v>
      </c>
      <c r="C177" s="2" t="s">
        <v>355</v>
      </c>
      <c r="D177" s="3" t="s">
        <v>242</v>
      </c>
      <c r="E177" s="4">
        <v>24</v>
      </c>
      <c r="F177" s="5">
        <v>0</v>
      </c>
      <c r="G177" s="6">
        <v>2</v>
      </c>
      <c r="H177" s="6">
        <f t="shared" si="12"/>
        <v>0</v>
      </c>
    </row>
    <row r="178" spans="1:8">
      <c r="A178" s="1" t="s">
        <v>451</v>
      </c>
      <c r="B178" s="1" t="s">
        <v>357</v>
      </c>
      <c r="C178" s="2" t="s">
        <v>358</v>
      </c>
      <c r="D178" s="3" t="s">
        <v>242</v>
      </c>
      <c r="E178" s="4">
        <v>26</v>
      </c>
      <c r="F178" s="5">
        <v>0</v>
      </c>
      <c r="G178" s="6">
        <v>2</v>
      </c>
      <c r="H178" s="6">
        <f t="shared" si="12"/>
        <v>0</v>
      </c>
    </row>
    <row r="179" spans="1:8">
      <c r="A179" s="1" t="s">
        <v>452</v>
      </c>
      <c r="B179" s="1" t="s">
        <v>360</v>
      </c>
      <c r="C179" s="2" t="s">
        <v>361</v>
      </c>
      <c r="E179" s="4">
        <v>0</v>
      </c>
      <c r="F179" s="5">
        <v>0</v>
      </c>
      <c r="G179" s="6">
        <v>1</v>
      </c>
      <c r="H179" s="6">
        <f>H180+H181+H182+H183+H184+H185+H186+H187</f>
        <v>0</v>
      </c>
    </row>
    <row r="180" spans="1:8">
      <c r="A180" s="1" t="s">
        <v>453</v>
      </c>
      <c r="B180" s="1" t="s">
        <v>363</v>
      </c>
      <c r="C180" s="2" t="s">
        <v>364</v>
      </c>
      <c r="D180" s="3" t="s">
        <v>33</v>
      </c>
      <c r="E180" s="4">
        <v>0</v>
      </c>
      <c r="F180" s="5">
        <v>0</v>
      </c>
      <c r="G180" s="6">
        <v>2</v>
      </c>
      <c r="H180" s="6">
        <f t="shared" ref="H180:H187" si="13">ROUND(ROUND(F180,2)*ROUND(E180,2),2)</f>
        <v>0</v>
      </c>
    </row>
    <row r="181" spans="1:8" ht="51">
      <c r="A181" s="1" t="s">
        <v>454</v>
      </c>
      <c r="C181" s="2" t="s">
        <v>455</v>
      </c>
      <c r="D181" s="3" t="s">
        <v>242</v>
      </c>
      <c r="E181" s="4">
        <v>4</v>
      </c>
      <c r="F181" s="5">
        <v>0</v>
      </c>
      <c r="G181" s="6">
        <v>2</v>
      </c>
      <c r="H181" s="6">
        <f t="shared" si="13"/>
        <v>0</v>
      </c>
    </row>
    <row r="182" spans="1:8" ht="89.25">
      <c r="A182" s="1" t="s">
        <v>456</v>
      </c>
      <c r="C182" s="2" t="s">
        <v>457</v>
      </c>
      <c r="D182" s="3" t="s">
        <v>242</v>
      </c>
      <c r="E182" s="4">
        <v>2</v>
      </c>
      <c r="F182" s="5">
        <v>0</v>
      </c>
      <c r="G182" s="6">
        <v>2</v>
      </c>
      <c r="H182" s="6">
        <f t="shared" si="13"/>
        <v>0</v>
      </c>
    </row>
    <row r="183" spans="1:8" ht="38.25">
      <c r="A183" s="1" t="s">
        <v>458</v>
      </c>
      <c r="B183" s="1" t="s">
        <v>370</v>
      </c>
      <c r="C183" s="2" t="s">
        <v>459</v>
      </c>
      <c r="D183" s="3" t="s">
        <v>242</v>
      </c>
      <c r="E183" s="4">
        <v>1</v>
      </c>
      <c r="F183" s="5">
        <v>0</v>
      </c>
      <c r="G183" s="6">
        <v>2</v>
      </c>
      <c r="H183" s="6">
        <f t="shared" si="13"/>
        <v>0</v>
      </c>
    </row>
    <row r="184" spans="1:8">
      <c r="A184" s="1" t="s">
        <v>460</v>
      </c>
      <c r="B184" s="1" t="s">
        <v>373</v>
      </c>
      <c r="C184" s="2" t="s">
        <v>374</v>
      </c>
      <c r="D184" s="3" t="s">
        <v>242</v>
      </c>
      <c r="E184" s="4">
        <v>1</v>
      </c>
      <c r="F184" s="5">
        <v>0</v>
      </c>
      <c r="G184" s="6">
        <v>2</v>
      </c>
      <c r="H184" s="6">
        <f t="shared" si="13"/>
        <v>0</v>
      </c>
    </row>
    <row r="185" spans="1:8">
      <c r="A185" s="1" t="s">
        <v>461</v>
      </c>
      <c r="B185" s="1" t="s">
        <v>376</v>
      </c>
      <c r="C185" s="2" t="s">
        <v>377</v>
      </c>
      <c r="D185" s="3" t="s">
        <v>242</v>
      </c>
      <c r="E185" s="4">
        <v>1</v>
      </c>
      <c r="F185" s="5">
        <v>0</v>
      </c>
      <c r="G185" s="6">
        <v>2</v>
      </c>
      <c r="H185" s="6">
        <f t="shared" si="13"/>
        <v>0</v>
      </c>
    </row>
    <row r="186" spans="1:8">
      <c r="A186" s="1" t="s">
        <v>462</v>
      </c>
      <c r="B186" s="1" t="s">
        <v>379</v>
      </c>
      <c r="C186" s="2" t="s">
        <v>380</v>
      </c>
      <c r="D186" s="3" t="s">
        <v>242</v>
      </c>
      <c r="E186" s="4">
        <v>1</v>
      </c>
      <c r="F186" s="5">
        <v>0</v>
      </c>
      <c r="G186" s="6">
        <v>2</v>
      </c>
      <c r="H186" s="6">
        <f t="shared" si="13"/>
        <v>0</v>
      </c>
    </row>
    <row r="187" spans="1:8">
      <c r="A187" s="1" t="s">
        <v>463</v>
      </c>
      <c r="B187" s="1" t="s">
        <v>464</v>
      </c>
      <c r="C187" s="2" t="s">
        <v>465</v>
      </c>
      <c r="D187" s="3" t="s">
        <v>242</v>
      </c>
      <c r="E187" s="4">
        <v>1</v>
      </c>
      <c r="F187" s="5">
        <v>0</v>
      </c>
      <c r="G187" s="6">
        <v>2</v>
      </c>
      <c r="H187" s="6">
        <f t="shared" si="13"/>
        <v>0</v>
      </c>
    </row>
    <row r="188" spans="1:8">
      <c r="A188" s="1" t="s">
        <v>466</v>
      </c>
      <c r="B188" s="1" t="s">
        <v>467</v>
      </c>
      <c r="C188" s="2" t="s">
        <v>468</v>
      </c>
      <c r="E188" s="4">
        <v>0</v>
      </c>
      <c r="F188" s="5">
        <v>0</v>
      </c>
      <c r="G188" s="6">
        <v>1</v>
      </c>
      <c r="H188" s="6">
        <f>H189+H206+H211+H221+H224+H233</f>
        <v>0</v>
      </c>
    </row>
    <row r="189" spans="1:8">
      <c r="A189" s="1" t="s">
        <v>469</v>
      </c>
      <c r="B189" s="1" t="s">
        <v>235</v>
      </c>
      <c r="C189" s="2" t="s">
        <v>236</v>
      </c>
      <c r="E189" s="4">
        <v>0</v>
      </c>
      <c r="F189" s="5">
        <v>0</v>
      </c>
      <c r="G189" s="6">
        <v>1</v>
      </c>
      <c r="H189" s="6">
        <f>H190+H191+H192+H193+H194+H195+H196+H197+H198+H199+H200+H201+H202+H203+H204+H205</f>
        <v>0</v>
      </c>
    </row>
    <row r="190" spans="1:8" ht="25.5">
      <c r="A190" s="1" t="s">
        <v>470</v>
      </c>
      <c r="C190" s="2" t="s">
        <v>471</v>
      </c>
      <c r="D190" s="3" t="s">
        <v>33</v>
      </c>
      <c r="E190" s="4">
        <v>0</v>
      </c>
      <c r="F190" s="5">
        <v>0</v>
      </c>
      <c r="G190" s="6">
        <v>2</v>
      </c>
      <c r="H190" s="6">
        <f t="shared" ref="H190:H205" si="14">ROUND(ROUND(F190,2)*ROUND(E190,2),2)</f>
        <v>0</v>
      </c>
    </row>
    <row r="191" spans="1:8">
      <c r="A191" s="1" t="s">
        <v>472</v>
      </c>
      <c r="B191" s="1" t="s">
        <v>28</v>
      </c>
      <c r="C191" s="2" t="s">
        <v>386</v>
      </c>
      <c r="D191" s="3" t="s">
        <v>239</v>
      </c>
      <c r="E191" s="4">
        <v>277</v>
      </c>
      <c r="F191" s="5">
        <v>0</v>
      </c>
      <c r="G191" s="6">
        <v>2</v>
      </c>
      <c r="H191" s="6">
        <f t="shared" si="14"/>
        <v>0</v>
      </c>
    </row>
    <row r="192" spans="1:8" ht="25.5">
      <c r="A192" s="1" t="s">
        <v>473</v>
      </c>
      <c r="B192" s="1" t="s">
        <v>222</v>
      </c>
      <c r="C192" s="2" t="s">
        <v>388</v>
      </c>
      <c r="D192" s="3" t="s">
        <v>242</v>
      </c>
      <c r="E192" s="4">
        <v>7</v>
      </c>
      <c r="F192" s="5">
        <v>0</v>
      </c>
      <c r="G192" s="6">
        <v>2</v>
      </c>
      <c r="H192" s="6">
        <f t="shared" si="14"/>
        <v>0</v>
      </c>
    </row>
    <row r="193" spans="1:8">
      <c r="A193" s="1" t="s">
        <v>474</v>
      </c>
      <c r="B193" s="1" t="s">
        <v>244</v>
      </c>
      <c r="C193" s="2" t="s">
        <v>245</v>
      </c>
      <c r="D193" s="3" t="s">
        <v>239</v>
      </c>
      <c r="E193" s="4">
        <v>590</v>
      </c>
      <c r="F193" s="5">
        <v>0</v>
      </c>
      <c r="G193" s="6">
        <v>2</v>
      </c>
      <c r="H193" s="6">
        <f t="shared" si="14"/>
        <v>0</v>
      </c>
    </row>
    <row r="194" spans="1:8" ht="51">
      <c r="A194" s="1" t="s">
        <v>475</v>
      </c>
      <c r="B194" s="1" t="s">
        <v>247</v>
      </c>
      <c r="C194" s="2" t="s">
        <v>248</v>
      </c>
      <c r="D194" s="3" t="s">
        <v>249</v>
      </c>
      <c r="E194" s="4">
        <v>390</v>
      </c>
      <c r="F194" s="5">
        <v>0</v>
      </c>
      <c r="G194" s="6">
        <v>2</v>
      </c>
      <c r="H194" s="6">
        <f t="shared" si="14"/>
        <v>0</v>
      </c>
    </row>
    <row r="195" spans="1:8" ht="51">
      <c r="A195" s="1" t="s">
        <v>476</v>
      </c>
      <c r="B195" s="1" t="s">
        <v>251</v>
      </c>
      <c r="C195" s="2" t="s">
        <v>252</v>
      </c>
      <c r="D195" s="3" t="s">
        <v>249</v>
      </c>
      <c r="E195" s="4">
        <v>1640</v>
      </c>
      <c r="F195" s="5">
        <v>0</v>
      </c>
      <c r="G195" s="6">
        <v>2</v>
      </c>
      <c r="H195" s="6">
        <f t="shared" si="14"/>
        <v>0</v>
      </c>
    </row>
    <row r="196" spans="1:8" ht="25.5">
      <c r="A196" s="1" t="s">
        <v>477</v>
      </c>
      <c r="B196" s="1" t="s">
        <v>254</v>
      </c>
      <c r="C196" s="2" t="s">
        <v>255</v>
      </c>
      <c r="D196" s="3" t="s">
        <v>242</v>
      </c>
      <c r="E196" s="4">
        <v>8</v>
      </c>
      <c r="F196" s="5">
        <v>0</v>
      </c>
      <c r="G196" s="6">
        <v>2</v>
      </c>
      <c r="H196" s="6">
        <f t="shared" si="14"/>
        <v>0</v>
      </c>
    </row>
    <row r="197" spans="1:8" ht="25.5">
      <c r="A197" s="1" t="s">
        <v>478</v>
      </c>
      <c r="B197" s="1" t="s">
        <v>257</v>
      </c>
      <c r="C197" s="2" t="s">
        <v>394</v>
      </c>
      <c r="D197" s="3" t="s">
        <v>242</v>
      </c>
      <c r="E197" s="4">
        <v>21</v>
      </c>
      <c r="F197" s="5">
        <v>0</v>
      </c>
      <c r="G197" s="6">
        <v>2</v>
      </c>
      <c r="H197" s="6">
        <f t="shared" si="14"/>
        <v>0</v>
      </c>
    </row>
    <row r="198" spans="1:8" ht="38.25">
      <c r="A198" s="1" t="s">
        <v>479</v>
      </c>
      <c r="B198" s="1" t="s">
        <v>260</v>
      </c>
      <c r="C198" s="2" t="s">
        <v>261</v>
      </c>
      <c r="D198" s="3" t="s">
        <v>239</v>
      </c>
      <c r="E198" s="4">
        <v>650</v>
      </c>
      <c r="F198" s="5">
        <v>0</v>
      </c>
      <c r="G198" s="6">
        <v>2</v>
      </c>
      <c r="H198" s="6">
        <f t="shared" si="14"/>
        <v>0</v>
      </c>
    </row>
    <row r="199" spans="1:8" ht="38.25">
      <c r="A199" s="1" t="s">
        <v>480</v>
      </c>
      <c r="B199" s="1" t="s">
        <v>263</v>
      </c>
      <c r="C199" s="2" t="s">
        <v>264</v>
      </c>
      <c r="D199" s="3" t="s">
        <v>239</v>
      </c>
      <c r="E199" s="4">
        <v>550</v>
      </c>
      <c r="F199" s="5">
        <v>0</v>
      </c>
      <c r="G199" s="6">
        <v>2</v>
      </c>
      <c r="H199" s="6">
        <f t="shared" si="14"/>
        <v>0</v>
      </c>
    </row>
    <row r="200" spans="1:8" ht="25.5">
      <c r="A200" s="1" t="s">
        <v>481</v>
      </c>
      <c r="B200" s="1" t="s">
        <v>398</v>
      </c>
      <c r="C200" s="2" t="s">
        <v>399</v>
      </c>
      <c r="D200" s="3" t="s">
        <v>242</v>
      </c>
      <c r="E200" s="4">
        <v>11</v>
      </c>
      <c r="F200" s="5">
        <v>0</v>
      </c>
      <c r="G200" s="6">
        <v>2</v>
      </c>
      <c r="H200" s="6">
        <f t="shared" si="14"/>
        <v>0</v>
      </c>
    </row>
    <row r="201" spans="1:8" ht="25.5">
      <c r="A201" s="1" t="s">
        <v>482</v>
      </c>
      <c r="B201" s="1" t="s">
        <v>401</v>
      </c>
      <c r="C201" s="2" t="s">
        <v>402</v>
      </c>
      <c r="D201" s="3" t="s">
        <v>242</v>
      </c>
      <c r="E201" s="4">
        <v>8</v>
      </c>
      <c r="F201" s="5">
        <v>0</v>
      </c>
      <c r="G201" s="6">
        <v>2</v>
      </c>
      <c r="H201" s="6">
        <f t="shared" si="14"/>
        <v>0</v>
      </c>
    </row>
    <row r="202" spans="1:8">
      <c r="A202" s="1" t="s">
        <v>483</v>
      </c>
      <c r="B202" s="1" t="s">
        <v>404</v>
      </c>
      <c r="C202" s="2" t="s">
        <v>405</v>
      </c>
      <c r="D202" s="3" t="s">
        <v>242</v>
      </c>
      <c r="E202" s="4">
        <v>10</v>
      </c>
      <c r="F202" s="5">
        <v>0</v>
      </c>
      <c r="G202" s="6">
        <v>2</v>
      </c>
      <c r="H202" s="6">
        <f t="shared" si="14"/>
        <v>0</v>
      </c>
    </row>
    <row r="203" spans="1:8" ht="25.5">
      <c r="A203" s="1" t="s">
        <v>484</v>
      </c>
      <c r="B203" s="1" t="s">
        <v>407</v>
      </c>
      <c r="C203" s="2" t="s">
        <v>408</v>
      </c>
      <c r="D203" s="3" t="s">
        <v>242</v>
      </c>
      <c r="E203" s="4">
        <v>7</v>
      </c>
      <c r="F203" s="5">
        <v>0</v>
      </c>
      <c r="G203" s="6">
        <v>2</v>
      </c>
      <c r="H203" s="6">
        <f t="shared" si="14"/>
        <v>0</v>
      </c>
    </row>
    <row r="204" spans="1:8" ht="25.5">
      <c r="A204" s="1" t="s">
        <v>485</v>
      </c>
      <c r="B204" s="1" t="s">
        <v>486</v>
      </c>
      <c r="C204" s="2" t="s">
        <v>487</v>
      </c>
      <c r="D204" s="3" t="s">
        <v>239</v>
      </c>
      <c r="E204" s="4">
        <v>30</v>
      </c>
      <c r="F204" s="5">
        <v>0</v>
      </c>
      <c r="G204" s="6">
        <v>2</v>
      </c>
      <c r="H204" s="6">
        <f t="shared" si="14"/>
        <v>0</v>
      </c>
    </row>
    <row r="205" spans="1:8" ht="38.25">
      <c r="A205" s="1" t="s">
        <v>488</v>
      </c>
      <c r="B205" s="1" t="s">
        <v>489</v>
      </c>
      <c r="C205" s="2" t="s">
        <v>490</v>
      </c>
      <c r="D205" s="3" t="s">
        <v>242</v>
      </c>
      <c r="E205" s="4">
        <v>5</v>
      </c>
      <c r="F205" s="5">
        <v>0</v>
      </c>
      <c r="G205" s="6">
        <v>2</v>
      </c>
      <c r="H205" s="6">
        <f t="shared" si="14"/>
        <v>0</v>
      </c>
    </row>
    <row r="206" spans="1:8">
      <c r="A206" s="1" t="s">
        <v>491</v>
      </c>
      <c r="B206" s="1" t="s">
        <v>266</v>
      </c>
      <c r="C206" s="2" t="s">
        <v>267</v>
      </c>
      <c r="E206" s="4">
        <v>0</v>
      </c>
      <c r="F206" s="5">
        <v>0</v>
      </c>
      <c r="G206" s="6">
        <v>1</v>
      </c>
      <c r="H206" s="6">
        <f>H207+H208+H209+H210</f>
        <v>0</v>
      </c>
    </row>
    <row r="207" spans="1:8" ht="38.25">
      <c r="A207" s="1" t="s">
        <v>492</v>
      </c>
      <c r="B207" s="1" t="s">
        <v>269</v>
      </c>
      <c r="C207" s="2" t="s">
        <v>270</v>
      </c>
      <c r="D207" s="3" t="s">
        <v>271</v>
      </c>
      <c r="E207" s="4">
        <v>840</v>
      </c>
      <c r="F207" s="5">
        <v>0</v>
      </c>
      <c r="G207" s="6">
        <v>2</v>
      </c>
      <c r="H207" s="6">
        <f t="shared" ref="H207:H210" si="15">ROUND(ROUND(F207,2)*ROUND(E207,2),2)</f>
        <v>0</v>
      </c>
    </row>
    <row r="208" spans="1:8" ht="25.5">
      <c r="A208" s="1" t="s">
        <v>493</v>
      </c>
      <c r="B208" s="1" t="s">
        <v>273</v>
      </c>
      <c r="C208" s="2" t="s">
        <v>494</v>
      </c>
      <c r="D208" s="3" t="s">
        <v>271</v>
      </c>
      <c r="E208" s="4">
        <v>140</v>
      </c>
      <c r="F208" s="5">
        <v>0</v>
      </c>
      <c r="G208" s="6">
        <v>2</v>
      </c>
      <c r="H208" s="6">
        <f t="shared" si="15"/>
        <v>0</v>
      </c>
    </row>
    <row r="209" spans="1:8" ht="38.25">
      <c r="A209" s="1" t="s">
        <v>495</v>
      </c>
      <c r="B209" s="1" t="s">
        <v>276</v>
      </c>
      <c r="C209" s="2" t="s">
        <v>277</v>
      </c>
      <c r="D209" s="3" t="s">
        <v>249</v>
      </c>
      <c r="E209" s="4">
        <v>2030</v>
      </c>
      <c r="F209" s="5">
        <v>0</v>
      </c>
      <c r="G209" s="6">
        <v>2</v>
      </c>
      <c r="H209" s="6">
        <f t="shared" si="15"/>
        <v>0</v>
      </c>
    </row>
    <row r="210" spans="1:8" ht="51">
      <c r="A210" s="1" t="s">
        <v>496</v>
      </c>
      <c r="B210" s="1" t="s">
        <v>279</v>
      </c>
      <c r="C210" s="2" t="s">
        <v>280</v>
      </c>
      <c r="D210" s="3" t="s">
        <v>249</v>
      </c>
      <c r="E210" s="4">
        <v>680</v>
      </c>
      <c r="F210" s="5">
        <v>0</v>
      </c>
      <c r="G210" s="6">
        <v>2</v>
      </c>
      <c r="H210" s="6">
        <f t="shared" si="15"/>
        <v>0</v>
      </c>
    </row>
    <row r="211" spans="1:8">
      <c r="A211" s="1" t="s">
        <v>497</v>
      </c>
      <c r="B211" s="1" t="s">
        <v>282</v>
      </c>
      <c r="C211" s="2" t="s">
        <v>283</v>
      </c>
      <c r="E211" s="4">
        <v>0</v>
      </c>
      <c r="F211" s="5">
        <v>0</v>
      </c>
      <c r="G211" s="6">
        <v>1</v>
      </c>
      <c r="H211" s="6">
        <f>H212+H213+H214+H215+H216+H217+H218+H219+H220</f>
        <v>0</v>
      </c>
    </row>
    <row r="212" spans="1:8" ht="51">
      <c r="A212" s="1" t="s">
        <v>498</v>
      </c>
      <c r="B212" s="1" t="s">
        <v>285</v>
      </c>
      <c r="C212" s="2" t="s">
        <v>286</v>
      </c>
      <c r="D212" s="3" t="s">
        <v>271</v>
      </c>
      <c r="E212" s="4">
        <v>210</v>
      </c>
      <c r="F212" s="5">
        <v>0</v>
      </c>
      <c r="G212" s="6">
        <v>2</v>
      </c>
      <c r="H212" s="6">
        <f t="shared" ref="H212:H220" si="16">ROUND(ROUND(F212,2)*ROUND(E212,2),2)</f>
        <v>0</v>
      </c>
    </row>
    <row r="213" spans="1:8" ht="63.75">
      <c r="A213" s="1" t="s">
        <v>499</v>
      </c>
      <c r="B213" s="1" t="s">
        <v>288</v>
      </c>
      <c r="C213" s="2" t="s">
        <v>289</v>
      </c>
      <c r="D213" s="3" t="s">
        <v>271</v>
      </c>
      <c r="E213" s="4">
        <v>540</v>
      </c>
      <c r="F213" s="5">
        <v>0</v>
      </c>
      <c r="G213" s="6">
        <v>2</v>
      </c>
      <c r="H213" s="6">
        <f t="shared" si="16"/>
        <v>0</v>
      </c>
    </row>
    <row r="214" spans="1:8" ht="25.5">
      <c r="A214" s="1" t="s">
        <v>500</v>
      </c>
      <c r="B214" s="1" t="s">
        <v>291</v>
      </c>
      <c r="C214" s="2" t="s">
        <v>292</v>
      </c>
      <c r="D214" s="3" t="s">
        <v>249</v>
      </c>
      <c r="E214" s="4">
        <v>390</v>
      </c>
      <c r="F214" s="5">
        <v>0</v>
      </c>
      <c r="G214" s="6">
        <v>2</v>
      </c>
      <c r="H214" s="6">
        <f t="shared" si="16"/>
        <v>0</v>
      </c>
    </row>
    <row r="215" spans="1:8" ht="25.5">
      <c r="A215" s="1" t="s">
        <v>501</v>
      </c>
      <c r="B215" s="1" t="s">
        <v>294</v>
      </c>
      <c r="C215" s="2" t="s">
        <v>295</v>
      </c>
      <c r="D215" s="3" t="s">
        <v>249</v>
      </c>
      <c r="E215" s="4">
        <v>390</v>
      </c>
      <c r="F215" s="5">
        <v>0</v>
      </c>
      <c r="G215" s="6">
        <v>2</v>
      </c>
      <c r="H215" s="6">
        <f t="shared" si="16"/>
        <v>0</v>
      </c>
    </row>
    <row r="216" spans="1:8" ht="25.5">
      <c r="A216" s="1" t="s">
        <v>502</v>
      </c>
      <c r="B216" s="1" t="s">
        <v>297</v>
      </c>
      <c r="C216" s="2" t="s">
        <v>419</v>
      </c>
      <c r="D216" s="3" t="s">
        <v>249</v>
      </c>
      <c r="E216" s="4">
        <v>1490</v>
      </c>
      <c r="F216" s="5">
        <v>0</v>
      </c>
      <c r="G216" s="6">
        <v>2</v>
      </c>
      <c r="H216" s="6">
        <f t="shared" si="16"/>
        <v>0</v>
      </c>
    </row>
    <row r="217" spans="1:8" ht="25.5">
      <c r="A217" s="1" t="s">
        <v>503</v>
      </c>
      <c r="B217" s="1" t="s">
        <v>300</v>
      </c>
      <c r="C217" s="2" t="s">
        <v>301</v>
      </c>
      <c r="D217" s="3" t="s">
        <v>239</v>
      </c>
      <c r="E217" s="4">
        <v>590</v>
      </c>
      <c r="F217" s="5">
        <v>0</v>
      </c>
      <c r="G217" s="6">
        <v>2</v>
      </c>
      <c r="H217" s="6">
        <f t="shared" si="16"/>
        <v>0</v>
      </c>
    </row>
    <row r="218" spans="1:8" ht="38.25">
      <c r="A218" s="1" t="s">
        <v>504</v>
      </c>
      <c r="B218" s="1" t="s">
        <v>303</v>
      </c>
      <c r="C218" s="2" t="s">
        <v>304</v>
      </c>
      <c r="D218" s="3" t="s">
        <v>239</v>
      </c>
      <c r="E218" s="4">
        <v>690</v>
      </c>
      <c r="F218" s="5">
        <v>0</v>
      </c>
      <c r="G218" s="6">
        <v>2</v>
      </c>
      <c r="H218" s="6">
        <f t="shared" si="16"/>
        <v>0</v>
      </c>
    </row>
    <row r="219" spans="1:8" ht="38.25">
      <c r="A219" s="1" t="s">
        <v>505</v>
      </c>
      <c r="B219" s="1" t="s">
        <v>306</v>
      </c>
      <c r="C219" s="2" t="s">
        <v>506</v>
      </c>
      <c r="D219" s="3" t="s">
        <v>239</v>
      </c>
      <c r="E219" s="4">
        <v>470</v>
      </c>
      <c r="F219" s="5">
        <v>0</v>
      </c>
      <c r="G219" s="6">
        <v>2</v>
      </c>
      <c r="H219" s="6">
        <f t="shared" si="16"/>
        <v>0</v>
      </c>
    </row>
    <row r="220" spans="1:8">
      <c r="A220" s="1" t="s">
        <v>507</v>
      </c>
      <c r="B220" s="1" t="s">
        <v>426</v>
      </c>
      <c r="C220" s="2" t="s">
        <v>508</v>
      </c>
      <c r="D220" s="3" t="s">
        <v>239</v>
      </c>
      <c r="E220" s="4">
        <v>86</v>
      </c>
      <c r="F220" s="5">
        <v>0</v>
      </c>
      <c r="G220" s="6">
        <v>2</v>
      </c>
      <c r="H220" s="6">
        <f t="shared" si="16"/>
        <v>0</v>
      </c>
    </row>
    <row r="221" spans="1:8">
      <c r="A221" s="1" t="s">
        <v>509</v>
      </c>
      <c r="B221" s="1" t="s">
        <v>309</v>
      </c>
      <c r="C221" s="2" t="s">
        <v>310</v>
      </c>
      <c r="E221" s="4">
        <v>0</v>
      </c>
      <c r="F221" s="5">
        <v>0</v>
      </c>
      <c r="G221" s="6">
        <v>1</v>
      </c>
      <c r="H221" s="6">
        <f>H222+H223</f>
        <v>0</v>
      </c>
    </row>
    <row r="222" spans="1:8" ht="63.75">
      <c r="A222" s="1" t="s">
        <v>510</v>
      </c>
      <c r="B222" s="1" t="s">
        <v>312</v>
      </c>
      <c r="C222" s="2" t="s">
        <v>313</v>
      </c>
      <c r="D222" s="3" t="s">
        <v>242</v>
      </c>
      <c r="E222" s="4">
        <v>17</v>
      </c>
      <c r="F222" s="5">
        <v>0</v>
      </c>
      <c r="G222" s="6">
        <v>2</v>
      </c>
      <c r="H222" s="6">
        <f t="shared" ref="H222:H223" si="17">ROUND(ROUND(F222,2)*ROUND(E222,2),2)</f>
        <v>0</v>
      </c>
    </row>
    <row r="223" spans="1:8" ht="25.5">
      <c r="A223" s="1" t="s">
        <v>511</v>
      </c>
      <c r="B223" s="1" t="s">
        <v>315</v>
      </c>
      <c r="C223" s="2" t="s">
        <v>431</v>
      </c>
      <c r="D223" s="3" t="s">
        <v>242</v>
      </c>
      <c r="E223" s="4">
        <v>17</v>
      </c>
      <c r="F223" s="5">
        <v>0</v>
      </c>
      <c r="G223" s="6">
        <v>2</v>
      </c>
      <c r="H223" s="6">
        <f t="shared" si="17"/>
        <v>0</v>
      </c>
    </row>
    <row r="224" spans="1:8">
      <c r="A224" s="1" t="s">
        <v>512</v>
      </c>
      <c r="B224" s="1" t="s">
        <v>318</v>
      </c>
      <c r="C224" s="2" t="s">
        <v>319</v>
      </c>
      <c r="E224" s="4">
        <v>0</v>
      </c>
      <c r="F224" s="5">
        <v>0</v>
      </c>
      <c r="G224" s="6">
        <v>1</v>
      </c>
      <c r="H224" s="6">
        <f>H225+H226+H227+H228+H229+H230+H231+H232</f>
        <v>0</v>
      </c>
    </row>
    <row r="225" spans="1:8" ht="38.25">
      <c r="A225" s="1" t="s">
        <v>513</v>
      </c>
      <c r="B225" s="1" t="s">
        <v>321</v>
      </c>
      <c r="C225" s="2" t="s">
        <v>331</v>
      </c>
      <c r="D225" s="3" t="s">
        <v>239</v>
      </c>
      <c r="E225" s="4">
        <v>40</v>
      </c>
      <c r="F225" s="5">
        <v>0</v>
      </c>
      <c r="G225" s="6">
        <v>2</v>
      </c>
      <c r="H225" s="6">
        <f t="shared" ref="H225:H232" si="18">ROUND(ROUND(F225,2)*ROUND(E225,2),2)</f>
        <v>0</v>
      </c>
    </row>
    <row r="226" spans="1:8">
      <c r="A226" s="1" t="s">
        <v>514</v>
      </c>
      <c r="B226" s="1" t="s">
        <v>324</v>
      </c>
      <c r="C226" s="2" t="s">
        <v>334</v>
      </c>
      <c r="D226" s="3" t="s">
        <v>239</v>
      </c>
      <c r="E226" s="4">
        <v>40</v>
      </c>
      <c r="F226" s="5">
        <v>0</v>
      </c>
      <c r="G226" s="6">
        <v>2</v>
      </c>
      <c r="H226" s="6">
        <f t="shared" si="18"/>
        <v>0</v>
      </c>
    </row>
    <row r="227" spans="1:8" ht="25.5">
      <c r="A227" s="1" t="s">
        <v>515</v>
      </c>
      <c r="B227" s="1" t="s">
        <v>327</v>
      </c>
      <c r="C227" s="2" t="s">
        <v>444</v>
      </c>
      <c r="D227" s="3" t="s">
        <v>239</v>
      </c>
      <c r="E227" s="4">
        <v>470</v>
      </c>
      <c r="F227" s="5">
        <v>0</v>
      </c>
      <c r="G227" s="6">
        <v>2</v>
      </c>
      <c r="H227" s="6">
        <f t="shared" si="18"/>
        <v>0</v>
      </c>
    </row>
    <row r="228" spans="1:8" ht="25.5">
      <c r="A228" s="1" t="s">
        <v>516</v>
      </c>
      <c r="B228" s="1" t="s">
        <v>330</v>
      </c>
      <c r="C228" s="2" t="s">
        <v>340</v>
      </c>
      <c r="D228" s="3" t="s">
        <v>249</v>
      </c>
      <c r="E228" s="4">
        <v>210</v>
      </c>
      <c r="F228" s="5">
        <v>0</v>
      </c>
      <c r="G228" s="6">
        <v>2</v>
      </c>
      <c r="H228" s="6">
        <f t="shared" si="18"/>
        <v>0</v>
      </c>
    </row>
    <row r="229" spans="1:8" ht="25.5">
      <c r="A229" s="1" t="s">
        <v>517</v>
      </c>
      <c r="B229" s="1" t="s">
        <v>333</v>
      </c>
      <c r="C229" s="2" t="s">
        <v>518</v>
      </c>
      <c r="D229" s="3" t="s">
        <v>249</v>
      </c>
      <c r="E229" s="4">
        <v>80</v>
      </c>
      <c r="F229" s="5">
        <v>0</v>
      </c>
      <c r="G229" s="6">
        <v>2</v>
      </c>
      <c r="H229" s="6">
        <f t="shared" si="18"/>
        <v>0</v>
      </c>
    </row>
    <row r="230" spans="1:8" ht="38.25">
      <c r="A230" s="1" t="s">
        <v>519</v>
      </c>
      <c r="B230" s="1" t="s">
        <v>336</v>
      </c>
      <c r="C230" s="2" t="s">
        <v>520</v>
      </c>
      <c r="D230" s="3" t="s">
        <v>242</v>
      </c>
      <c r="E230" s="4">
        <v>11</v>
      </c>
      <c r="F230" s="5">
        <v>0</v>
      </c>
      <c r="G230" s="6">
        <v>2</v>
      </c>
      <c r="H230" s="6">
        <f t="shared" si="18"/>
        <v>0</v>
      </c>
    </row>
    <row r="231" spans="1:8" ht="38.25">
      <c r="A231" s="1" t="s">
        <v>521</v>
      </c>
      <c r="B231" s="1" t="s">
        <v>339</v>
      </c>
      <c r="C231" s="2" t="s">
        <v>355</v>
      </c>
      <c r="D231" s="3" t="s">
        <v>242</v>
      </c>
      <c r="E231" s="4">
        <v>17</v>
      </c>
      <c r="F231" s="5">
        <v>0</v>
      </c>
      <c r="G231" s="6">
        <v>2</v>
      </c>
      <c r="H231" s="6">
        <f t="shared" si="18"/>
        <v>0</v>
      </c>
    </row>
    <row r="232" spans="1:8">
      <c r="A232" s="1" t="s">
        <v>522</v>
      </c>
      <c r="B232" s="1" t="s">
        <v>342</v>
      </c>
      <c r="C232" s="2" t="s">
        <v>523</v>
      </c>
      <c r="D232" s="3" t="s">
        <v>242</v>
      </c>
      <c r="E232" s="4">
        <v>18</v>
      </c>
      <c r="F232" s="5">
        <v>0</v>
      </c>
      <c r="G232" s="6">
        <v>2</v>
      </c>
      <c r="H232" s="6">
        <f t="shared" si="18"/>
        <v>0</v>
      </c>
    </row>
    <row r="233" spans="1:8">
      <c r="A233" s="1" t="s">
        <v>524</v>
      </c>
      <c r="B233" s="1" t="s">
        <v>360</v>
      </c>
      <c r="C233" s="2" t="s">
        <v>361</v>
      </c>
      <c r="E233" s="4">
        <v>0</v>
      </c>
      <c r="F233" s="5">
        <v>0</v>
      </c>
      <c r="G233" s="6">
        <v>1</v>
      </c>
      <c r="H233" s="6">
        <f>H234+H235+H236+H237+H238+H239+H240+H241+H242+H243</f>
        <v>0</v>
      </c>
    </row>
    <row r="234" spans="1:8">
      <c r="A234" s="1" t="s">
        <v>525</v>
      </c>
      <c r="B234" s="1" t="s">
        <v>363</v>
      </c>
      <c r="C234" s="2" t="s">
        <v>364</v>
      </c>
      <c r="D234" s="3" t="s">
        <v>33</v>
      </c>
      <c r="E234" s="4">
        <v>0</v>
      </c>
      <c r="F234" s="5">
        <v>0</v>
      </c>
      <c r="G234" s="6">
        <v>2</v>
      </c>
      <c r="H234" s="6">
        <f t="shared" ref="H234:H243" si="19">ROUND(ROUND(F234,2)*ROUND(E234,2),2)</f>
        <v>0</v>
      </c>
    </row>
    <row r="235" spans="1:8" ht="63.75">
      <c r="A235" s="1" t="s">
        <v>526</v>
      </c>
      <c r="C235" s="2" t="s">
        <v>366</v>
      </c>
      <c r="D235" s="3" t="s">
        <v>242</v>
      </c>
      <c r="E235" s="4">
        <v>4</v>
      </c>
      <c r="F235" s="5">
        <v>0</v>
      </c>
      <c r="G235" s="6">
        <v>2</v>
      </c>
      <c r="H235" s="6">
        <f t="shared" si="19"/>
        <v>0</v>
      </c>
    </row>
    <row r="236" spans="1:8" ht="89.25">
      <c r="A236" s="1" t="s">
        <v>527</v>
      </c>
      <c r="C236" s="2" t="s">
        <v>457</v>
      </c>
      <c r="D236" s="3" t="s">
        <v>242</v>
      </c>
      <c r="E236" s="4">
        <v>2</v>
      </c>
      <c r="F236" s="5">
        <v>0</v>
      </c>
      <c r="G236" s="6">
        <v>2</v>
      </c>
      <c r="H236" s="6">
        <f t="shared" si="19"/>
        <v>0</v>
      </c>
    </row>
    <row r="237" spans="1:8" ht="38.25">
      <c r="A237" s="1" t="s">
        <v>528</v>
      </c>
      <c r="B237" s="1" t="s">
        <v>370</v>
      </c>
      <c r="C237" s="2" t="s">
        <v>529</v>
      </c>
      <c r="D237" s="3" t="s">
        <v>242</v>
      </c>
      <c r="E237" s="4">
        <v>1</v>
      </c>
      <c r="F237" s="5">
        <v>0</v>
      </c>
      <c r="G237" s="6">
        <v>2</v>
      </c>
      <c r="H237" s="6">
        <f t="shared" si="19"/>
        <v>0</v>
      </c>
    </row>
    <row r="238" spans="1:8">
      <c r="A238" s="1" t="s">
        <v>530</v>
      </c>
      <c r="B238" s="1" t="s">
        <v>373</v>
      </c>
      <c r="C238" s="2" t="s">
        <v>374</v>
      </c>
      <c r="D238" s="3" t="s">
        <v>242</v>
      </c>
      <c r="E238" s="4">
        <v>1</v>
      </c>
      <c r="F238" s="5">
        <v>0</v>
      </c>
      <c r="G238" s="6">
        <v>2</v>
      </c>
      <c r="H238" s="6">
        <f t="shared" si="19"/>
        <v>0</v>
      </c>
    </row>
    <row r="239" spans="1:8">
      <c r="A239" s="1" t="s">
        <v>531</v>
      </c>
      <c r="B239" s="1" t="s">
        <v>376</v>
      </c>
      <c r="C239" s="2" t="s">
        <v>377</v>
      </c>
      <c r="D239" s="3" t="s">
        <v>242</v>
      </c>
      <c r="E239" s="4">
        <v>1</v>
      </c>
      <c r="F239" s="5">
        <v>0</v>
      </c>
      <c r="G239" s="6">
        <v>2</v>
      </c>
      <c r="H239" s="6">
        <f t="shared" si="19"/>
        <v>0</v>
      </c>
    </row>
    <row r="240" spans="1:8">
      <c r="A240" s="1" t="s">
        <v>532</v>
      </c>
      <c r="B240" s="1" t="s">
        <v>379</v>
      </c>
      <c r="C240" s="2" t="s">
        <v>380</v>
      </c>
      <c r="D240" s="3" t="s">
        <v>242</v>
      </c>
      <c r="E240" s="4">
        <v>1</v>
      </c>
      <c r="F240" s="5">
        <v>0</v>
      </c>
      <c r="G240" s="6">
        <v>2</v>
      </c>
      <c r="H240" s="6">
        <f t="shared" si="19"/>
        <v>0</v>
      </c>
    </row>
    <row r="241" spans="1:8">
      <c r="A241" s="1" t="s">
        <v>533</v>
      </c>
      <c r="B241" s="1" t="s">
        <v>464</v>
      </c>
      <c r="C241" s="2" t="s">
        <v>465</v>
      </c>
      <c r="D241" s="3" t="s">
        <v>242</v>
      </c>
      <c r="E241" s="4">
        <v>1</v>
      </c>
      <c r="F241" s="5">
        <v>0</v>
      </c>
      <c r="G241" s="6">
        <v>2</v>
      </c>
      <c r="H241" s="6">
        <f t="shared" si="19"/>
        <v>0</v>
      </c>
    </row>
    <row r="242" spans="1:8" ht="25.5">
      <c r="A242" s="1" t="s">
        <v>534</v>
      </c>
      <c r="B242" s="1" t="s">
        <v>535</v>
      </c>
      <c r="C242" s="2" t="s">
        <v>536</v>
      </c>
      <c r="D242" s="3" t="s">
        <v>239</v>
      </c>
      <c r="E242" s="4">
        <v>30</v>
      </c>
      <c r="F242" s="5">
        <v>0</v>
      </c>
      <c r="G242" s="6">
        <v>2</v>
      </c>
      <c r="H242" s="6">
        <f t="shared" si="19"/>
        <v>0</v>
      </c>
    </row>
    <row r="243" spans="1:8" ht="38.25">
      <c r="A243" s="1" t="s">
        <v>537</v>
      </c>
      <c r="B243" s="1" t="s">
        <v>538</v>
      </c>
      <c r="C243" s="2" t="s">
        <v>539</v>
      </c>
      <c r="D243" s="3" t="s">
        <v>242</v>
      </c>
      <c r="E243" s="4">
        <v>4</v>
      </c>
      <c r="F243" s="5">
        <v>0</v>
      </c>
      <c r="G243" s="6">
        <v>2</v>
      </c>
      <c r="H243" s="6">
        <f t="shared" si="19"/>
        <v>0</v>
      </c>
    </row>
    <row r="244" spans="1:8">
      <c r="A244" s="1" t="s">
        <v>540</v>
      </c>
      <c r="B244" s="1" t="s">
        <v>541</v>
      </c>
      <c r="C244" s="2" t="s">
        <v>542</v>
      </c>
      <c r="E244" s="4">
        <v>0</v>
      </c>
      <c r="F244" s="5">
        <v>0</v>
      </c>
      <c r="G244" s="6">
        <v>1</v>
      </c>
      <c r="H244" s="6">
        <f>H245+H260+H265+H275+H278+H285</f>
        <v>0</v>
      </c>
    </row>
    <row r="245" spans="1:8">
      <c r="A245" s="1" t="s">
        <v>543</v>
      </c>
      <c r="B245" s="1" t="s">
        <v>235</v>
      </c>
      <c r="C245" s="2" t="s">
        <v>236</v>
      </c>
      <c r="E245" s="4">
        <v>0</v>
      </c>
      <c r="F245" s="5">
        <v>0</v>
      </c>
      <c r="G245" s="6">
        <v>1</v>
      </c>
      <c r="H245" s="6">
        <f>H246+H247+H248+H249+H250+H251+H252+H253+H254+H255+H256+H257+H258+H259</f>
        <v>0</v>
      </c>
    </row>
    <row r="246" spans="1:8">
      <c r="A246" s="1" t="s">
        <v>544</v>
      </c>
      <c r="B246" s="1" t="s">
        <v>28</v>
      </c>
      <c r="C246" s="2" t="s">
        <v>386</v>
      </c>
      <c r="D246" s="3" t="s">
        <v>239</v>
      </c>
      <c r="E246" s="4">
        <v>390</v>
      </c>
      <c r="F246" s="5">
        <v>0</v>
      </c>
      <c r="G246" s="6">
        <v>2</v>
      </c>
      <c r="H246" s="6">
        <f t="shared" ref="H246:H259" si="20">ROUND(ROUND(F246,2)*ROUND(E246,2),2)</f>
        <v>0</v>
      </c>
    </row>
    <row r="247" spans="1:8" ht="25.5">
      <c r="A247" s="1" t="s">
        <v>545</v>
      </c>
      <c r="B247" s="1" t="s">
        <v>222</v>
      </c>
      <c r="C247" s="2" t="s">
        <v>388</v>
      </c>
      <c r="D247" s="3" t="s">
        <v>242</v>
      </c>
      <c r="E247" s="4">
        <v>7</v>
      </c>
      <c r="F247" s="5">
        <v>0</v>
      </c>
      <c r="G247" s="6">
        <v>2</v>
      </c>
      <c r="H247" s="6">
        <f t="shared" si="20"/>
        <v>0</v>
      </c>
    </row>
    <row r="248" spans="1:8">
      <c r="A248" s="1" t="s">
        <v>546</v>
      </c>
      <c r="B248" s="1" t="s">
        <v>244</v>
      </c>
      <c r="C248" s="2" t="s">
        <v>245</v>
      </c>
      <c r="D248" s="3" t="s">
        <v>239</v>
      </c>
      <c r="E248" s="4">
        <v>460</v>
      </c>
      <c r="F248" s="5">
        <v>0</v>
      </c>
      <c r="G248" s="6">
        <v>2</v>
      </c>
      <c r="H248" s="6">
        <f t="shared" si="20"/>
        <v>0</v>
      </c>
    </row>
    <row r="249" spans="1:8" ht="51">
      <c r="A249" s="1" t="s">
        <v>547</v>
      </c>
      <c r="B249" s="1" t="s">
        <v>247</v>
      </c>
      <c r="C249" s="2" t="s">
        <v>248</v>
      </c>
      <c r="D249" s="3" t="s">
        <v>249</v>
      </c>
      <c r="E249" s="4">
        <v>320</v>
      </c>
      <c r="F249" s="5">
        <v>0</v>
      </c>
      <c r="G249" s="6">
        <v>2</v>
      </c>
      <c r="H249" s="6">
        <f t="shared" si="20"/>
        <v>0</v>
      </c>
    </row>
    <row r="250" spans="1:8" ht="51">
      <c r="A250" s="1" t="s">
        <v>548</v>
      </c>
      <c r="B250" s="1" t="s">
        <v>251</v>
      </c>
      <c r="C250" s="2" t="s">
        <v>252</v>
      </c>
      <c r="D250" s="3" t="s">
        <v>249</v>
      </c>
      <c r="E250" s="4">
        <v>1060</v>
      </c>
      <c r="F250" s="5">
        <v>0</v>
      </c>
      <c r="G250" s="6">
        <v>2</v>
      </c>
      <c r="H250" s="6">
        <f t="shared" si="20"/>
        <v>0</v>
      </c>
    </row>
    <row r="251" spans="1:8" ht="25.5">
      <c r="A251" s="1" t="s">
        <v>549</v>
      </c>
      <c r="B251" s="1" t="s">
        <v>254</v>
      </c>
      <c r="C251" s="2" t="s">
        <v>255</v>
      </c>
      <c r="D251" s="3" t="s">
        <v>242</v>
      </c>
      <c r="E251" s="4">
        <v>18</v>
      </c>
      <c r="F251" s="5">
        <v>0</v>
      </c>
      <c r="G251" s="6">
        <v>2</v>
      </c>
      <c r="H251" s="6">
        <f t="shared" si="20"/>
        <v>0</v>
      </c>
    </row>
    <row r="252" spans="1:8" ht="25.5">
      <c r="A252" s="1" t="s">
        <v>550</v>
      </c>
      <c r="B252" s="1" t="s">
        <v>257</v>
      </c>
      <c r="C252" s="2" t="s">
        <v>394</v>
      </c>
      <c r="D252" s="3" t="s">
        <v>242</v>
      </c>
      <c r="E252" s="4">
        <v>13</v>
      </c>
      <c r="F252" s="5">
        <v>0</v>
      </c>
      <c r="G252" s="6">
        <v>2</v>
      </c>
      <c r="H252" s="6">
        <f t="shared" si="20"/>
        <v>0</v>
      </c>
    </row>
    <row r="253" spans="1:8" ht="38.25">
      <c r="A253" s="1" t="s">
        <v>551</v>
      </c>
      <c r="B253" s="1" t="s">
        <v>260</v>
      </c>
      <c r="C253" s="2" t="s">
        <v>261</v>
      </c>
      <c r="D253" s="3" t="s">
        <v>239</v>
      </c>
      <c r="E253" s="4">
        <v>760</v>
      </c>
      <c r="F253" s="5">
        <v>0</v>
      </c>
      <c r="G253" s="6">
        <v>2</v>
      </c>
      <c r="H253" s="6">
        <f t="shared" si="20"/>
        <v>0</v>
      </c>
    </row>
    <row r="254" spans="1:8" ht="38.25">
      <c r="A254" s="1" t="s">
        <v>552</v>
      </c>
      <c r="B254" s="1" t="s">
        <v>263</v>
      </c>
      <c r="C254" s="2" t="s">
        <v>264</v>
      </c>
      <c r="D254" s="3" t="s">
        <v>239</v>
      </c>
      <c r="E254" s="4">
        <v>420</v>
      </c>
      <c r="F254" s="5">
        <v>0</v>
      </c>
      <c r="G254" s="6">
        <v>2</v>
      </c>
      <c r="H254" s="6">
        <f t="shared" si="20"/>
        <v>0</v>
      </c>
    </row>
    <row r="255" spans="1:8" ht="25.5">
      <c r="A255" s="1" t="s">
        <v>553</v>
      </c>
      <c r="B255" s="1" t="s">
        <v>398</v>
      </c>
      <c r="C255" s="2" t="s">
        <v>399</v>
      </c>
      <c r="D255" s="3" t="s">
        <v>242</v>
      </c>
      <c r="E255" s="4">
        <v>3</v>
      </c>
      <c r="F255" s="5">
        <v>0</v>
      </c>
      <c r="G255" s="6">
        <v>2</v>
      </c>
      <c r="H255" s="6">
        <f t="shared" si="20"/>
        <v>0</v>
      </c>
    </row>
    <row r="256" spans="1:8" ht="25.5">
      <c r="A256" s="1" t="s">
        <v>554</v>
      </c>
      <c r="B256" s="1" t="s">
        <v>401</v>
      </c>
      <c r="C256" s="2" t="s">
        <v>402</v>
      </c>
      <c r="D256" s="3" t="s">
        <v>242</v>
      </c>
      <c r="E256" s="4">
        <v>2</v>
      </c>
      <c r="F256" s="5">
        <v>0</v>
      </c>
      <c r="G256" s="6">
        <v>2</v>
      </c>
      <c r="H256" s="6">
        <f t="shared" si="20"/>
        <v>0</v>
      </c>
    </row>
    <row r="257" spans="1:8">
      <c r="A257" s="1" t="s">
        <v>555</v>
      </c>
      <c r="B257" s="1" t="s">
        <v>404</v>
      </c>
      <c r="C257" s="2" t="s">
        <v>405</v>
      </c>
      <c r="D257" s="3" t="s">
        <v>242</v>
      </c>
      <c r="E257" s="4">
        <v>3</v>
      </c>
      <c r="F257" s="5">
        <v>0</v>
      </c>
      <c r="G257" s="6">
        <v>2</v>
      </c>
      <c r="H257" s="6">
        <f t="shared" si="20"/>
        <v>0</v>
      </c>
    </row>
    <row r="258" spans="1:8" ht="25.5">
      <c r="A258" s="1" t="s">
        <v>556</v>
      </c>
      <c r="B258" s="1" t="s">
        <v>407</v>
      </c>
      <c r="C258" s="2" t="s">
        <v>408</v>
      </c>
      <c r="D258" s="3" t="s">
        <v>242</v>
      </c>
      <c r="E258" s="4">
        <v>2</v>
      </c>
      <c r="F258" s="5">
        <v>0</v>
      </c>
      <c r="G258" s="6">
        <v>2</v>
      </c>
      <c r="H258" s="6">
        <f t="shared" si="20"/>
        <v>0</v>
      </c>
    </row>
    <row r="259" spans="1:8" ht="38.25">
      <c r="A259" s="1" t="s">
        <v>557</v>
      </c>
      <c r="B259" s="1" t="s">
        <v>486</v>
      </c>
      <c r="C259" s="2" t="s">
        <v>490</v>
      </c>
      <c r="D259" s="3" t="s">
        <v>242</v>
      </c>
      <c r="E259" s="4">
        <v>1</v>
      </c>
      <c r="F259" s="5">
        <v>0</v>
      </c>
      <c r="G259" s="6">
        <v>2</v>
      </c>
      <c r="H259" s="6">
        <f t="shared" si="20"/>
        <v>0</v>
      </c>
    </row>
    <row r="260" spans="1:8">
      <c r="A260" s="1" t="s">
        <v>558</v>
      </c>
      <c r="B260" s="1" t="s">
        <v>266</v>
      </c>
      <c r="C260" s="2" t="s">
        <v>267</v>
      </c>
      <c r="E260" s="4">
        <v>0</v>
      </c>
      <c r="F260" s="5">
        <v>0</v>
      </c>
      <c r="G260" s="6">
        <v>1</v>
      </c>
      <c r="H260" s="6">
        <f>H261+H262+H263+H264</f>
        <v>0</v>
      </c>
    </row>
    <row r="261" spans="1:8" ht="38.25">
      <c r="A261" s="1" t="s">
        <v>559</v>
      </c>
      <c r="B261" s="1" t="s">
        <v>269</v>
      </c>
      <c r="C261" s="2" t="s">
        <v>270</v>
      </c>
      <c r="D261" s="3" t="s">
        <v>271</v>
      </c>
      <c r="E261" s="4">
        <v>810</v>
      </c>
      <c r="F261" s="5">
        <v>0</v>
      </c>
      <c r="G261" s="6">
        <v>2</v>
      </c>
      <c r="H261" s="6">
        <f t="shared" ref="H261:H264" si="21">ROUND(ROUND(F261,2)*ROUND(E261,2),2)</f>
        <v>0</v>
      </c>
    </row>
    <row r="262" spans="1:8" ht="25.5">
      <c r="A262" s="1" t="s">
        <v>560</v>
      </c>
      <c r="B262" s="1" t="s">
        <v>273</v>
      </c>
      <c r="C262" s="2" t="s">
        <v>494</v>
      </c>
      <c r="D262" s="3" t="s">
        <v>271</v>
      </c>
      <c r="E262" s="4">
        <v>390</v>
      </c>
      <c r="F262" s="5">
        <v>0</v>
      </c>
      <c r="G262" s="6">
        <v>2</v>
      </c>
      <c r="H262" s="6">
        <f t="shared" si="21"/>
        <v>0</v>
      </c>
    </row>
    <row r="263" spans="1:8" ht="38.25">
      <c r="A263" s="1" t="s">
        <v>561</v>
      </c>
      <c r="B263" s="1" t="s">
        <v>276</v>
      </c>
      <c r="C263" s="2" t="s">
        <v>277</v>
      </c>
      <c r="D263" s="3" t="s">
        <v>249</v>
      </c>
      <c r="E263" s="4">
        <v>2540</v>
      </c>
      <c r="F263" s="5">
        <v>0</v>
      </c>
      <c r="G263" s="6">
        <v>2</v>
      </c>
      <c r="H263" s="6">
        <f t="shared" si="21"/>
        <v>0</v>
      </c>
    </row>
    <row r="264" spans="1:8" ht="51">
      <c r="A264" s="1" t="s">
        <v>562</v>
      </c>
      <c r="B264" s="1" t="s">
        <v>279</v>
      </c>
      <c r="C264" s="2" t="s">
        <v>280</v>
      </c>
      <c r="D264" s="3" t="s">
        <v>249</v>
      </c>
      <c r="E264" s="4">
        <v>1200</v>
      </c>
      <c r="F264" s="5">
        <v>0</v>
      </c>
      <c r="G264" s="6">
        <v>2</v>
      </c>
      <c r="H264" s="6">
        <f t="shared" si="21"/>
        <v>0</v>
      </c>
    </row>
    <row r="265" spans="1:8">
      <c r="A265" s="1" t="s">
        <v>563</v>
      </c>
      <c r="B265" s="1" t="s">
        <v>282</v>
      </c>
      <c r="C265" s="2" t="s">
        <v>283</v>
      </c>
      <c r="E265" s="4">
        <v>0</v>
      </c>
      <c r="F265" s="5">
        <v>0</v>
      </c>
      <c r="G265" s="6">
        <v>1</v>
      </c>
      <c r="H265" s="6">
        <f>H266+H267+H268+H269+H270+H271+H272+H273+H274</f>
        <v>0</v>
      </c>
    </row>
    <row r="266" spans="1:8" ht="51">
      <c r="A266" s="1" t="s">
        <v>564</v>
      </c>
      <c r="B266" s="1" t="s">
        <v>285</v>
      </c>
      <c r="C266" s="2" t="s">
        <v>286</v>
      </c>
      <c r="D266" s="3" t="s">
        <v>271</v>
      </c>
      <c r="E266" s="4">
        <v>180</v>
      </c>
      <c r="F266" s="5">
        <v>0</v>
      </c>
      <c r="G266" s="6">
        <v>2</v>
      </c>
      <c r="H266" s="6">
        <f t="shared" ref="H266:H274" si="22">ROUND(ROUND(F266,2)*ROUND(E266,2),2)</f>
        <v>0</v>
      </c>
    </row>
    <row r="267" spans="1:8" ht="63.75">
      <c r="A267" s="1" t="s">
        <v>565</v>
      </c>
      <c r="B267" s="1" t="s">
        <v>288</v>
      </c>
      <c r="C267" s="2" t="s">
        <v>289</v>
      </c>
      <c r="D267" s="3" t="s">
        <v>271</v>
      </c>
      <c r="E267" s="4">
        <v>730</v>
      </c>
      <c r="F267" s="5">
        <v>0</v>
      </c>
      <c r="G267" s="6">
        <v>2</v>
      </c>
      <c r="H267" s="6">
        <f t="shared" si="22"/>
        <v>0</v>
      </c>
    </row>
    <row r="268" spans="1:8" ht="25.5">
      <c r="A268" s="1" t="s">
        <v>566</v>
      </c>
      <c r="B268" s="1" t="s">
        <v>291</v>
      </c>
      <c r="C268" s="2" t="s">
        <v>292</v>
      </c>
      <c r="D268" s="3" t="s">
        <v>249</v>
      </c>
      <c r="E268" s="4">
        <v>330</v>
      </c>
      <c r="F268" s="5">
        <v>0</v>
      </c>
      <c r="G268" s="6">
        <v>2</v>
      </c>
      <c r="H268" s="6">
        <f t="shared" si="22"/>
        <v>0</v>
      </c>
    </row>
    <row r="269" spans="1:8" ht="25.5">
      <c r="A269" s="1" t="s">
        <v>567</v>
      </c>
      <c r="B269" s="1" t="s">
        <v>294</v>
      </c>
      <c r="C269" s="2" t="s">
        <v>295</v>
      </c>
      <c r="D269" s="3" t="s">
        <v>249</v>
      </c>
      <c r="E269" s="4">
        <v>330</v>
      </c>
      <c r="F269" s="5">
        <v>0</v>
      </c>
      <c r="G269" s="6">
        <v>2</v>
      </c>
      <c r="H269" s="6">
        <f t="shared" si="22"/>
        <v>0</v>
      </c>
    </row>
    <row r="270" spans="1:8" ht="25.5">
      <c r="A270" s="1" t="s">
        <v>568</v>
      </c>
      <c r="B270" s="1" t="s">
        <v>297</v>
      </c>
      <c r="C270" s="2" t="s">
        <v>419</v>
      </c>
      <c r="D270" s="3" t="s">
        <v>249</v>
      </c>
      <c r="E270" s="4">
        <v>2080</v>
      </c>
      <c r="F270" s="5">
        <v>0</v>
      </c>
      <c r="G270" s="6">
        <v>2</v>
      </c>
      <c r="H270" s="6">
        <f t="shared" si="22"/>
        <v>0</v>
      </c>
    </row>
    <row r="271" spans="1:8" ht="25.5">
      <c r="A271" s="1" t="s">
        <v>569</v>
      </c>
      <c r="B271" s="1" t="s">
        <v>300</v>
      </c>
      <c r="C271" s="2" t="s">
        <v>301</v>
      </c>
      <c r="D271" s="3" t="s">
        <v>239</v>
      </c>
      <c r="E271" s="4">
        <v>460</v>
      </c>
      <c r="F271" s="5">
        <v>0</v>
      </c>
      <c r="G271" s="6">
        <v>2</v>
      </c>
      <c r="H271" s="6">
        <f t="shared" si="22"/>
        <v>0</v>
      </c>
    </row>
    <row r="272" spans="1:8" ht="38.25">
      <c r="A272" s="1" t="s">
        <v>570</v>
      </c>
      <c r="B272" s="1" t="s">
        <v>303</v>
      </c>
      <c r="C272" s="2" t="s">
        <v>304</v>
      </c>
      <c r="D272" s="3" t="s">
        <v>239</v>
      </c>
      <c r="E272" s="4">
        <v>1150</v>
      </c>
      <c r="F272" s="5">
        <v>0</v>
      </c>
      <c r="G272" s="6">
        <v>2</v>
      </c>
      <c r="H272" s="6">
        <f t="shared" si="22"/>
        <v>0</v>
      </c>
    </row>
    <row r="273" spans="1:8" ht="38.25">
      <c r="A273" s="1" t="s">
        <v>571</v>
      </c>
      <c r="B273" s="1" t="s">
        <v>306</v>
      </c>
      <c r="C273" s="2" t="s">
        <v>572</v>
      </c>
      <c r="D273" s="3" t="s">
        <v>239</v>
      </c>
      <c r="E273" s="4">
        <v>410</v>
      </c>
      <c r="F273" s="5">
        <v>0</v>
      </c>
      <c r="G273" s="6">
        <v>2</v>
      </c>
      <c r="H273" s="6">
        <f t="shared" si="22"/>
        <v>0</v>
      </c>
    </row>
    <row r="274" spans="1:8">
      <c r="A274" s="1" t="s">
        <v>573</v>
      </c>
      <c r="B274" s="1" t="s">
        <v>426</v>
      </c>
      <c r="C274" s="2" t="s">
        <v>508</v>
      </c>
      <c r="D274" s="3" t="s">
        <v>239</v>
      </c>
      <c r="E274" s="4">
        <v>30</v>
      </c>
      <c r="F274" s="5">
        <v>0</v>
      </c>
      <c r="G274" s="6">
        <v>2</v>
      </c>
      <c r="H274" s="6">
        <f t="shared" si="22"/>
        <v>0</v>
      </c>
    </row>
    <row r="275" spans="1:8">
      <c r="A275" s="1" t="s">
        <v>574</v>
      </c>
      <c r="B275" s="1" t="s">
        <v>309</v>
      </c>
      <c r="C275" s="2" t="s">
        <v>310</v>
      </c>
      <c r="E275" s="4">
        <v>0</v>
      </c>
      <c r="F275" s="5">
        <v>0</v>
      </c>
      <c r="G275" s="6">
        <v>1</v>
      </c>
      <c r="H275" s="6">
        <f>H276+H277</f>
        <v>0</v>
      </c>
    </row>
    <row r="276" spans="1:8" ht="63.75">
      <c r="A276" s="1" t="s">
        <v>575</v>
      </c>
      <c r="B276" s="1" t="s">
        <v>312</v>
      </c>
      <c r="C276" s="2" t="s">
        <v>313</v>
      </c>
      <c r="D276" s="3" t="s">
        <v>242</v>
      </c>
      <c r="E276" s="4">
        <v>12</v>
      </c>
      <c r="F276" s="5">
        <v>0</v>
      </c>
      <c r="G276" s="6">
        <v>2</v>
      </c>
      <c r="H276" s="6">
        <f t="shared" ref="H276:H277" si="23">ROUND(ROUND(F276,2)*ROUND(E276,2),2)</f>
        <v>0</v>
      </c>
    </row>
    <row r="277" spans="1:8" ht="25.5">
      <c r="A277" s="1" t="s">
        <v>576</v>
      </c>
      <c r="B277" s="1" t="s">
        <v>315</v>
      </c>
      <c r="C277" s="2" t="s">
        <v>431</v>
      </c>
      <c r="D277" s="3" t="s">
        <v>242</v>
      </c>
      <c r="E277" s="4">
        <v>12</v>
      </c>
      <c r="F277" s="5">
        <v>0</v>
      </c>
      <c r="G277" s="6">
        <v>2</v>
      </c>
      <c r="H277" s="6">
        <f t="shared" si="23"/>
        <v>0</v>
      </c>
    </row>
    <row r="278" spans="1:8">
      <c r="A278" s="1" t="s">
        <v>577</v>
      </c>
      <c r="B278" s="1" t="s">
        <v>318</v>
      </c>
      <c r="C278" s="2" t="s">
        <v>319</v>
      </c>
      <c r="E278" s="4">
        <v>0</v>
      </c>
      <c r="F278" s="5">
        <v>0</v>
      </c>
      <c r="G278" s="6">
        <v>1</v>
      </c>
      <c r="H278" s="6">
        <f>H279+H280+H281+H282+H283+H284</f>
        <v>0</v>
      </c>
    </row>
    <row r="279" spans="1:8" ht="25.5">
      <c r="A279" s="1" t="s">
        <v>578</v>
      </c>
      <c r="B279" s="1" t="s">
        <v>321</v>
      </c>
      <c r="C279" s="2" t="s">
        <v>579</v>
      </c>
      <c r="D279" s="3" t="s">
        <v>239</v>
      </c>
      <c r="E279" s="4">
        <v>730</v>
      </c>
      <c r="F279" s="5">
        <v>0</v>
      </c>
      <c r="G279" s="6">
        <v>2</v>
      </c>
      <c r="H279" s="6">
        <f t="shared" ref="H279:H284" si="24">ROUND(ROUND(F279,2)*ROUND(E279,2),2)</f>
        <v>0</v>
      </c>
    </row>
    <row r="280" spans="1:8" ht="25.5">
      <c r="A280" s="1" t="s">
        <v>580</v>
      </c>
      <c r="B280" s="1" t="s">
        <v>324</v>
      </c>
      <c r="C280" s="2" t="s">
        <v>340</v>
      </c>
      <c r="D280" s="3" t="s">
        <v>249</v>
      </c>
      <c r="E280" s="4">
        <v>20</v>
      </c>
      <c r="F280" s="5">
        <v>0</v>
      </c>
      <c r="G280" s="6">
        <v>2</v>
      </c>
      <c r="H280" s="6">
        <f t="shared" si="24"/>
        <v>0</v>
      </c>
    </row>
    <row r="281" spans="1:8" ht="25.5">
      <c r="A281" s="1" t="s">
        <v>581</v>
      </c>
      <c r="B281" s="1" t="s">
        <v>327</v>
      </c>
      <c r="C281" s="2" t="s">
        <v>582</v>
      </c>
      <c r="D281" s="3" t="s">
        <v>249</v>
      </c>
      <c r="E281" s="4">
        <v>20</v>
      </c>
      <c r="F281" s="5">
        <v>0</v>
      </c>
      <c r="G281" s="6">
        <v>2</v>
      </c>
      <c r="H281" s="6">
        <f t="shared" si="24"/>
        <v>0</v>
      </c>
    </row>
    <row r="282" spans="1:8" ht="38.25">
      <c r="A282" s="1" t="s">
        <v>583</v>
      </c>
      <c r="B282" s="1" t="s">
        <v>330</v>
      </c>
      <c r="C282" s="2" t="s">
        <v>584</v>
      </c>
      <c r="D282" s="3" t="s">
        <v>242</v>
      </c>
      <c r="E282" s="4">
        <v>12</v>
      </c>
      <c r="F282" s="5">
        <v>0</v>
      </c>
      <c r="G282" s="6">
        <v>2</v>
      </c>
      <c r="H282" s="6">
        <f t="shared" si="24"/>
        <v>0</v>
      </c>
    </row>
    <row r="283" spans="1:8" ht="38.25">
      <c r="A283" s="1" t="s">
        <v>585</v>
      </c>
      <c r="B283" s="1" t="s">
        <v>333</v>
      </c>
      <c r="C283" s="2" t="s">
        <v>355</v>
      </c>
      <c r="D283" s="3" t="s">
        <v>242</v>
      </c>
      <c r="E283" s="4">
        <v>12</v>
      </c>
      <c r="F283" s="5">
        <v>0</v>
      </c>
      <c r="G283" s="6">
        <v>2</v>
      </c>
      <c r="H283" s="6">
        <f t="shared" si="24"/>
        <v>0</v>
      </c>
    </row>
    <row r="284" spans="1:8">
      <c r="A284" s="1" t="s">
        <v>586</v>
      </c>
      <c r="B284" s="1" t="s">
        <v>336</v>
      </c>
      <c r="C284" s="2" t="s">
        <v>587</v>
      </c>
      <c r="D284" s="3" t="s">
        <v>242</v>
      </c>
      <c r="E284" s="4">
        <v>12</v>
      </c>
      <c r="F284" s="5">
        <v>0</v>
      </c>
      <c r="G284" s="6">
        <v>2</v>
      </c>
      <c r="H284" s="6">
        <f t="shared" si="24"/>
        <v>0</v>
      </c>
    </row>
    <row r="285" spans="1:8">
      <c r="A285" s="1" t="s">
        <v>588</v>
      </c>
      <c r="B285" s="1" t="s">
        <v>360</v>
      </c>
      <c r="C285" s="2" t="s">
        <v>361</v>
      </c>
      <c r="E285" s="4">
        <v>0</v>
      </c>
      <c r="F285" s="5">
        <v>0</v>
      </c>
      <c r="G285" s="6">
        <v>1</v>
      </c>
      <c r="H285" s="6">
        <f>H286+H287+H288+H289+H290+H291+H292</f>
        <v>0</v>
      </c>
    </row>
    <row r="286" spans="1:8">
      <c r="A286" s="1" t="s">
        <v>589</v>
      </c>
      <c r="B286" s="1" t="s">
        <v>363</v>
      </c>
      <c r="C286" s="2" t="s">
        <v>364</v>
      </c>
      <c r="D286" s="3" t="s">
        <v>33</v>
      </c>
      <c r="E286" s="4">
        <v>0</v>
      </c>
      <c r="F286" s="5">
        <v>0</v>
      </c>
      <c r="G286" s="6">
        <v>2</v>
      </c>
      <c r="H286" s="6">
        <f t="shared" ref="H286:H292" si="25">ROUND(ROUND(F286,2)*ROUND(E286,2),2)</f>
        <v>0</v>
      </c>
    </row>
    <row r="287" spans="1:8" ht="63.75">
      <c r="A287" s="1" t="s">
        <v>590</v>
      </c>
      <c r="C287" s="2" t="s">
        <v>366</v>
      </c>
      <c r="D287" s="3" t="s">
        <v>242</v>
      </c>
      <c r="E287" s="4">
        <v>4</v>
      </c>
      <c r="F287" s="5">
        <v>0</v>
      </c>
      <c r="G287" s="6">
        <v>2</v>
      </c>
      <c r="H287" s="6">
        <f t="shared" si="25"/>
        <v>0</v>
      </c>
    </row>
    <row r="288" spans="1:8" ht="89.25">
      <c r="A288" s="1" t="s">
        <v>591</v>
      </c>
      <c r="C288" s="2" t="s">
        <v>457</v>
      </c>
      <c r="D288" s="3" t="s">
        <v>242</v>
      </c>
      <c r="E288" s="4">
        <v>2</v>
      </c>
      <c r="F288" s="5">
        <v>0</v>
      </c>
      <c r="G288" s="6">
        <v>2</v>
      </c>
      <c r="H288" s="6">
        <f t="shared" si="25"/>
        <v>0</v>
      </c>
    </row>
    <row r="289" spans="1:8" ht="38.25">
      <c r="A289" s="1" t="s">
        <v>592</v>
      </c>
      <c r="B289" s="1" t="s">
        <v>370</v>
      </c>
      <c r="C289" s="2" t="s">
        <v>593</v>
      </c>
      <c r="D289" s="3" t="s">
        <v>242</v>
      </c>
      <c r="E289" s="4">
        <v>1</v>
      </c>
      <c r="F289" s="5">
        <v>0</v>
      </c>
      <c r="G289" s="6">
        <v>2</v>
      </c>
      <c r="H289" s="6">
        <f t="shared" si="25"/>
        <v>0</v>
      </c>
    </row>
    <row r="290" spans="1:8">
      <c r="A290" s="1" t="s">
        <v>594</v>
      </c>
      <c r="B290" s="1" t="s">
        <v>373</v>
      </c>
      <c r="C290" s="2" t="s">
        <v>374</v>
      </c>
      <c r="D290" s="3" t="s">
        <v>242</v>
      </c>
      <c r="E290" s="4">
        <v>1</v>
      </c>
      <c r="F290" s="5">
        <v>0</v>
      </c>
      <c r="G290" s="6">
        <v>2</v>
      </c>
      <c r="H290" s="6">
        <f t="shared" si="25"/>
        <v>0</v>
      </c>
    </row>
    <row r="291" spans="1:8">
      <c r="A291" s="1" t="s">
        <v>595</v>
      </c>
      <c r="B291" s="1" t="s">
        <v>376</v>
      </c>
      <c r="C291" s="2" t="s">
        <v>377</v>
      </c>
      <c r="D291" s="3" t="s">
        <v>242</v>
      </c>
      <c r="E291" s="4">
        <v>1</v>
      </c>
      <c r="F291" s="5">
        <v>0</v>
      </c>
      <c r="G291" s="6">
        <v>2</v>
      </c>
      <c r="H291" s="6">
        <f t="shared" si="25"/>
        <v>0</v>
      </c>
    </row>
    <row r="292" spans="1:8">
      <c r="A292" s="1" t="s">
        <v>596</v>
      </c>
      <c r="B292" s="1" t="s">
        <v>379</v>
      </c>
      <c r="C292" s="2" t="s">
        <v>380</v>
      </c>
      <c r="D292" s="3" t="s">
        <v>242</v>
      </c>
      <c r="E292" s="4">
        <v>1</v>
      </c>
      <c r="F292" s="5">
        <v>0</v>
      </c>
      <c r="G292" s="6">
        <v>2</v>
      </c>
      <c r="H292" s="6">
        <f t="shared" si="25"/>
        <v>0</v>
      </c>
    </row>
    <row r="293" spans="1:8">
      <c r="A293" s="1" t="s">
        <v>597</v>
      </c>
      <c r="B293" s="1" t="s">
        <v>598</v>
      </c>
      <c r="C293" s="2" t="s">
        <v>599</v>
      </c>
      <c r="E293" s="4">
        <v>0</v>
      </c>
      <c r="F293" s="5">
        <v>0</v>
      </c>
      <c r="G293" s="6">
        <v>1</v>
      </c>
      <c r="H293" s="6">
        <f>H294+H308+H314+H320+H326</f>
        <v>0</v>
      </c>
    </row>
    <row r="294" spans="1:8">
      <c r="A294" s="1" t="s">
        <v>600</v>
      </c>
      <c r="B294" s="1" t="s">
        <v>235</v>
      </c>
      <c r="C294" s="2" t="s">
        <v>236</v>
      </c>
      <c r="E294" s="4">
        <v>0</v>
      </c>
      <c r="F294" s="5">
        <v>0</v>
      </c>
      <c r="G294" s="6">
        <v>1</v>
      </c>
      <c r="H294" s="6">
        <f>H295+H296+H297+H298+H299+H300+H301+H302+H303+H304+H305+H306+H307</f>
        <v>0</v>
      </c>
    </row>
    <row r="295" spans="1:8">
      <c r="A295" s="1" t="s">
        <v>601</v>
      </c>
      <c r="B295" s="1" t="s">
        <v>28</v>
      </c>
      <c r="C295" s="2" t="s">
        <v>238</v>
      </c>
      <c r="D295" s="3" t="s">
        <v>239</v>
      </c>
      <c r="E295" s="4">
        <v>365</v>
      </c>
      <c r="F295" s="5">
        <v>0</v>
      </c>
      <c r="G295" s="6">
        <v>2</v>
      </c>
      <c r="H295" s="6">
        <f t="shared" ref="H295:H307" si="26">ROUND(ROUND(F295,2)*ROUND(E295,2),2)</f>
        <v>0</v>
      </c>
    </row>
    <row r="296" spans="1:8">
      <c r="A296" s="1" t="s">
        <v>602</v>
      </c>
      <c r="B296" s="1" t="s">
        <v>222</v>
      </c>
      <c r="C296" s="2" t="s">
        <v>241</v>
      </c>
      <c r="D296" s="3" t="s">
        <v>242</v>
      </c>
      <c r="E296" s="4">
        <v>10</v>
      </c>
      <c r="F296" s="5">
        <v>0</v>
      </c>
      <c r="G296" s="6">
        <v>2</v>
      </c>
      <c r="H296" s="6">
        <f t="shared" si="26"/>
        <v>0</v>
      </c>
    </row>
    <row r="297" spans="1:8">
      <c r="A297" s="1" t="s">
        <v>603</v>
      </c>
      <c r="B297" s="1" t="s">
        <v>244</v>
      </c>
      <c r="C297" s="2" t="s">
        <v>245</v>
      </c>
      <c r="D297" s="3" t="s">
        <v>239</v>
      </c>
      <c r="E297" s="4">
        <v>18</v>
      </c>
      <c r="F297" s="5">
        <v>0</v>
      </c>
      <c r="G297" s="6">
        <v>2</v>
      </c>
      <c r="H297" s="6">
        <f t="shared" si="26"/>
        <v>0</v>
      </c>
    </row>
    <row r="298" spans="1:8" ht="51">
      <c r="A298" s="1" t="s">
        <v>604</v>
      </c>
      <c r="B298" s="1" t="s">
        <v>247</v>
      </c>
      <c r="C298" s="2" t="s">
        <v>252</v>
      </c>
      <c r="D298" s="3" t="s">
        <v>249</v>
      </c>
      <c r="E298" s="4">
        <v>80</v>
      </c>
      <c r="F298" s="5">
        <v>0</v>
      </c>
      <c r="G298" s="6">
        <v>2</v>
      </c>
      <c r="H298" s="6">
        <f t="shared" si="26"/>
        <v>0</v>
      </c>
    </row>
    <row r="299" spans="1:8" ht="25.5">
      <c r="A299" s="1" t="s">
        <v>605</v>
      </c>
      <c r="B299" s="1" t="s">
        <v>251</v>
      </c>
      <c r="C299" s="2" t="s">
        <v>255</v>
      </c>
      <c r="D299" s="3" t="s">
        <v>242</v>
      </c>
      <c r="E299" s="4">
        <v>3</v>
      </c>
      <c r="F299" s="5">
        <v>0</v>
      </c>
      <c r="G299" s="6">
        <v>2</v>
      </c>
      <c r="H299" s="6">
        <f t="shared" si="26"/>
        <v>0</v>
      </c>
    </row>
    <row r="300" spans="1:8" ht="25.5">
      <c r="A300" s="1" t="s">
        <v>606</v>
      </c>
      <c r="B300" s="1" t="s">
        <v>254</v>
      </c>
      <c r="C300" s="2" t="s">
        <v>607</v>
      </c>
      <c r="D300" s="3" t="s">
        <v>249</v>
      </c>
      <c r="E300" s="4">
        <v>10</v>
      </c>
      <c r="F300" s="5">
        <v>0</v>
      </c>
      <c r="G300" s="6">
        <v>2</v>
      </c>
      <c r="H300" s="6">
        <f t="shared" si="26"/>
        <v>0</v>
      </c>
    </row>
    <row r="301" spans="1:8" ht="38.25">
      <c r="A301" s="1" t="s">
        <v>608</v>
      </c>
      <c r="B301" s="1" t="s">
        <v>257</v>
      </c>
      <c r="C301" s="2" t="s">
        <v>264</v>
      </c>
      <c r="D301" s="3" t="s">
        <v>239</v>
      </c>
      <c r="E301" s="4">
        <v>8</v>
      </c>
      <c r="F301" s="5">
        <v>0</v>
      </c>
      <c r="G301" s="6">
        <v>2</v>
      </c>
      <c r="H301" s="6">
        <f t="shared" si="26"/>
        <v>0</v>
      </c>
    </row>
    <row r="302" spans="1:8" ht="38.25">
      <c r="A302" s="1" t="s">
        <v>609</v>
      </c>
      <c r="B302" s="1" t="s">
        <v>260</v>
      </c>
      <c r="C302" s="2" t="s">
        <v>610</v>
      </c>
      <c r="D302" s="3" t="s">
        <v>242</v>
      </c>
      <c r="E302" s="4">
        <v>1</v>
      </c>
      <c r="F302" s="5">
        <v>0</v>
      </c>
      <c r="G302" s="6">
        <v>2</v>
      </c>
      <c r="H302" s="6">
        <f t="shared" si="26"/>
        <v>0</v>
      </c>
    </row>
    <row r="303" spans="1:8" ht="25.5">
      <c r="A303" s="1" t="s">
        <v>611</v>
      </c>
      <c r="B303" s="1" t="s">
        <v>263</v>
      </c>
      <c r="C303" s="2" t="s">
        <v>402</v>
      </c>
      <c r="D303" s="3" t="s">
        <v>242</v>
      </c>
      <c r="E303" s="4">
        <v>8</v>
      </c>
      <c r="F303" s="5">
        <v>0</v>
      </c>
      <c r="G303" s="6">
        <v>2</v>
      </c>
      <c r="H303" s="6">
        <f t="shared" si="26"/>
        <v>0</v>
      </c>
    </row>
    <row r="304" spans="1:8">
      <c r="A304" s="1" t="s">
        <v>612</v>
      </c>
      <c r="B304" s="1" t="s">
        <v>398</v>
      </c>
      <c r="C304" s="2" t="s">
        <v>405</v>
      </c>
      <c r="D304" s="3" t="s">
        <v>242</v>
      </c>
      <c r="E304" s="4">
        <v>1</v>
      </c>
      <c r="F304" s="5">
        <v>0</v>
      </c>
      <c r="G304" s="6">
        <v>2</v>
      </c>
      <c r="H304" s="6">
        <f t="shared" si="26"/>
        <v>0</v>
      </c>
    </row>
    <row r="305" spans="1:8" ht="25.5">
      <c r="A305" s="1" t="s">
        <v>613</v>
      </c>
      <c r="B305" s="1" t="s">
        <v>401</v>
      </c>
      <c r="C305" s="2" t="s">
        <v>408</v>
      </c>
      <c r="D305" s="3" t="s">
        <v>242</v>
      </c>
      <c r="E305" s="4">
        <v>8</v>
      </c>
      <c r="F305" s="5">
        <v>0</v>
      </c>
      <c r="G305" s="6">
        <v>2</v>
      </c>
      <c r="H305" s="6">
        <f t="shared" si="26"/>
        <v>0</v>
      </c>
    </row>
    <row r="306" spans="1:8" ht="38.25">
      <c r="A306" s="1" t="s">
        <v>614</v>
      </c>
      <c r="B306" s="1" t="s">
        <v>404</v>
      </c>
      <c r="C306" s="2" t="s">
        <v>490</v>
      </c>
      <c r="D306" s="3" t="s">
        <v>242</v>
      </c>
      <c r="E306" s="4">
        <v>1</v>
      </c>
      <c r="F306" s="5">
        <v>0</v>
      </c>
      <c r="G306" s="6">
        <v>2</v>
      </c>
      <c r="H306" s="6">
        <f t="shared" si="26"/>
        <v>0</v>
      </c>
    </row>
    <row r="307" spans="1:8" ht="38.25">
      <c r="A307" s="1" t="s">
        <v>615</v>
      </c>
      <c r="B307" s="1" t="s">
        <v>407</v>
      </c>
      <c r="C307" s="2" t="s">
        <v>616</v>
      </c>
      <c r="D307" s="3" t="s">
        <v>242</v>
      </c>
      <c r="E307" s="4">
        <v>5</v>
      </c>
      <c r="F307" s="5">
        <v>0</v>
      </c>
      <c r="G307" s="6">
        <v>2</v>
      </c>
      <c r="H307" s="6">
        <f t="shared" si="26"/>
        <v>0</v>
      </c>
    </row>
    <row r="308" spans="1:8">
      <c r="A308" s="1" t="s">
        <v>617</v>
      </c>
      <c r="B308" s="1" t="s">
        <v>266</v>
      </c>
      <c r="C308" s="2" t="s">
        <v>267</v>
      </c>
      <c r="E308" s="4">
        <v>0</v>
      </c>
      <c r="F308" s="5">
        <v>0</v>
      </c>
      <c r="G308" s="6">
        <v>1</v>
      </c>
      <c r="H308" s="6">
        <f>H309+H310+H311+H312+H313</f>
        <v>0</v>
      </c>
    </row>
    <row r="309" spans="1:8" ht="38.25">
      <c r="A309" s="1" t="s">
        <v>618</v>
      </c>
      <c r="B309" s="1" t="s">
        <v>269</v>
      </c>
      <c r="C309" s="2" t="s">
        <v>270</v>
      </c>
      <c r="D309" s="3" t="s">
        <v>271</v>
      </c>
      <c r="E309" s="4">
        <v>330</v>
      </c>
      <c r="F309" s="5">
        <v>0</v>
      </c>
      <c r="G309" s="6">
        <v>2</v>
      </c>
      <c r="H309" s="6">
        <f t="shared" ref="H309:H313" si="27">ROUND(ROUND(F309,2)*ROUND(E309,2),2)</f>
        <v>0</v>
      </c>
    </row>
    <row r="310" spans="1:8">
      <c r="A310" s="1" t="s">
        <v>619</v>
      </c>
      <c r="B310" s="1" t="s">
        <v>273</v>
      </c>
      <c r="C310" s="2" t="s">
        <v>620</v>
      </c>
      <c r="D310" s="3" t="s">
        <v>271</v>
      </c>
      <c r="E310" s="4">
        <v>50</v>
      </c>
      <c r="F310" s="5">
        <v>0</v>
      </c>
      <c r="G310" s="6">
        <v>2</v>
      </c>
      <c r="H310" s="6">
        <f t="shared" si="27"/>
        <v>0</v>
      </c>
    </row>
    <row r="311" spans="1:8" ht="25.5">
      <c r="A311" s="1" t="s">
        <v>621</v>
      </c>
      <c r="B311" s="1" t="s">
        <v>276</v>
      </c>
      <c r="C311" s="2" t="s">
        <v>622</v>
      </c>
      <c r="D311" s="3" t="s">
        <v>271</v>
      </c>
      <c r="E311" s="4">
        <v>50</v>
      </c>
      <c r="F311" s="5">
        <v>0</v>
      </c>
      <c r="G311" s="6">
        <v>2</v>
      </c>
      <c r="H311" s="6">
        <f t="shared" si="27"/>
        <v>0</v>
      </c>
    </row>
    <row r="312" spans="1:8" ht="38.25">
      <c r="A312" s="1" t="s">
        <v>623</v>
      </c>
      <c r="B312" s="1" t="s">
        <v>279</v>
      </c>
      <c r="C312" s="2" t="s">
        <v>277</v>
      </c>
      <c r="D312" s="3" t="s">
        <v>249</v>
      </c>
      <c r="E312" s="4">
        <v>850</v>
      </c>
      <c r="F312" s="5">
        <v>0</v>
      </c>
      <c r="G312" s="6">
        <v>2</v>
      </c>
      <c r="H312" s="6">
        <f t="shared" si="27"/>
        <v>0</v>
      </c>
    </row>
    <row r="313" spans="1:8" ht="51">
      <c r="A313" s="1" t="s">
        <v>624</v>
      </c>
      <c r="B313" s="1" t="s">
        <v>625</v>
      </c>
      <c r="C313" s="2" t="s">
        <v>280</v>
      </c>
      <c r="D313" s="3" t="s">
        <v>249</v>
      </c>
      <c r="E313" s="4">
        <v>1480</v>
      </c>
      <c r="F313" s="5">
        <v>0</v>
      </c>
      <c r="G313" s="6">
        <v>2</v>
      </c>
      <c r="H313" s="6">
        <f t="shared" si="27"/>
        <v>0</v>
      </c>
    </row>
    <row r="314" spans="1:8">
      <c r="A314" s="1" t="s">
        <v>626</v>
      </c>
      <c r="B314" s="1" t="s">
        <v>282</v>
      </c>
      <c r="C314" s="2" t="s">
        <v>283</v>
      </c>
      <c r="E314" s="4">
        <v>0</v>
      </c>
      <c r="F314" s="5">
        <v>0</v>
      </c>
      <c r="G314" s="6">
        <v>1</v>
      </c>
      <c r="H314" s="6">
        <f>H315+H316+H317+H318+H319</f>
        <v>0</v>
      </c>
    </row>
    <row r="315" spans="1:8" ht="51">
      <c r="A315" s="1" t="s">
        <v>627</v>
      </c>
      <c r="B315" s="1" t="s">
        <v>285</v>
      </c>
      <c r="C315" s="2" t="s">
        <v>628</v>
      </c>
      <c r="D315" s="3" t="s">
        <v>271</v>
      </c>
      <c r="E315" s="4">
        <v>210</v>
      </c>
      <c r="F315" s="5">
        <v>0</v>
      </c>
      <c r="G315" s="6">
        <v>2</v>
      </c>
      <c r="H315" s="6">
        <f t="shared" ref="H315:H319" si="28">ROUND(ROUND(F315,2)*ROUND(E315,2),2)</f>
        <v>0</v>
      </c>
    </row>
    <row r="316" spans="1:8" ht="25.5">
      <c r="A316" s="1" t="s">
        <v>629</v>
      </c>
      <c r="B316" s="1" t="s">
        <v>288</v>
      </c>
      <c r="C316" s="2" t="s">
        <v>630</v>
      </c>
      <c r="D316" s="3" t="s">
        <v>249</v>
      </c>
      <c r="E316" s="4">
        <v>590</v>
      </c>
      <c r="F316" s="5">
        <v>0</v>
      </c>
      <c r="G316" s="6">
        <v>2</v>
      </c>
      <c r="H316" s="6">
        <f t="shared" si="28"/>
        <v>0</v>
      </c>
    </row>
    <row r="317" spans="1:8" ht="25.5">
      <c r="A317" s="1" t="s">
        <v>631</v>
      </c>
      <c r="B317" s="1" t="s">
        <v>291</v>
      </c>
      <c r="C317" s="2" t="s">
        <v>301</v>
      </c>
      <c r="D317" s="3" t="s">
        <v>239</v>
      </c>
      <c r="E317" s="4">
        <v>18</v>
      </c>
      <c r="F317" s="5">
        <v>0</v>
      </c>
      <c r="G317" s="6">
        <v>2</v>
      </c>
      <c r="H317" s="6">
        <f t="shared" si="28"/>
        <v>0</v>
      </c>
    </row>
    <row r="318" spans="1:8" ht="38.25">
      <c r="A318" s="1" t="s">
        <v>632</v>
      </c>
      <c r="B318" s="1" t="s">
        <v>294</v>
      </c>
      <c r="C318" s="2" t="s">
        <v>304</v>
      </c>
      <c r="D318" s="3" t="s">
        <v>239</v>
      </c>
      <c r="E318" s="4">
        <v>760</v>
      </c>
      <c r="F318" s="5">
        <v>0</v>
      </c>
      <c r="G318" s="6">
        <v>2</v>
      </c>
      <c r="H318" s="6">
        <f t="shared" si="28"/>
        <v>0</v>
      </c>
    </row>
    <row r="319" spans="1:8" ht="51">
      <c r="A319" s="1" t="s">
        <v>633</v>
      </c>
      <c r="B319" s="1" t="s">
        <v>297</v>
      </c>
      <c r="C319" s="2" t="s">
        <v>634</v>
      </c>
      <c r="D319" s="3" t="s">
        <v>239</v>
      </c>
      <c r="E319" s="4">
        <v>8</v>
      </c>
      <c r="F319" s="5">
        <v>0</v>
      </c>
      <c r="G319" s="6">
        <v>2</v>
      </c>
      <c r="H319" s="6">
        <f t="shared" si="28"/>
        <v>0</v>
      </c>
    </row>
    <row r="320" spans="1:8">
      <c r="A320" s="1" t="s">
        <v>635</v>
      </c>
      <c r="B320" s="1" t="s">
        <v>318</v>
      </c>
      <c r="C320" s="2" t="s">
        <v>319</v>
      </c>
      <c r="E320" s="4">
        <v>0</v>
      </c>
      <c r="F320" s="5">
        <v>0</v>
      </c>
      <c r="G320" s="6">
        <v>1</v>
      </c>
      <c r="H320" s="6">
        <f>H321+H322+H323+H324+H325</f>
        <v>0</v>
      </c>
    </row>
    <row r="321" spans="1:8" ht="25.5">
      <c r="A321" s="1" t="s">
        <v>636</v>
      </c>
      <c r="B321" s="1" t="s">
        <v>321</v>
      </c>
      <c r="C321" s="2" t="s">
        <v>440</v>
      </c>
      <c r="D321" s="3" t="s">
        <v>249</v>
      </c>
      <c r="E321" s="4">
        <v>16</v>
      </c>
      <c r="F321" s="5">
        <v>0</v>
      </c>
      <c r="G321" s="6">
        <v>2</v>
      </c>
      <c r="H321" s="6">
        <f t="shared" ref="H321:H325" si="29">ROUND(ROUND(F321,2)*ROUND(E321,2),2)</f>
        <v>0</v>
      </c>
    </row>
    <row r="322" spans="1:8" ht="25.5">
      <c r="A322" s="1" t="s">
        <v>637</v>
      </c>
      <c r="B322" s="1" t="s">
        <v>324</v>
      </c>
      <c r="C322" s="2" t="s">
        <v>340</v>
      </c>
      <c r="D322" s="3" t="s">
        <v>249</v>
      </c>
      <c r="E322" s="4">
        <v>30</v>
      </c>
      <c r="F322" s="5">
        <v>0</v>
      </c>
      <c r="G322" s="6">
        <v>2</v>
      </c>
      <c r="H322" s="6">
        <f t="shared" si="29"/>
        <v>0</v>
      </c>
    </row>
    <row r="323" spans="1:8" ht="25.5">
      <c r="A323" s="1" t="s">
        <v>638</v>
      </c>
      <c r="B323" s="1" t="s">
        <v>327</v>
      </c>
      <c r="C323" s="2" t="s">
        <v>582</v>
      </c>
      <c r="D323" s="3" t="s">
        <v>249</v>
      </c>
      <c r="E323" s="4">
        <v>48</v>
      </c>
      <c r="F323" s="5">
        <v>0</v>
      </c>
      <c r="G323" s="6">
        <v>2</v>
      </c>
      <c r="H323" s="6">
        <f t="shared" si="29"/>
        <v>0</v>
      </c>
    </row>
    <row r="324" spans="1:8" ht="38.25">
      <c r="A324" s="1" t="s">
        <v>639</v>
      </c>
      <c r="B324" s="1" t="s">
        <v>330</v>
      </c>
      <c r="C324" s="2" t="s">
        <v>355</v>
      </c>
      <c r="D324" s="3" t="s">
        <v>242</v>
      </c>
      <c r="E324" s="4">
        <v>10</v>
      </c>
      <c r="F324" s="5">
        <v>0</v>
      </c>
      <c r="G324" s="6">
        <v>2</v>
      </c>
      <c r="H324" s="6">
        <f t="shared" si="29"/>
        <v>0</v>
      </c>
    </row>
    <row r="325" spans="1:8">
      <c r="A325" s="1" t="s">
        <v>640</v>
      </c>
      <c r="B325" s="1" t="s">
        <v>333</v>
      </c>
      <c r="C325" s="2" t="s">
        <v>641</v>
      </c>
      <c r="D325" s="3" t="s">
        <v>242</v>
      </c>
      <c r="E325" s="4">
        <v>10</v>
      </c>
      <c r="F325" s="5">
        <v>0</v>
      </c>
      <c r="G325" s="6">
        <v>2</v>
      </c>
      <c r="H325" s="6">
        <f t="shared" si="29"/>
        <v>0</v>
      </c>
    </row>
    <row r="326" spans="1:8">
      <c r="A326" s="1" t="s">
        <v>642</v>
      </c>
      <c r="B326" s="1" t="s">
        <v>360</v>
      </c>
      <c r="C326" s="2" t="s">
        <v>361</v>
      </c>
      <c r="E326" s="4">
        <v>0</v>
      </c>
      <c r="F326" s="5">
        <v>0</v>
      </c>
      <c r="G326" s="6">
        <v>1</v>
      </c>
      <c r="H326" s="6">
        <f>H327+H328+H329</f>
        <v>0</v>
      </c>
    </row>
    <row r="327" spans="1:8" ht="38.25">
      <c r="A327" s="1" t="s">
        <v>643</v>
      </c>
      <c r="B327" s="1" t="s">
        <v>363</v>
      </c>
      <c r="C327" s="2" t="s">
        <v>644</v>
      </c>
      <c r="D327" s="3" t="s">
        <v>242</v>
      </c>
      <c r="E327" s="4">
        <v>1</v>
      </c>
      <c r="F327" s="5">
        <v>0</v>
      </c>
      <c r="G327" s="6">
        <v>2</v>
      </c>
      <c r="H327" s="6">
        <f t="shared" ref="H327:H329" si="30">ROUND(ROUND(F327,2)*ROUND(E327,2),2)</f>
        <v>0</v>
      </c>
    </row>
    <row r="328" spans="1:8">
      <c r="A328" s="1" t="s">
        <v>645</v>
      </c>
      <c r="B328" s="1" t="s">
        <v>370</v>
      </c>
      <c r="C328" s="2" t="s">
        <v>374</v>
      </c>
      <c r="D328" s="3" t="s">
        <v>242</v>
      </c>
      <c r="E328" s="4">
        <v>1</v>
      </c>
      <c r="F328" s="5">
        <v>0</v>
      </c>
      <c r="G328" s="6">
        <v>2</v>
      </c>
      <c r="H328" s="6">
        <f t="shared" si="30"/>
        <v>0</v>
      </c>
    </row>
    <row r="329" spans="1:8">
      <c r="A329" s="1" t="s">
        <v>646</v>
      </c>
      <c r="B329" s="1" t="s">
        <v>373</v>
      </c>
      <c r="C329" s="2" t="s">
        <v>377</v>
      </c>
      <c r="D329" s="3" t="s">
        <v>242</v>
      </c>
      <c r="E329" s="4">
        <v>1</v>
      </c>
      <c r="F329" s="5">
        <v>0</v>
      </c>
      <c r="G329" s="6">
        <v>2</v>
      </c>
      <c r="H329" s="6">
        <f t="shared" si="30"/>
        <v>0</v>
      </c>
    </row>
    <row r="330" spans="1:8">
      <c r="A330" s="1" t="s">
        <v>647</v>
      </c>
      <c r="B330" s="1" t="s">
        <v>648</v>
      </c>
      <c r="C330" s="2" t="s">
        <v>649</v>
      </c>
      <c r="E330" s="4">
        <v>0</v>
      </c>
      <c r="F330" s="5">
        <v>0</v>
      </c>
      <c r="G330" s="6">
        <v>1</v>
      </c>
      <c r="H330" s="6">
        <f>H331+H370+H421</f>
        <v>0</v>
      </c>
    </row>
    <row r="331" spans="1:8">
      <c r="A331" s="1" t="s">
        <v>650</v>
      </c>
      <c r="B331" s="1" t="s">
        <v>651</v>
      </c>
      <c r="C331" s="2" t="s">
        <v>652</v>
      </c>
      <c r="E331" s="4">
        <v>0</v>
      </c>
      <c r="F331" s="5">
        <v>0</v>
      </c>
      <c r="G331" s="6">
        <v>1</v>
      </c>
      <c r="H331" s="6">
        <f>H332+H342+H346+H356+H359+H366</f>
        <v>0</v>
      </c>
    </row>
    <row r="332" spans="1:8">
      <c r="A332" s="1" t="s">
        <v>653</v>
      </c>
      <c r="B332" s="1" t="s">
        <v>235</v>
      </c>
      <c r="C332" s="2" t="s">
        <v>236</v>
      </c>
      <c r="E332" s="4">
        <v>0</v>
      </c>
      <c r="F332" s="5">
        <v>0</v>
      </c>
      <c r="G332" s="6">
        <v>1</v>
      </c>
      <c r="H332" s="6">
        <f>H333+H334+H335+H336+H337+H338+H339+H340+H341</f>
        <v>0</v>
      </c>
    </row>
    <row r="333" spans="1:8">
      <c r="A333" s="1" t="s">
        <v>654</v>
      </c>
      <c r="B333" s="1" t="s">
        <v>28</v>
      </c>
      <c r="C333" s="2" t="s">
        <v>238</v>
      </c>
      <c r="D333" s="3" t="s">
        <v>239</v>
      </c>
      <c r="E333" s="4">
        <v>50</v>
      </c>
      <c r="F333" s="5">
        <v>0</v>
      </c>
      <c r="G333" s="6">
        <v>2</v>
      </c>
      <c r="H333" s="6">
        <f t="shared" ref="H333:H341" si="31">ROUND(ROUND(F333,2)*ROUND(E333,2),2)</f>
        <v>0</v>
      </c>
    </row>
    <row r="334" spans="1:8">
      <c r="A334" s="1" t="s">
        <v>655</v>
      </c>
      <c r="B334" s="1" t="s">
        <v>222</v>
      </c>
      <c r="C334" s="2" t="s">
        <v>241</v>
      </c>
      <c r="D334" s="3" t="s">
        <v>242</v>
      </c>
      <c r="E334" s="4">
        <v>3</v>
      </c>
      <c r="F334" s="5">
        <v>0</v>
      </c>
      <c r="G334" s="6">
        <v>2</v>
      </c>
      <c r="H334" s="6">
        <f t="shared" si="31"/>
        <v>0</v>
      </c>
    </row>
    <row r="335" spans="1:8">
      <c r="A335" s="1" t="s">
        <v>656</v>
      </c>
      <c r="B335" s="1" t="s">
        <v>244</v>
      </c>
      <c r="C335" s="2" t="s">
        <v>245</v>
      </c>
      <c r="D335" s="3" t="s">
        <v>239</v>
      </c>
      <c r="E335" s="4">
        <v>52</v>
      </c>
      <c r="F335" s="5">
        <v>0</v>
      </c>
      <c r="G335" s="6">
        <v>2</v>
      </c>
      <c r="H335" s="6">
        <f t="shared" si="31"/>
        <v>0</v>
      </c>
    </row>
    <row r="336" spans="1:8" ht="51">
      <c r="A336" s="1" t="s">
        <v>657</v>
      </c>
      <c r="B336" s="1" t="s">
        <v>247</v>
      </c>
      <c r="C336" s="2" t="s">
        <v>248</v>
      </c>
      <c r="D336" s="3" t="s">
        <v>249</v>
      </c>
      <c r="E336" s="4">
        <v>180</v>
      </c>
      <c r="F336" s="5">
        <v>0</v>
      </c>
      <c r="G336" s="6">
        <v>2</v>
      </c>
      <c r="H336" s="6">
        <f t="shared" si="31"/>
        <v>0</v>
      </c>
    </row>
    <row r="337" spans="1:8" ht="51">
      <c r="A337" s="1" t="s">
        <v>658</v>
      </c>
      <c r="B337" s="1" t="s">
        <v>251</v>
      </c>
      <c r="C337" s="2" t="s">
        <v>252</v>
      </c>
      <c r="D337" s="3" t="s">
        <v>249</v>
      </c>
      <c r="E337" s="4">
        <v>130</v>
      </c>
      <c r="F337" s="5">
        <v>0</v>
      </c>
      <c r="G337" s="6">
        <v>2</v>
      </c>
      <c r="H337" s="6">
        <f t="shared" si="31"/>
        <v>0</v>
      </c>
    </row>
    <row r="338" spans="1:8" ht="25.5">
      <c r="A338" s="1" t="s">
        <v>659</v>
      </c>
      <c r="B338" s="1" t="s">
        <v>254</v>
      </c>
      <c r="C338" s="2" t="s">
        <v>255</v>
      </c>
      <c r="D338" s="3" t="s">
        <v>242</v>
      </c>
      <c r="E338" s="4">
        <v>3</v>
      </c>
      <c r="F338" s="5">
        <v>0</v>
      </c>
      <c r="G338" s="6">
        <v>2</v>
      </c>
      <c r="H338" s="6">
        <f t="shared" si="31"/>
        <v>0</v>
      </c>
    </row>
    <row r="339" spans="1:8" ht="25.5">
      <c r="A339" s="1" t="s">
        <v>660</v>
      </c>
      <c r="B339" s="1" t="s">
        <v>257</v>
      </c>
      <c r="C339" s="2" t="s">
        <v>394</v>
      </c>
      <c r="D339" s="3" t="s">
        <v>242</v>
      </c>
      <c r="E339" s="4">
        <v>1</v>
      </c>
      <c r="F339" s="5">
        <v>0</v>
      </c>
      <c r="G339" s="6">
        <v>2</v>
      </c>
      <c r="H339" s="6">
        <f t="shared" si="31"/>
        <v>0</v>
      </c>
    </row>
    <row r="340" spans="1:8" ht="38.25">
      <c r="A340" s="1" t="s">
        <v>661</v>
      </c>
      <c r="B340" s="1" t="s">
        <v>260</v>
      </c>
      <c r="C340" s="2" t="s">
        <v>261</v>
      </c>
      <c r="D340" s="3" t="s">
        <v>239</v>
      </c>
      <c r="E340" s="4">
        <v>80</v>
      </c>
      <c r="F340" s="5">
        <v>0</v>
      </c>
      <c r="G340" s="6">
        <v>2</v>
      </c>
      <c r="H340" s="6">
        <f t="shared" si="31"/>
        <v>0</v>
      </c>
    </row>
    <row r="341" spans="1:8" ht="25.5">
      <c r="A341" s="1" t="s">
        <v>662</v>
      </c>
      <c r="B341" s="1" t="s">
        <v>263</v>
      </c>
      <c r="C341" s="2" t="s">
        <v>663</v>
      </c>
      <c r="D341" s="3" t="s">
        <v>239</v>
      </c>
      <c r="E341" s="4">
        <v>58</v>
      </c>
      <c r="F341" s="5">
        <v>0</v>
      </c>
      <c r="G341" s="6">
        <v>2</v>
      </c>
      <c r="H341" s="6">
        <f t="shared" si="31"/>
        <v>0</v>
      </c>
    </row>
    <row r="342" spans="1:8">
      <c r="A342" s="1" t="s">
        <v>664</v>
      </c>
      <c r="B342" s="1" t="s">
        <v>266</v>
      </c>
      <c r="C342" s="2" t="s">
        <v>267</v>
      </c>
      <c r="E342" s="4">
        <v>0</v>
      </c>
      <c r="F342" s="5">
        <v>0</v>
      </c>
      <c r="G342" s="6">
        <v>1</v>
      </c>
      <c r="H342" s="6">
        <f>H343+H344+H345</f>
        <v>0</v>
      </c>
    </row>
    <row r="343" spans="1:8" ht="38.25">
      <c r="A343" s="1" t="s">
        <v>665</v>
      </c>
      <c r="B343" s="1" t="s">
        <v>269</v>
      </c>
      <c r="C343" s="2" t="s">
        <v>270</v>
      </c>
      <c r="D343" s="3" t="s">
        <v>271</v>
      </c>
      <c r="E343" s="4">
        <v>85</v>
      </c>
      <c r="F343" s="5">
        <v>0</v>
      </c>
      <c r="G343" s="6">
        <v>2</v>
      </c>
      <c r="H343" s="6">
        <f t="shared" ref="H343:H345" si="32">ROUND(ROUND(F343,2)*ROUND(E343,2),2)</f>
        <v>0</v>
      </c>
    </row>
    <row r="344" spans="1:8" ht="38.25">
      <c r="A344" s="1" t="s">
        <v>666</v>
      </c>
      <c r="B344" s="1" t="s">
        <v>273</v>
      </c>
      <c r="C344" s="2" t="s">
        <v>277</v>
      </c>
      <c r="D344" s="3" t="s">
        <v>249</v>
      </c>
      <c r="E344" s="4">
        <v>190</v>
      </c>
      <c r="F344" s="5">
        <v>0</v>
      </c>
      <c r="G344" s="6">
        <v>2</v>
      </c>
      <c r="H344" s="6">
        <f t="shared" si="32"/>
        <v>0</v>
      </c>
    </row>
    <row r="345" spans="1:8" ht="51">
      <c r="A345" s="1" t="s">
        <v>667</v>
      </c>
      <c r="B345" s="1" t="s">
        <v>276</v>
      </c>
      <c r="C345" s="2" t="s">
        <v>280</v>
      </c>
      <c r="D345" s="3" t="s">
        <v>249</v>
      </c>
      <c r="E345" s="4">
        <v>220</v>
      </c>
      <c r="F345" s="5">
        <v>0</v>
      </c>
      <c r="G345" s="6">
        <v>2</v>
      </c>
      <c r="H345" s="6">
        <f t="shared" si="32"/>
        <v>0</v>
      </c>
    </row>
    <row r="346" spans="1:8">
      <c r="A346" s="1" t="s">
        <v>668</v>
      </c>
      <c r="B346" s="1" t="s">
        <v>282</v>
      </c>
      <c r="C346" s="2" t="s">
        <v>283</v>
      </c>
      <c r="E346" s="4">
        <v>0</v>
      </c>
      <c r="F346" s="5">
        <v>0</v>
      </c>
      <c r="G346" s="6">
        <v>1</v>
      </c>
      <c r="H346" s="6">
        <f>H347+H348+H349+H350+H351+H352+H353+H354+H355</f>
        <v>0</v>
      </c>
    </row>
    <row r="347" spans="1:8" ht="51">
      <c r="A347" s="1" t="s">
        <v>669</v>
      </c>
      <c r="B347" s="1" t="s">
        <v>285</v>
      </c>
      <c r="C347" s="2" t="s">
        <v>286</v>
      </c>
      <c r="D347" s="3" t="s">
        <v>271</v>
      </c>
      <c r="E347" s="4">
        <v>13</v>
      </c>
      <c r="F347" s="5">
        <v>0</v>
      </c>
      <c r="G347" s="6">
        <v>2</v>
      </c>
      <c r="H347" s="6">
        <f t="shared" ref="H347:H355" si="33">ROUND(ROUND(F347,2)*ROUND(E347,2),2)</f>
        <v>0</v>
      </c>
    </row>
    <row r="348" spans="1:8" ht="63.75">
      <c r="A348" s="1" t="s">
        <v>670</v>
      </c>
      <c r="B348" s="1" t="s">
        <v>288</v>
      </c>
      <c r="C348" s="2" t="s">
        <v>289</v>
      </c>
      <c r="D348" s="3" t="s">
        <v>271</v>
      </c>
      <c r="E348" s="4">
        <v>35</v>
      </c>
      <c r="F348" s="5">
        <v>0</v>
      </c>
      <c r="G348" s="6">
        <v>2</v>
      </c>
      <c r="H348" s="6">
        <f t="shared" si="33"/>
        <v>0</v>
      </c>
    </row>
    <row r="349" spans="1:8" ht="25.5">
      <c r="A349" s="1" t="s">
        <v>671</v>
      </c>
      <c r="B349" s="1" t="s">
        <v>291</v>
      </c>
      <c r="C349" s="2" t="s">
        <v>292</v>
      </c>
      <c r="D349" s="3" t="s">
        <v>249</v>
      </c>
      <c r="E349" s="4">
        <v>25</v>
      </c>
      <c r="F349" s="5">
        <v>0</v>
      </c>
      <c r="G349" s="6">
        <v>2</v>
      </c>
      <c r="H349" s="6">
        <f t="shared" si="33"/>
        <v>0</v>
      </c>
    </row>
    <row r="350" spans="1:8" ht="25.5">
      <c r="A350" s="1" t="s">
        <v>672</v>
      </c>
      <c r="B350" s="1" t="s">
        <v>294</v>
      </c>
      <c r="C350" s="2" t="s">
        <v>295</v>
      </c>
      <c r="D350" s="3" t="s">
        <v>249</v>
      </c>
      <c r="E350" s="4">
        <v>25</v>
      </c>
      <c r="F350" s="5">
        <v>0</v>
      </c>
      <c r="G350" s="6">
        <v>2</v>
      </c>
      <c r="H350" s="6">
        <f t="shared" si="33"/>
        <v>0</v>
      </c>
    </row>
    <row r="351" spans="1:8" ht="25.5">
      <c r="A351" s="1" t="s">
        <v>673</v>
      </c>
      <c r="B351" s="1" t="s">
        <v>297</v>
      </c>
      <c r="C351" s="2" t="s">
        <v>419</v>
      </c>
      <c r="D351" s="3" t="s">
        <v>249</v>
      </c>
      <c r="E351" s="4">
        <v>150</v>
      </c>
      <c r="F351" s="5">
        <v>0</v>
      </c>
      <c r="G351" s="6">
        <v>2</v>
      </c>
      <c r="H351" s="6">
        <f t="shared" si="33"/>
        <v>0</v>
      </c>
    </row>
    <row r="352" spans="1:8" ht="25.5">
      <c r="A352" s="1" t="s">
        <v>674</v>
      </c>
      <c r="B352" s="1" t="s">
        <v>300</v>
      </c>
      <c r="C352" s="2" t="s">
        <v>301</v>
      </c>
      <c r="D352" s="3" t="s">
        <v>239</v>
      </c>
      <c r="E352" s="4">
        <v>50</v>
      </c>
      <c r="F352" s="5">
        <v>0</v>
      </c>
      <c r="G352" s="6">
        <v>2</v>
      </c>
      <c r="H352" s="6">
        <f t="shared" si="33"/>
        <v>0</v>
      </c>
    </row>
    <row r="353" spans="1:8" ht="38.25">
      <c r="A353" s="1" t="s">
        <v>675</v>
      </c>
      <c r="B353" s="1" t="s">
        <v>303</v>
      </c>
      <c r="C353" s="2" t="s">
        <v>676</v>
      </c>
      <c r="D353" s="3" t="s">
        <v>239</v>
      </c>
      <c r="E353" s="4">
        <v>110</v>
      </c>
      <c r="F353" s="5">
        <v>0</v>
      </c>
      <c r="G353" s="6">
        <v>2</v>
      </c>
      <c r="H353" s="6">
        <f t="shared" si="33"/>
        <v>0</v>
      </c>
    </row>
    <row r="354" spans="1:8" ht="38.25">
      <c r="A354" s="1" t="s">
        <v>677</v>
      </c>
      <c r="B354" s="1" t="s">
        <v>306</v>
      </c>
      <c r="C354" s="2" t="s">
        <v>678</v>
      </c>
      <c r="D354" s="3" t="s">
        <v>239</v>
      </c>
      <c r="E354" s="4">
        <v>40</v>
      </c>
      <c r="F354" s="5">
        <v>0</v>
      </c>
      <c r="G354" s="6">
        <v>2</v>
      </c>
      <c r="H354" s="6">
        <f t="shared" si="33"/>
        <v>0</v>
      </c>
    </row>
    <row r="355" spans="1:8">
      <c r="A355" s="1" t="s">
        <v>679</v>
      </c>
      <c r="B355" s="1" t="s">
        <v>426</v>
      </c>
      <c r="C355" s="2" t="s">
        <v>680</v>
      </c>
      <c r="D355" s="3" t="s">
        <v>239</v>
      </c>
      <c r="E355" s="4">
        <v>6</v>
      </c>
      <c r="F355" s="5">
        <v>0</v>
      </c>
      <c r="G355" s="6">
        <v>2</v>
      </c>
      <c r="H355" s="6">
        <f t="shared" si="33"/>
        <v>0</v>
      </c>
    </row>
    <row r="356" spans="1:8">
      <c r="A356" s="1" t="s">
        <v>681</v>
      </c>
      <c r="B356" s="1" t="s">
        <v>309</v>
      </c>
      <c r="C356" s="2" t="s">
        <v>310</v>
      </c>
      <c r="E356" s="4">
        <v>0</v>
      </c>
      <c r="F356" s="5">
        <v>0</v>
      </c>
      <c r="G356" s="6">
        <v>1</v>
      </c>
      <c r="H356" s="6">
        <f>H357+H358</f>
        <v>0</v>
      </c>
    </row>
    <row r="357" spans="1:8" ht="63.75">
      <c r="A357" s="1" t="s">
        <v>682</v>
      </c>
      <c r="B357" s="1" t="s">
        <v>312</v>
      </c>
      <c r="C357" s="2" t="s">
        <v>313</v>
      </c>
      <c r="D357" s="3" t="s">
        <v>242</v>
      </c>
      <c r="E357" s="4">
        <v>1</v>
      </c>
      <c r="F357" s="5">
        <v>0</v>
      </c>
      <c r="G357" s="6">
        <v>2</v>
      </c>
      <c r="H357" s="6">
        <f t="shared" ref="H357:H358" si="34">ROUND(ROUND(F357,2)*ROUND(E357,2),2)</f>
        <v>0</v>
      </c>
    </row>
    <row r="358" spans="1:8" ht="25.5">
      <c r="A358" s="1" t="s">
        <v>683</v>
      </c>
      <c r="B358" s="1" t="s">
        <v>315</v>
      </c>
      <c r="C358" s="2" t="s">
        <v>431</v>
      </c>
      <c r="D358" s="3" t="s">
        <v>242</v>
      </c>
      <c r="E358" s="4">
        <v>1</v>
      </c>
      <c r="F358" s="5">
        <v>0</v>
      </c>
      <c r="G358" s="6">
        <v>2</v>
      </c>
      <c r="H358" s="6">
        <f t="shared" si="34"/>
        <v>0</v>
      </c>
    </row>
    <row r="359" spans="1:8">
      <c r="A359" s="1" t="s">
        <v>684</v>
      </c>
      <c r="B359" s="1" t="s">
        <v>318</v>
      </c>
      <c r="C359" s="2" t="s">
        <v>319</v>
      </c>
      <c r="E359" s="4">
        <v>0</v>
      </c>
      <c r="F359" s="5">
        <v>0</v>
      </c>
      <c r="G359" s="6">
        <v>1</v>
      </c>
      <c r="H359" s="6">
        <f>H360+H361+H362+H363+H364+H365</f>
        <v>0</v>
      </c>
    </row>
    <row r="360" spans="1:8" ht="25.5">
      <c r="A360" s="1" t="s">
        <v>685</v>
      </c>
      <c r="B360" s="1" t="s">
        <v>321</v>
      </c>
      <c r="C360" s="2" t="s">
        <v>444</v>
      </c>
      <c r="D360" s="3" t="s">
        <v>239</v>
      </c>
      <c r="E360" s="4">
        <v>60</v>
      </c>
      <c r="F360" s="5">
        <v>0</v>
      </c>
      <c r="G360" s="6">
        <v>2</v>
      </c>
      <c r="H360" s="6">
        <f t="shared" ref="H360:H365" si="35">ROUND(ROUND(F360,2)*ROUND(E360,2),2)</f>
        <v>0</v>
      </c>
    </row>
    <row r="361" spans="1:8" ht="25.5">
      <c r="A361" s="1" t="s">
        <v>686</v>
      </c>
      <c r="B361" s="1" t="s">
        <v>324</v>
      </c>
      <c r="C361" s="2" t="s">
        <v>340</v>
      </c>
      <c r="D361" s="3" t="s">
        <v>249</v>
      </c>
      <c r="E361" s="4">
        <v>58</v>
      </c>
      <c r="F361" s="5">
        <v>0</v>
      </c>
      <c r="G361" s="6">
        <v>2</v>
      </c>
      <c r="H361" s="6">
        <f t="shared" si="35"/>
        <v>0</v>
      </c>
    </row>
    <row r="362" spans="1:8" ht="25.5">
      <c r="A362" s="1" t="s">
        <v>687</v>
      </c>
      <c r="B362" s="1" t="s">
        <v>327</v>
      </c>
      <c r="C362" s="2" t="s">
        <v>582</v>
      </c>
      <c r="D362" s="3" t="s">
        <v>249</v>
      </c>
      <c r="E362" s="4">
        <v>26</v>
      </c>
      <c r="F362" s="5">
        <v>0</v>
      </c>
      <c r="G362" s="6">
        <v>2</v>
      </c>
      <c r="H362" s="6">
        <f t="shared" si="35"/>
        <v>0</v>
      </c>
    </row>
    <row r="363" spans="1:8" ht="25.5">
      <c r="A363" s="1" t="s">
        <v>688</v>
      </c>
      <c r="B363" s="1" t="s">
        <v>330</v>
      </c>
      <c r="C363" s="2" t="s">
        <v>689</v>
      </c>
      <c r="D363" s="3" t="s">
        <v>242</v>
      </c>
      <c r="E363" s="4">
        <v>2</v>
      </c>
      <c r="F363" s="5">
        <v>0</v>
      </c>
      <c r="G363" s="6">
        <v>2</v>
      </c>
      <c r="H363" s="6">
        <f t="shared" si="35"/>
        <v>0</v>
      </c>
    </row>
    <row r="364" spans="1:8" ht="38.25">
      <c r="A364" s="1" t="s">
        <v>690</v>
      </c>
      <c r="B364" s="1" t="s">
        <v>333</v>
      </c>
      <c r="C364" s="2" t="s">
        <v>355</v>
      </c>
      <c r="D364" s="3" t="s">
        <v>242</v>
      </c>
      <c r="E364" s="4">
        <v>3</v>
      </c>
      <c r="F364" s="5">
        <v>0</v>
      </c>
      <c r="G364" s="6">
        <v>2</v>
      </c>
      <c r="H364" s="6">
        <f t="shared" si="35"/>
        <v>0</v>
      </c>
    </row>
    <row r="365" spans="1:8">
      <c r="A365" s="1" t="s">
        <v>691</v>
      </c>
      <c r="B365" s="1" t="s">
        <v>336</v>
      </c>
      <c r="C365" s="2" t="s">
        <v>587</v>
      </c>
      <c r="D365" s="3" t="s">
        <v>242</v>
      </c>
      <c r="E365" s="4">
        <v>1</v>
      </c>
      <c r="F365" s="5">
        <v>0</v>
      </c>
      <c r="G365" s="6">
        <v>2</v>
      </c>
      <c r="H365" s="6">
        <f t="shared" si="35"/>
        <v>0</v>
      </c>
    </row>
    <row r="366" spans="1:8">
      <c r="A366" s="1" t="s">
        <v>692</v>
      </c>
      <c r="B366" s="1" t="s">
        <v>360</v>
      </c>
      <c r="C366" s="2" t="s">
        <v>361</v>
      </c>
      <c r="E366" s="4">
        <v>0</v>
      </c>
      <c r="F366" s="5">
        <v>0</v>
      </c>
      <c r="G366" s="6">
        <v>1</v>
      </c>
      <c r="H366" s="6">
        <f>H367+H368+H369</f>
        <v>0</v>
      </c>
    </row>
    <row r="367" spans="1:8" ht="38.25">
      <c r="A367" s="1" t="s">
        <v>693</v>
      </c>
      <c r="B367" s="1" t="s">
        <v>363</v>
      </c>
      <c r="C367" s="2" t="s">
        <v>694</v>
      </c>
      <c r="D367" s="3" t="s">
        <v>242</v>
      </c>
      <c r="E367" s="4">
        <v>1</v>
      </c>
      <c r="F367" s="5">
        <v>0</v>
      </c>
      <c r="G367" s="6">
        <v>2</v>
      </c>
      <c r="H367" s="6">
        <f t="shared" ref="H367:H369" si="36">ROUND(ROUND(F367,2)*ROUND(E367,2),2)</f>
        <v>0</v>
      </c>
    </row>
    <row r="368" spans="1:8">
      <c r="A368" s="1" t="s">
        <v>695</v>
      </c>
      <c r="B368" s="1" t="s">
        <v>370</v>
      </c>
      <c r="C368" s="2" t="s">
        <v>696</v>
      </c>
      <c r="D368" s="3" t="s">
        <v>242</v>
      </c>
      <c r="E368" s="4">
        <v>1</v>
      </c>
      <c r="F368" s="5">
        <v>0</v>
      </c>
      <c r="G368" s="6">
        <v>2</v>
      </c>
      <c r="H368" s="6">
        <f t="shared" si="36"/>
        <v>0</v>
      </c>
    </row>
    <row r="369" spans="1:8">
      <c r="A369" s="1" t="s">
        <v>697</v>
      </c>
      <c r="B369" s="1" t="s">
        <v>373</v>
      </c>
      <c r="C369" s="2" t="s">
        <v>698</v>
      </c>
      <c r="D369" s="3" t="s">
        <v>242</v>
      </c>
      <c r="E369" s="4">
        <v>1</v>
      </c>
      <c r="F369" s="5">
        <v>0</v>
      </c>
      <c r="G369" s="6">
        <v>2</v>
      </c>
      <c r="H369" s="6">
        <f t="shared" si="36"/>
        <v>0</v>
      </c>
    </row>
    <row r="370" spans="1:8">
      <c r="A370" s="1" t="s">
        <v>699</v>
      </c>
      <c r="B370" s="1" t="s">
        <v>700</v>
      </c>
      <c r="C370" s="2" t="s">
        <v>701</v>
      </c>
      <c r="E370" s="4">
        <v>0</v>
      </c>
      <c r="F370" s="5">
        <v>0</v>
      </c>
      <c r="G370" s="6">
        <v>1</v>
      </c>
      <c r="H370" s="6">
        <f>H371+H386+H390+H400+H403+H416</f>
        <v>0</v>
      </c>
    </row>
    <row r="371" spans="1:8">
      <c r="A371" s="1" t="s">
        <v>702</v>
      </c>
      <c r="B371" s="1" t="s">
        <v>235</v>
      </c>
      <c r="C371" s="2" t="s">
        <v>236</v>
      </c>
      <c r="E371" s="4">
        <v>0</v>
      </c>
      <c r="F371" s="5">
        <v>0</v>
      </c>
      <c r="G371" s="6">
        <v>1</v>
      </c>
      <c r="H371" s="6">
        <f>H372+H373+H374+H375+H376+H377+H378+H379+H380+H381+H382+H383+H384+H385</f>
        <v>0</v>
      </c>
    </row>
    <row r="372" spans="1:8">
      <c r="A372" s="1" t="s">
        <v>703</v>
      </c>
      <c r="B372" s="1" t="s">
        <v>28</v>
      </c>
      <c r="C372" s="2" t="s">
        <v>238</v>
      </c>
      <c r="D372" s="3" t="s">
        <v>239</v>
      </c>
      <c r="E372" s="4">
        <v>146.5</v>
      </c>
      <c r="F372" s="5">
        <v>0</v>
      </c>
      <c r="G372" s="6">
        <v>2</v>
      </c>
      <c r="H372" s="6">
        <f t="shared" ref="H372:H385" si="37">ROUND(ROUND(F372,2)*ROUND(E372,2),2)</f>
        <v>0</v>
      </c>
    </row>
    <row r="373" spans="1:8">
      <c r="A373" s="1" t="s">
        <v>704</v>
      </c>
      <c r="B373" s="1" t="s">
        <v>222</v>
      </c>
      <c r="C373" s="2" t="s">
        <v>241</v>
      </c>
      <c r="D373" s="3" t="s">
        <v>242</v>
      </c>
      <c r="E373" s="4">
        <v>6</v>
      </c>
      <c r="F373" s="5">
        <v>0</v>
      </c>
      <c r="G373" s="6">
        <v>2</v>
      </c>
      <c r="H373" s="6">
        <f t="shared" si="37"/>
        <v>0</v>
      </c>
    </row>
    <row r="374" spans="1:8">
      <c r="A374" s="1" t="s">
        <v>705</v>
      </c>
      <c r="B374" s="1" t="s">
        <v>244</v>
      </c>
      <c r="C374" s="2" t="s">
        <v>245</v>
      </c>
      <c r="D374" s="3" t="s">
        <v>239</v>
      </c>
      <c r="E374" s="4">
        <v>125</v>
      </c>
      <c r="F374" s="5">
        <v>0</v>
      </c>
      <c r="G374" s="6">
        <v>2</v>
      </c>
      <c r="H374" s="6">
        <f t="shared" si="37"/>
        <v>0</v>
      </c>
    </row>
    <row r="375" spans="1:8" ht="51">
      <c r="A375" s="1" t="s">
        <v>706</v>
      </c>
      <c r="B375" s="1" t="s">
        <v>247</v>
      </c>
      <c r="C375" s="2" t="s">
        <v>248</v>
      </c>
      <c r="D375" s="3" t="s">
        <v>249</v>
      </c>
      <c r="E375" s="4">
        <v>60</v>
      </c>
      <c r="F375" s="5">
        <v>0</v>
      </c>
      <c r="G375" s="6">
        <v>2</v>
      </c>
      <c r="H375" s="6">
        <f t="shared" si="37"/>
        <v>0</v>
      </c>
    </row>
    <row r="376" spans="1:8" ht="51">
      <c r="A376" s="1" t="s">
        <v>707</v>
      </c>
      <c r="B376" s="1" t="s">
        <v>251</v>
      </c>
      <c r="C376" s="2" t="s">
        <v>252</v>
      </c>
      <c r="D376" s="3" t="s">
        <v>249</v>
      </c>
      <c r="E376" s="4">
        <v>70</v>
      </c>
      <c r="F376" s="5">
        <v>0</v>
      </c>
      <c r="G376" s="6">
        <v>2</v>
      </c>
      <c r="H376" s="6">
        <f t="shared" si="37"/>
        <v>0</v>
      </c>
    </row>
    <row r="377" spans="1:8" ht="25.5">
      <c r="A377" s="1" t="s">
        <v>708</v>
      </c>
      <c r="B377" s="1" t="s">
        <v>254</v>
      </c>
      <c r="C377" s="2" t="s">
        <v>255</v>
      </c>
      <c r="D377" s="3" t="s">
        <v>242</v>
      </c>
      <c r="E377" s="4">
        <v>7</v>
      </c>
      <c r="F377" s="5">
        <v>0</v>
      </c>
      <c r="G377" s="6">
        <v>2</v>
      </c>
      <c r="H377" s="6">
        <f t="shared" si="37"/>
        <v>0</v>
      </c>
    </row>
    <row r="378" spans="1:8" ht="25.5">
      <c r="A378" s="1" t="s">
        <v>709</v>
      </c>
      <c r="B378" s="1" t="s">
        <v>257</v>
      </c>
      <c r="C378" s="2" t="s">
        <v>394</v>
      </c>
      <c r="D378" s="3" t="s">
        <v>242</v>
      </c>
      <c r="E378" s="4">
        <v>8</v>
      </c>
      <c r="F378" s="5">
        <v>0</v>
      </c>
      <c r="G378" s="6">
        <v>2</v>
      </c>
      <c r="H378" s="6">
        <f t="shared" si="37"/>
        <v>0</v>
      </c>
    </row>
    <row r="379" spans="1:8" ht="38.25">
      <c r="A379" s="1" t="s">
        <v>710</v>
      </c>
      <c r="B379" s="1" t="s">
        <v>260</v>
      </c>
      <c r="C379" s="2" t="s">
        <v>261</v>
      </c>
      <c r="D379" s="3" t="s">
        <v>239</v>
      </c>
      <c r="E379" s="4">
        <v>42</v>
      </c>
      <c r="F379" s="5">
        <v>0</v>
      </c>
      <c r="G379" s="6">
        <v>2</v>
      </c>
      <c r="H379" s="6">
        <f t="shared" si="37"/>
        <v>0</v>
      </c>
    </row>
    <row r="380" spans="1:8" ht="25.5">
      <c r="A380" s="1" t="s">
        <v>711</v>
      </c>
      <c r="B380" s="1" t="s">
        <v>263</v>
      </c>
      <c r="C380" s="2" t="s">
        <v>663</v>
      </c>
      <c r="D380" s="3" t="s">
        <v>239</v>
      </c>
      <c r="E380" s="4">
        <v>110</v>
      </c>
      <c r="F380" s="5">
        <v>0</v>
      </c>
      <c r="G380" s="6">
        <v>2</v>
      </c>
      <c r="H380" s="6">
        <f t="shared" si="37"/>
        <v>0</v>
      </c>
    </row>
    <row r="381" spans="1:8" ht="25.5">
      <c r="A381" s="1" t="s">
        <v>712</v>
      </c>
      <c r="B381" s="1" t="s">
        <v>398</v>
      </c>
      <c r="C381" s="2" t="s">
        <v>399</v>
      </c>
      <c r="D381" s="3" t="s">
        <v>242</v>
      </c>
      <c r="E381" s="4">
        <v>10</v>
      </c>
      <c r="F381" s="5">
        <v>0</v>
      </c>
      <c r="G381" s="6">
        <v>2</v>
      </c>
      <c r="H381" s="6">
        <f t="shared" si="37"/>
        <v>0</v>
      </c>
    </row>
    <row r="382" spans="1:8" ht="25.5">
      <c r="A382" s="1" t="s">
        <v>713</v>
      </c>
      <c r="B382" s="1" t="s">
        <v>401</v>
      </c>
      <c r="C382" s="2" t="s">
        <v>714</v>
      </c>
      <c r="D382" s="3" t="s">
        <v>242</v>
      </c>
      <c r="E382" s="4">
        <v>4</v>
      </c>
      <c r="F382" s="5">
        <v>0</v>
      </c>
      <c r="G382" s="6">
        <v>2</v>
      </c>
      <c r="H382" s="6">
        <f t="shared" si="37"/>
        <v>0</v>
      </c>
    </row>
    <row r="383" spans="1:8">
      <c r="A383" s="1" t="s">
        <v>715</v>
      </c>
      <c r="B383" s="1" t="s">
        <v>404</v>
      </c>
      <c r="C383" s="2" t="s">
        <v>405</v>
      </c>
      <c r="D383" s="3" t="s">
        <v>242</v>
      </c>
      <c r="E383" s="4">
        <v>10</v>
      </c>
      <c r="F383" s="5">
        <v>0</v>
      </c>
      <c r="G383" s="6">
        <v>2</v>
      </c>
      <c r="H383" s="6">
        <f t="shared" si="37"/>
        <v>0</v>
      </c>
    </row>
    <row r="384" spans="1:8" ht="25.5">
      <c r="A384" s="1" t="s">
        <v>716</v>
      </c>
      <c r="B384" s="1" t="s">
        <v>407</v>
      </c>
      <c r="C384" s="2" t="s">
        <v>717</v>
      </c>
      <c r="D384" s="3" t="s">
        <v>242</v>
      </c>
      <c r="E384" s="4">
        <v>4</v>
      </c>
      <c r="F384" s="5">
        <v>0</v>
      </c>
      <c r="G384" s="6">
        <v>2</v>
      </c>
      <c r="H384" s="6">
        <f t="shared" si="37"/>
        <v>0</v>
      </c>
    </row>
    <row r="385" spans="1:8" ht="25.5">
      <c r="A385" s="1" t="s">
        <v>718</v>
      </c>
      <c r="B385" s="1" t="s">
        <v>486</v>
      </c>
      <c r="C385" s="2" t="s">
        <v>719</v>
      </c>
      <c r="D385" s="3" t="s">
        <v>239</v>
      </c>
      <c r="E385" s="4">
        <v>8</v>
      </c>
      <c r="F385" s="5">
        <v>0</v>
      </c>
      <c r="G385" s="6">
        <v>2</v>
      </c>
      <c r="H385" s="6">
        <f t="shared" si="37"/>
        <v>0</v>
      </c>
    </row>
    <row r="386" spans="1:8">
      <c r="A386" s="1" t="s">
        <v>720</v>
      </c>
      <c r="B386" s="1" t="s">
        <v>266</v>
      </c>
      <c r="C386" s="2" t="s">
        <v>267</v>
      </c>
      <c r="E386" s="4">
        <v>0</v>
      </c>
      <c r="F386" s="5">
        <v>0</v>
      </c>
      <c r="G386" s="6">
        <v>1</v>
      </c>
      <c r="H386" s="6">
        <f>H387+H388+H389</f>
        <v>0</v>
      </c>
    </row>
    <row r="387" spans="1:8" ht="38.25">
      <c r="A387" s="1" t="s">
        <v>721</v>
      </c>
      <c r="B387" s="1" t="s">
        <v>269</v>
      </c>
      <c r="C387" s="2" t="s">
        <v>270</v>
      </c>
      <c r="D387" s="3" t="s">
        <v>271</v>
      </c>
      <c r="E387" s="4">
        <v>290</v>
      </c>
      <c r="F387" s="5">
        <v>0</v>
      </c>
      <c r="G387" s="6">
        <v>2</v>
      </c>
      <c r="H387" s="6">
        <f t="shared" ref="H387:H389" si="38">ROUND(ROUND(F387,2)*ROUND(E387,2),2)</f>
        <v>0</v>
      </c>
    </row>
    <row r="388" spans="1:8" ht="38.25">
      <c r="A388" s="1" t="s">
        <v>722</v>
      </c>
      <c r="B388" s="1" t="s">
        <v>273</v>
      </c>
      <c r="C388" s="2" t="s">
        <v>277</v>
      </c>
      <c r="D388" s="3" t="s">
        <v>249</v>
      </c>
      <c r="E388" s="4">
        <v>680</v>
      </c>
      <c r="F388" s="5">
        <v>0</v>
      </c>
      <c r="G388" s="6">
        <v>2</v>
      </c>
      <c r="H388" s="6">
        <f t="shared" si="38"/>
        <v>0</v>
      </c>
    </row>
    <row r="389" spans="1:8" ht="51">
      <c r="A389" s="1" t="s">
        <v>723</v>
      </c>
      <c r="B389" s="1" t="s">
        <v>276</v>
      </c>
      <c r="C389" s="2" t="s">
        <v>280</v>
      </c>
      <c r="D389" s="3" t="s">
        <v>249</v>
      </c>
      <c r="E389" s="4">
        <v>320</v>
      </c>
      <c r="F389" s="5">
        <v>0</v>
      </c>
      <c r="G389" s="6">
        <v>2</v>
      </c>
      <c r="H389" s="6">
        <f t="shared" si="38"/>
        <v>0</v>
      </c>
    </row>
    <row r="390" spans="1:8">
      <c r="A390" s="1" t="s">
        <v>724</v>
      </c>
      <c r="B390" s="1" t="s">
        <v>282</v>
      </c>
      <c r="C390" s="2" t="s">
        <v>283</v>
      </c>
      <c r="E390" s="4">
        <v>0</v>
      </c>
      <c r="F390" s="5">
        <v>0</v>
      </c>
      <c r="G390" s="6">
        <v>1</v>
      </c>
      <c r="H390" s="6">
        <f>H391+H392+H393+H394+H395+H396+H397+H398+H399</f>
        <v>0</v>
      </c>
    </row>
    <row r="391" spans="1:8" ht="51">
      <c r="A391" s="1" t="s">
        <v>725</v>
      </c>
      <c r="B391" s="1" t="s">
        <v>285</v>
      </c>
      <c r="C391" s="2" t="s">
        <v>286</v>
      </c>
      <c r="D391" s="3" t="s">
        <v>271</v>
      </c>
      <c r="E391" s="4">
        <v>35</v>
      </c>
      <c r="F391" s="5">
        <v>0</v>
      </c>
      <c r="G391" s="6">
        <v>2</v>
      </c>
      <c r="H391" s="6">
        <f t="shared" ref="H391:H399" si="39">ROUND(ROUND(F391,2)*ROUND(E391,2),2)</f>
        <v>0</v>
      </c>
    </row>
    <row r="392" spans="1:8" ht="63.75">
      <c r="A392" s="1" t="s">
        <v>726</v>
      </c>
      <c r="B392" s="1" t="s">
        <v>288</v>
      </c>
      <c r="C392" s="2" t="s">
        <v>289</v>
      </c>
      <c r="D392" s="3" t="s">
        <v>271</v>
      </c>
      <c r="E392" s="4">
        <v>200</v>
      </c>
      <c r="F392" s="5">
        <v>0</v>
      </c>
      <c r="G392" s="6">
        <v>2</v>
      </c>
      <c r="H392" s="6">
        <f t="shared" si="39"/>
        <v>0</v>
      </c>
    </row>
    <row r="393" spans="1:8" ht="25.5">
      <c r="A393" s="1" t="s">
        <v>727</v>
      </c>
      <c r="B393" s="1" t="s">
        <v>291</v>
      </c>
      <c r="C393" s="2" t="s">
        <v>292</v>
      </c>
      <c r="D393" s="3" t="s">
        <v>249</v>
      </c>
      <c r="E393" s="4">
        <v>60</v>
      </c>
      <c r="F393" s="5">
        <v>0</v>
      </c>
      <c r="G393" s="6">
        <v>2</v>
      </c>
      <c r="H393" s="6">
        <f t="shared" si="39"/>
        <v>0</v>
      </c>
    </row>
    <row r="394" spans="1:8" ht="25.5">
      <c r="A394" s="1" t="s">
        <v>728</v>
      </c>
      <c r="B394" s="1" t="s">
        <v>294</v>
      </c>
      <c r="C394" s="2" t="s">
        <v>295</v>
      </c>
      <c r="D394" s="3" t="s">
        <v>249</v>
      </c>
      <c r="E394" s="4">
        <v>60</v>
      </c>
      <c r="F394" s="5">
        <v>0</v>
      </c>
      <c r="G394" s="6">
        <v>2</v>
      </c>
      <c r="H394" s="6">
        <f t="shared" si="39"/>
        <v>0</v>
      </c>
    </row>
    <row r="395" spans="1:8" ht="25.5">
      <c r="A395" s="1" t="s">
        <v>729</v>
      </c>
      <c r="B395" s="1" t="s">
        <v>297</v>
      </c>
      <c r="C395" s="2" t="s">
        <v>419</v>
      </c>
      <c r="D395" s="3" t="s">
        <v>249</v>
      </c>
      <c r="E395" s="4">
        <v>570</v>
      </c>
      <c r="F395" s="5">
        <v>0</v>
      </c>
      <c r="G395" s="6">
        <v>2</v>
      </c>
      <c r="H395" s="6">
        <f t="shared" si="39"/>
        <v>0</v>
      </c>
    </row>
    <row r="396" spans="1:8" ht="25.5">
      <c r="A396" s="1" t="s">
        <v>730</v>
      </c>
      <c r="B396" s="1" t="s">
        <v>300</v>
      </c>
      <c r="C396" s="2" t="s">
        <v>301</v>
      </c>
      <c r="D396" s="3" t="s">
        <v>239</v>
      </c>
      <c r="E396" s="4">
        <v>125</v>
      </c>
      <c r="F396" s="5">
        <v>0</v>
      </c>
      <c r="G396" s="6">
        <v>2</v>
      </c>
      <c r="H396" s="6">
        <f t="shared" si="39"/>
        <v>0</v>
      </c>
    </row>
    <row r="397" spans="1:8" ht="38.25">
      <c r="A397" s="1" t="s">
        <v>731</v>
      </c>
      <c r="B397" s="1" t="s">
        <v>303</v>
      </c>
      <c r="C397" s="2" t="s">
        <v>676</v>
      </c>
      <c r="D397" s="3" t="s">
        <v>239</v>
      </c>
      <c r="E397" s="4">
        <v>265</v>
      </c>
      <c r="F397" s="5">
        <v>0</v>
      </c>
      <c r="G397" s="6">
        <v>2</v>
      </c>
      <c r="H397" s="6">
        <f t="shared" si="39"/>
        <v>0</v>
      </c>
    </row>
    <row r="398" spans="1:8" ht="38.25">
      <c r="A398" s="1" t="s">
        <v>732</v>
      </c>
      <c r="B398" s="1" t="s">
        <v>306</v>
      </c>
      <c r="C398" s="2" t="s">
        <v>678</v>
      </c>
      <c r="D398" s="3" t="s">
        <v>239</v>
      </c>
      <c r="E398" s="4">
        <v>70</v>
      </c>
      <c r="F398" s="5">
        <v>0</v>
      </c>
      <c r="G398" s="6">
        <v>2</v>
      </c>
      <c r="H398" s="6">
        <f t="shared" si="39"/>
        <v>0</v>
      </c>
    </row>
    <row r="399" spans="1:8" ht="25.5">
      <c r="A399" s="1" t="s">
        <v>733</v>
      </c>
      <c r="B399" s="1" t="s">
        <v>426</v>
      </c>
      <c r="C399" s="2" t="s">
        <v>734</v>
      </c>
      <c r="D399" s="3" t="s">
        <v>239</v>
      </c>
      <c r="E399" s="4">
        <v>40</v>
      </c>
      <c r="F399" s="5">
        <v>0</v>
      </c>
      <c r="G399" s="6">
        <v>2</v>
      </c>
      <c r="H399" s="6">
        <f t="shared" si="39"/>
        <v>0</v>
      </c>
    </row>
    <row r="400" spans="1:8">
      <c r="A400" s="1" t="s">
        <v>735</v>
      </c>
      <c r="B400" s="1" t="s">
        <v>309</v>
      </c>
      <c r="C400" s="2" t="s">
        <v>310</v>
      </c>
      <c r="E400" s="4">
        <v>0</v>
      </c>
      <c r="F400" s="5">
        <v>0</v>
      </c>
      <c r="G400" s="6">
        <v>1</v>
      </c>
      <c r="H400" s="6">
        <f>H401+H402</f>
        <v>0</v>
      </c>
    </row>
    <row r="401" spans="1:8" ht="63.75">
      <c r="A401" s="1" t="s">
        <v>736</v>
      </c>
      <c r="B401" s="1" t="s">
        <v>312</v>
      </c>
      <c r="C401" s="2" t="s">
        <v>313</v>
      </c>
      <c r="D401" s="3" t="s">
        <v>242</v>
      </c>
      <c r="E401" s="4">
        <v>8</v>
      </c>
      <c r="F401" s="5">
        <v>0</v>
      </c>
      <c r="G401" s="6">
        <v>2</v>
      </c>
      <c r="H401" s="6">
        <f t="shared" ref="H401:H402" si="40">ROUND(ROUND(F401,2)*ROUND(E401,2),2)</f>
        <v>0</v>
      </c>
    </row>
    <row r="402" spans="1:8" ht="25.5">
      <c r="A402" s="1" t="s">
        <v>737</v>
      </c>
      <c r="B402" s="1" t="s">
        <v>315</v>
      </c>
      <c r="C402" s="2" t="s">
        <v>431</v>
      </c>
      <c r="D402" s="3" t="s">
        <v>242</v>
      </c>
      <c r="E402" s="4">
        <v>8</v>
      </c>
      <c r="F402" s="5">
        <v>0</v>
      </c>
      <c r="G402" s="6">
        <v>2</v>
      </c>
      <c r="H402" s="6">
        <f t="shared" si="40"/>
        <v>0</v>
      </c>
    </row>
    <row r="403" spans="1:8">
      <c r="A403" s="1" t="s">
        <v>738</v>
      </c>
      <c r="B403" s="1" t="s">
        <v>318</v>
      </c>
      <c r="C403" s="2" t="s">
        <v>319</v>
      </c>
      <c r="E403" s="4">
        <v>0</v>
      </c>
      <c r="F403" s="5">
        <v>0</v>
      </c>
      <c r="G403" s="6">
        <v>1</v>
      </c>
      <c r="H403" s="6">
        <f>H404+H405+H406+H407+H408+H409+H410+H411+H412+H413+H414+H415</f>
        <v>0</v>
      </c>
    </row>
    <row r="404" spans="1:8" ht="25.5">
      <c r="A404" s="1" t="s">
        <v>739</v>
      </c>
      <c r="B404" s="1" t="s">
        <v>321</v>
      </c>
      <c r="C404" s="2" t="s">
        <v>740</v>
      </c>
      <c r="D404" s="3" t="s">
        <v>242</v>
      </c>
      <c r="E404" s="4">
        <v>2</v>
      </c>
      <c r="F404" s="5">
        <v>0</v>
      </c>
      <c r="G404" s="6">
        <v>2</v>
      </c>
      <c r="H404" s="6">
        <f t="shared" ref="H404:H415" si="41">ROUND(ROUND(F404,2)*ROUND(E404,2),2)</f>
        <v>0</v>
      </c>
    </row>
    <row r="405" spans="1:8" ht="38.25">
      <c r="A405" s="1" t="s">
        <v>741</v>
      </c>
      <c r="B405" s="1" t="s">
        <v>324</v>
      </c>
      <c r="C405" s="2" t="s">
        <v>742</v>
      </c>
      <c r="D405" s="3" t="s">
        <v>242</v>
      </c>
      <c r="E405" s="4">
        <v>2</v>
      </c>
      <c r="F405" s="5">
        <v>0</v>
      </c>
      <c r="G405" s="6">
        <v>2</v>
      </c>
      <c r="H405" s="6">
        <f t="shared" si="41"/>
        <v>0</v>
      </c>
    </row>
    <row r="406" spans="1:8" ht="25.5">
      <c r="A406" s="1" t="s">
        <v>743</v>
      </c>
      <c r="B406" s="1" t="s">
        <v>327</v>
      </c>
      <c r="C406" s="2" t="s">
        <v>438</v>
      </c>
      <c r="D406" s="3" t="s">
        <v>242</v>
      </c>
      <c r="E406" s="4">
        <v>2</v>
      </c>
      <c r="F406" s="5">
        <v>0</v>
      </c>
      <c r="G406" s="6">
        <v>2</v>
      </c>
      <c r="H406" s="6">
        <f t="shared" si="41"/>
        <v>0</v>
      </c>
    </row>
    <row r="407" spans="1:8" ht="25.5">
      <c r="A407" s="1" t="s">
        <v>744</v>
      </c>
      <c r="B407" s="1" t="s">
        <v>330</v>
      </c>
      <c r="C407" s="2" t="s">
        <v>745</v>
      </c>
      <c r="D407" s="3" t="s">
        <v>249</v>
      </c>
      <c r="E407" s="4">
        <v>36</v>
      </c>
      <c r="F407" s="5">
        <v>0</v>
      </c>
      <c r="G407" s="6">
        <v>2</v>
      </c>
      <c r="H407" s="6">
        <f t="shared" si="41"/>
        <v>0</v>
      </c>
    </row>
    <row r="408" spans="1:8" ht="38.25">
      <c r="A408" s="1" t="s">
        <v>746</v>
      </c>
      <c r="B408" s="1" t="s">
        <v>333</v>
      </c>
      <c r="C408" s="2" t="s">
        <v>331</v>
      </c>
      <c r="D408" s="3" t="s">
        <v>239</v>
      </c>
      <c r="E408" s="4">
        <v>60</v>
      </c>
      <c r="F408" s="5">
        <v>0</v>
      </c>
      <c r="G408" s="6">
        <v>2</v>
      </c>
      <c r="H408" s="6">
        <f t="shared" si="41"/>
        <v>0</v>
      </c>
    </row>
    <row r="409" spans="1:8">
      <c r="A409" s="1" t="s">
        <v>747</v>
      </c>
      <c r="B409" s="1" t="s">
        <v>336</v>
      </c>
      <c r="C409" s="2" t="s">
        <v>748</v>
      </c>
      <c r="D409" s="3" t="s">
        <v>239</v>
      </c>
      <c r="E409" s="4">
        <v>60</v>
      </c>
      <c r="F409" s="5">
        <v>0</v>
      </c>
      <c r="G409" s="6">
        <v>2</v>
      </c>
      <c r="H409" s="6">
        <f t="shared" si="41"/>
        <v>0</v>
      </c>
    </row>
    <row r="410" spans="1:8" ht="25.5">
      <c r="A410" s="1" t="s">
        <v>749</v>
      </c>
      <c r="B410" s="1" t="s">
        <v>339</v>
      </c>
      <c r="C410" s="2" t="s">
        <v>444</v>
      </c>
      <c r="D410" s="3" t="s">
        <v>239</v>
      </c>
      <c r="E410" s="4">
        <v>225</v>
      </c>
      <c r="F410" s="5">
        <v>0</v>
      </c>
      <c r="G410" s="6">
        <v>2</v>
      </c>
      <c r="H410" s="6">
        <f t="shared" si="41"/>
        <v>0</v>
      </c>
    </row>
    <row r="411" spans="1:8" ht="25.5">
      <c r="A411" s="1" t="s">
        <v>750</v>
      </c>
      <c r="B411" s="1" t="s">
        <v>342</v>
      </c>
      <c r="C411" s="2" t="s">
        <v>340</v>
      </c>
      <c r="D411" s="3" t="s">
        <v>249</v>
      </c>
      <c r="E411" s="4">
        <v>120</v>
      </c>
      <c r="F411" s="5">
        <v>0</v>
      </c>
      <c r="G411" s="6">
        <v>2</v>
      </c>
      <c r="H411" s="6">
        <f t="shared" si="41"/>
        <v>0</v>
      </c>
    </row>
    <row r="412" spans="1:8" ht="25.5">
      <c r="A412" s="1" t="s">
        <v>751</v>
      </c>
      <c r="B412" s="1" t="s">
        <v>345</v>
      </c>
      <c r="C412" s="2" t="s">
        <v>752</v>
      </c>
      <c r="D412" s="3" t="s">
        <v>249</v>
      </c>
      <c r="E412" s="4">
        <v>72</v>
      </c>
      <c r="F412" s="5">
        <v>0</v>
      </c>
      <c r="G412" s="6">
        <v>2</v>
      </c>
      <c r="H412" s="6">
        <f t="shared" si="41"/>
        <v>0</v>
      </c>
    </row>
    <row r="413" spans="1:8" ht="25.5">
      <c r="A413" s="1" t="s">
        <v>753</v>
      </c>
      <c r="B413" s="1" t="s">
        <v>348</v>
      </c>
      <c r="C413" s="2" t="s">
        <v>689</v>
      </c>
      <c r="D413" s="3" t="s">
        <v>242</v>
      </c>
      <c r="E413" s="4">
        <v>7</v>
      </c>
      <c r="F413" s="5">
        <v>0</v>
      </c>
      <c r="G413" s="6">
        <v>2</v>
      </c>
      <c r="H413" s="6">
        <f t="shared" si="41"/>
        <v>0</v>
      </c>
    </row>
    <row r="414" spans="1:8" ht="38.25">
      <c r="A414" s="1" t="s">
        <v>754</v>
      </c>
      <c r="B414" s="1" t="s">
        <v>351</v>
      </c>
      <c r="C414" s="2" t="s">
        <v>355</v>
      </c>
      <c r="D414" s="3" t="s">
        <v>242</v>
      </c>
      <c r="E414" s="4">
        <v>9</v>
      </c>
      <c r="F414" s="5">
        <v>0</v>
      </c>
      <c r="G414" s="6">
        <v>2</v>
      </c>
      <c r="H414" s="6">
        <f t="shared" si="41"/>
        <v>0</v>
      </c>
    </row>
    <row r="415" spans="1:8">
      <c r="A415" s="1" t="s">
        <v>755</v>
      </c>
      <c r="B415" s="1" t="s">
        <v>354</v>
      </c>
      <c r="C415" s="2" t="s">
        <v>756</v>
      </c>
      <c r="D415" s="3" t="s">
        <v>242</v>
      </c>
      <c r="E415" s="4">
        <v>10</v>
      </c>
      <c r="F415" s="5">
        <v>0</v>
      </c>
      <c r="G415" s="6">
        <v>2</v>
      </c>
      <c r="H415" s="6">
        <f t="shared" si="41"/>
        <v>0</v>
      </c>
    </row>
    <row r="416" spans="1:8">
      <c r="A416" s="1" t="s">
        <v>757</v>
      </c>
      <c r="B416" s="1" t="s">
        <v>360</v>
      </c>
      <c r="C416" s="2" t="s">
        <v>361</v>
      </c>
      <c r="E416" s="4">
        <v>0</v>
      </c>
      <c r="F416" s="5">
        <v>0</v>
      </c>
      <c r="G416" s="6">
        <v>1</v>
      </c>
      <c r="H416" s="6">
        <f>H417+H418+H419+H420</f>
        <v>0</v>
      </c>
    </row>
    <row r="417" spans="1:8" ht="38.25">
      <c r="A417" s="1" t="s">
        <v>758</v>
      </c>
      <c r="B417" s="1" t="s">
        <v>363</v>
      </c>
      <c r="C417" s="2" t="s">
        <v>459</v>
      </c>
      <c r="D417" s="3" t="s">
        <v>242</v>
      </c>
      <c r="E417" s="4">
        <v>1</v>
      </c>
      <c r="F417" s="5">
        <v>0</v>
      </c>
      <c r="G417" s="6">
        <v>2</v>
      </c>
      <c r="H417" s="6">
        <f t="shared" ref="H417:H420" si="42">ROUND(ROUND(F417,2)*ROUND(E417,2),2)</f>
        <v>0</v>
      </c>
    </row>
    <row r="418" spans="1:8">
      <c r="A418" s="1" t="s">
        <v>759</v>
      </c>
      <c r="B418" s="1" t="s">
        <v>370</v>
      </c>
      <c r="C418" s="2" t="s">
        <v>760</v>
      </c>
      <c r="D418" s="3" t="s">
        <v>242</v>
      </c>
      <c r="E418" s="4">
        <v>1</v>
      </c>
      <c r="F418" s="5">
        <v>0</v>
      </c>
      <c r="G418" s="6">
        <v>2</v>
      </c>
      <c r="H418" s="6">
        <f t="shared" si="42"/>
        <v>0</v>
      </c>
    </row>
    <row r="419" spans="1:8">
      <c r="A419" s="1" t="s">
        <v>761</v>
      </c>
      <c r="B419" s="1" t="s">
        <v>373</v>
      </c>
      <c r="C419" s="2" t="s">
        <v>762</v>
      </c>
      <c r="D419" s="3" t="s">
        <v>242</v>
      </c>
      <c r="E419" s="4">
        <v>1</v>
      </c>
      <c r="F419" s="5">
        <v>0</v>
      </c>
      <c r="G419" s="6">
        <v>2</v>
      </c>
      <c r="H419" s="6">
        <f t="shared" si="42"/>
        <v>0</v>
      </c>
    </row>
    <row r="420" spans="1:8">
      <c r="A420" s="1" t="s">
        <v>763</v>
      </c>
      <c r="B420" s="1" t="s">
        <v>764</v>
      </c>
      <c r="C420" s="2" t="s">
        <v>696</v>
      </c>
      <c r="D420" s="3" t="s">
        <v>242</v>
      </c>
      <c r="E420" s="4">
        <v>1</v>
      </c>
      <c r="F420" s="5">
        <v>0</v>
      </c>
      <c r="G420" s="6">
        <v>2</v>
      </c>
      <c r="H420" s="6">
        <f t="shared" si="42"/>
        <v>0</v>
      </c>
    </row>
    <row r="421" spans="1:8">
      <c r="A421" s="1" t="s">
        <v>765</v>
      </c>
      <c r="B421" s="1" t="s">
        <v>766</v>
      </c>
      <c r="C421" s="2" t="s">
        <v>767</v>
      </c>
      <c r="E421" s="4">
        <v>0</v>
      </c>
      <c r="F421" s="5">
        <v>0</v>
      </c>
      <c r="G421" s="6">
        <v>1</v>
      </c>
      <c r="H421" s="6">
        <f>H422+H433+H437+H447+H459+H472</f>
        <v>0</v>
      </c>
    </row>
    <row r="422" spans="1:8">
      <c r="A422" s="1" t="s">
        <v>768</v>
      </c>
      <c r="B422" s="1" t="s">
        <v>235</v>
      </c>
      <c r="C422" s="2" t="s">
        <v>236</v>
      </c>
      <c r="E422" s="4">
        <v>0</v>
      </c>
      <c r="F422" s="5">
        <v>0</v>
      </c>
      <c r="G422" s="6">
        <v>1</v>
      </c>
      <c r="H422" s="6">
        <f>H423+H424+H425+H426+H427+H428+H429+H430+H431+H432</f>
        <v>0</v>
      </c>
    </row>
    <row r="423" spans="1:8">
      <c r="A423" s="1" t="s">
        <v>769</v>
      </c>
      <c r="B423" s="1" t="s">
        <v>28</v>
      </c>
      <c r="C423" s="2" t="s">
        <v>238</v>
      </c>
      <c r="D423" s="3" t="s">
        <v>239</v>
      </c>
      <c r="E423" s="4">
        <v>257</v>
      </c>
      <c r="F423" s="5">
        <v>0</v>
      </c>
      <c r="G423" s="6">
        <v>2</v>
      </c>
      <c r="H423" s="6">
        <f t="shared" ref="H423:H432" si="43">ROUND(ROUND(F423,2)*ROUND(E423,2),2)</f>
        <v>0</v>
      </c>
    </row>
    <row r="424" spans="1:8">
      <c r="A424" s="1" t="s">
        <v>770</v>
      </c>
      <c r="B424" s="1" t="s">
        <v>222</v>
      </c>
      <c r="C424" s="2" t="s">
        <v>241</v>
      </c>
      <c r="D424" s="3" t="s">
        <v>242</v>
      </c>
      <c r="E424" s="4">
        <v>7</v>
      </c>
      <c r="F424" s="5">
        <v>0</v>
      </c>
      <c r="G424" s="6">
        <v>2</v>
      </c>
      <c r="H424" s="6">
        <f t="shared" si="43"/>
        <v>0</v>
      </c>
    </row>
    <row r="425" spans="1:8">
      <c r="A425" s="1" t="s">
        <v>771</v>
      </c>
      <c r="B425" s="1" t="s">
        <v>244</v>
      </c>
      <c r="C425" s="2" t="s">
        <v>245</v>
      </c>
      <c r="D425" s="3" t="s">
        <v>239</v>
      </c>
      <c r="E425" s="4">
        <v>290</v>
      </c>
      <c r="F425" s="5">
        <v>0</v>
      </c>
      <c r="G425" s="6">
        <v>2</v>
      </c>
      <c r="H425" s="6">
        <f t="shared" si="43"/>
        <v>0</v>
      </c>
    </row>
    <row r="426" spans="1:8" ht="51">
      <c r="A426" s="1" t="s">
        <v>772</v>
      </c>
      <c r="B426" s="1" t="s">
        <v>247</v>
      </c>
      <c r="C426" s="2" t="s">
        <v>248</v>
      </c>
      <c r="D426" s="3" t="s">
        <v>249</v>
      </c>
      <c r="E426" s="4">
        <v>350</v>
      </c>
      <c r="F426" s="5">
        <v>0</v>
      </c>
      <c r="G426" s="6">
        <v>2</v>
      </c>
      <c r="H426" s="6">
        <f t="shared" si="43"/>
        <v>0</v>
      </c>
    </row>
    <row r="427" spans="1:8" ht="51">
      <c r="A427" s="1" t="s">
        <v>773</v>
      </c>
      <c r="B427" s="1" t="s">
        <v>251</v>
      </c>
      <c r="C427" s="2" t="s">
        <v>252</v>
      </c>
      <c r="D427" s="3" t="s">
        <v>249</v>
      </c>
      <c r="E427" s="4">
        <v>420</v>
      </c>
      <c r="F427" s="5">
        <v>0</v>
      </c>
      <c r="G427" s="6">
        <v>2</v>
      </c>
      <c r="H427" s="6">
        <f t="shared" si="43"/>
        <v>0</v>
      </c>
    </row>
    <row r="428" spans="1:8" ht="25.5">
      <c r="A428" s="1" t="s">
        <v>774</v>
      </c>
      <c r="B428" s="1" t="s">
        <v>254</v>
      </c>
      <c r="C428" s="2" t="s">
        <v>255</v>
      </c>
      <c r="D428" s="3" t="s">
        <v>242</v>
      </c>
      <c r="E428" s="4">
        <v>6</v>
      </c>
      <c r="F428" s="5">
        <v>0</v>
      </c>
      <c r="G428" s="6">
        <v>2</v>
      </c>
      <c r="H428" s="6">
        <f t="shared" si="43"/>
        <v>0</v>
      </c>
    </row>
    <row r="429" spans="1:8" ht="25.5">
      <c r="A429" s="1" t="s">
        <v>775</v>
      </c>
      <c r="B429" s="1" t="s">
        <v>257</v>
      </c>
      <c r="C429" s="2" t="s">
        <v>394</v>
      </c>
      <c r="D429" s="3" t="s">
        <v>242</v>
      </c>
      <c r="E429" s="4">
        <v>6</v>
      </c>
      <c r="F429" s="5">
        <v>0</v>
      </c>
      <c r="G429" s="6">
        <v>2</v>
      </c>
      <c r="H429" s="6">
        <f t="shared" si="43"/>
        <v>0</v>
      </c>
    </row>
    <row r="430" spans="1:8" ht="38.25">
      <c r="A430" s="1" t="s">
        <v>776</v>
      </c>
      <c r="B430" s="1" t="s">
        <v>260</v>
      </c>
      <c r="C430" s="2" t="s">
        <v>261</v>
      </c>
      <c r="D430" s="3" t="s">
        <v>239</v>
      </c>
      <c r="E430" s="4">
        <v>100</v>
      </c>
      <c r="F430" s="5">
        <v>0</v>
      </c>
      <c r="G430" s="6">
        <v>2</v>
      </c>
      <c r="H430" s="6">
        <f t="shared" si="43"/>
        <v>0</v>
      </c>
    </row>
    <row r="431" spans="1:8" ht="38.25">
      <c r="A431" s="1" t="s">
        <v>777</v>
      </c>
      <c r="B431" s="1" t="s">
        <v>263</v>
      </c>
      <c r="C431" s="2" t="s">
        <v>778</v>
      </c>
      <c r="D431" s="3" t="s">
        <v>239</v>
      </c>
      <c r="E431" s="4">
        <v>170</v>
      </c>
      <c r="F431" s="5">
        <v>0</v>
      </c>
      <c r="G431" s="6">
        <v>2</v>
      </c>
      <c r="H431" s="6">
        <f t="shared" si="43"/>
        <v>0</v>
      </c>
    </row>
    <row r="432" spans="1:8">
      <c r="A432" s="1" t="s">
        <v>779</v>
      </c>
      <c r="B432" s="1" t="s">
        <v>398</v>
      </c>
      <c r="C432" s="2" t="s">
        <v>780</v>
      </c>
      <c r="D432" s="3" t="s">
        <v>242</v>
      </c>
      <c r="E432" s="4">
        <v>1</v>
      </c>
      <c r="F432" s="5">
        <v>0</v>
      </c>
      <c r="G432" s="6">
        <v>2</v>
      </c>
      <c r="H432" s="6">
        <f t="shared" si="43"/>
        <v>0</v>
      </c>
    </row>
    <row r="433" spans="1:8">
      <c r="A433" s="1" t="s">
        <v>781</v>
      </c>
      <c r="B433" s="1" t="s">
        <v>266</v>
      </c>
      <c r="C433" s="2" t="s">
        <v>267</v>
      </c>
      <c r="E433" s="4">
        <v>0</v>
      </c>
      <c r="F433" s="5">
        <v>0</v>
      </c>
      <c r="G433" s="6">
        <v>1</v>
      </c>
      <c r="H433" s="6">
        <f>H434+H435+H436</f>
        <v>0</v>
      </c>
    </row>
    <row r="434" spans="1:8" ht="38.25">
      <c r="A434" s="1" t="s">
        <v>782</v>
      </c>
      <c r="B434" s="1" t="s">
        <v>269</v>
      </c>
      <c r="C434" s="2" t="s">
        <v>270</v>
      </c>
      <c r="D434" s="3" t="s">
        <v>271</v>
      </c>
      <c r="E434" s="4">
        <v>570</v>
      </c>
      <c r="F434" s="5">
        <v>0</v>
      </c>
      <c r="G434" s="6">
        <v>2</v>
      </c>
      <c r="H434" s="6">
        <f t="shared" ref="H434:H436" si="44">ROUND(ROUND(F434,2)*ROUND(E434,2),2)</f>
        <v>0</v>
      </c>
    </row>
    <row r="435" spans="1:8" ht="38.25">
      <c r="A435" s="1" t="s">
        <v>783</v>
      </c>
      <c r="B435" s="1" t="s">
        <v>273</v>
      </c>
      <c r="C435" s="2" t="s">
        <v>277</v>
      </c>
      <c r="D435" s="3" t="s">
        <v>249</v>
      </c>
      <c r="E435" s="4">
        <v>965</v>
      </c>
      <c r="F435" s="5">
        <v>0</v>
      </c>
      <c r="G435" s="6">
        <v>2</v>
      </c>
      <c r="H435" s="6">
        <f t="shared" si="44"/>
        <v>0</v>
      </c>
    </row>
    <row r="436" spans="1:8" ht="51">
      <c r="A436" s="1" t="s">
        <v>784</v>
      </c>
      <c r="B436" s="1" t="s">
        <v>276</v>
      </c>
      <c r="C436" s="2" t="s">
        <v>280</v>
      </c>
      <c r="D436" s="3" t="s">
        <v>249</v>
      </c>
      <c r="E436" s="4">
        <v>150</v>
      </c>
      <c r="F436" s="5">
        <v>0</v>
      </c>
      <c r="G436" s="6">
        <v>2</v>
      </c>
      <c r="H436" s="6">
        <f t="shared" si="44"/>
        <v>0</v>
      </c>
    </row>
    <row r="437" spans="1:8">
      <c r="A437" s="1" t="s">
        <v>785</v>
      </c>
      <c r="B437" s="1" t="s">
        <v>282</v>
      </c>
      <c r="C437" s="2" t="s">
        <v>283</v>
      </c>
      <c r="E437" s="4">
        <v>0</v>
      </c>
      <c r="F437" s="5">
        <v>0</v>
      </c>
      <c r="G437" s="6">
        <v>1</v>
      </c>
      <c r="H437" s="6">
        <f>H438+H439+H440+H441+H442+H443+H444+H445+H446</f>
        <v>0</v>
      </c>
    </row>
    <row r="438" spans="1:8" ht="51">
      <c r="A438" s="1" t="s">
        <v>786</v>
      </c>
      <c r="B438" s="1" t="s">
        <v>285</v>
      </c>
      <c r="C438" s="2" t="s">
        <v>286</v>
      </c>
      <c r="D438" s="3" t="s">
        <v>271</v>
      </c>
      <c r="E438" s="4">
        <v>170</v>
      </c>
      <c r="F438" s="5">
        <v>0</v>
      </c>
      <c r="G438" s="6">
        <v>2</v>
      </c>
      <c r="H438" s="6">
        <f t="shared" ref="H438:H446" si="45">ROUND(ROUND(F438,2)*ROUND(E438,2),2)</f>
        <v>0</v>
      </c>
    </row>
    <row r="439" spans="1:8" ht="63.75">
      <c r="A439" s="1" t="s">
        <v>787</v>
      </c>
      <c r="B439" s="1" t="s">
        <v>288</v>
      </c>
      <c r="C439" s="2" t="s">
        <v>289</v>
      </c>
      <c r="D439" s="3" t="s">
        <v>271</v>
      </c>
      <c r="E439" s="4">
        <v>235</v>
      </c>
      <c r="F439" s="5">
        <v>0</v>
      </c>
      <c r="G439" s="6">
        <v>2</v>
      </c>
      <c r="H439" s="6">
        <f t="shared" si="45"/>
        <v>0</v>
      </c>
    </row>
    <row r="440" spans="1:8" ht="25.5">
      <c r="A440" s="1" t="s">
        <v>788</v>
      </c>
      <c r="B440" s="1" t="s">
        <v>291</v>
      </c>
      <c r="C440" s="2" t="s">
        <v>292</v>
      </c>
      <c r="D440" s="3" t="s">
        <v>249</v>
      </c>
      <c r="E440" s="4">
        <v>340</v>
      </c>
      <c r="F440" s="5">
        <v>0</v>
      </c>
      <c r="G440" s="6">
        <v>2</v>
      </c>
      <c r="H440" s="6">
        <f t="shared" si="45"/>
        <v>0</v>
      </c>
    </row>
    <row r="441" spans="1:8" ht="25.5">
      <c r="A441" s="1" t="s">
        <v>789</v>
      </c>
      <c r="B441" s="1" t="s">
        <v>294</v>
      </c>
      <c r="C441" s="2" t="s">
        <v>295</v>
      </c>
      <c r="D441" s="3" t="s">
        <v>249</v>
      </c>
      <c r="E441" s="4">
        <v>340</v>
      </c>
      <c r="F441" s="5">
        <v>0</v>
      </c>
      <c r="G441" s="6">
        <v>2</v>
      </c>
      <c r="H441" s="6">
        <f t="shared" si="45"/>
        <v>0</v>
      </c>
    </row>
    <row r="442" spans="1:8" ht="25.5">
      <c r="A442" s="1" t="s">
        <v>790</v>
      </c>
      <c r="B442" s="1" t="s">
        <v>297</v>
      </c>
      <c r="C442" s="2" t="s">
        <v>419</v>
      </c>
      <c r="D442" s="3" t="s">
        <v>249</v>
      </c>
      <c r="E442" s="4">
        <v>520</v>
      </c>
      <c r="F442" s="5">
        <v>0</v>
      </c>
      <c r="G442" s="6">
        <v>2</v>
      </c>
      <c r="H442" s="6">
        <f t="shared" si="45"/>
        <v>0</v>
      </c>
    </row>
    <row r="443" spans="1:8" ht="25.5">
      <c r="A443" s="1" t="s">
        <v>791</v>
      </c>
      <c r="B443" s="1" t="s">
        <v>300</v>
      </c>
      <c r="C443" s="2" t="s">
        <v>301</v>
      </c>
      <c r="D443" s="3" t="s">
        <v>239</v>
      </c>
      <c r="E443" s="4">
        <v>290</v>
      </c>
      <c r="F443" s="5">
        <v>0</v>
      </c>
      <c r="G443" s="6">
        <v>2</v>
      </c>
      <c r="H443" s="6">
        <f t="shared" si="45"/>
        <v>0</v>
      </c>
    </row>
    <row r="444" spans="1:8" ht="38.25">
      <c r="A444" s="1" t="s">
        <v>792</v>
      </c>
      <c r="B444" s="1" t="s">
        <v>303</v>
      </c>
      <c r="C444" s="2" t="s">
        <v>793</v>
      </c>
      <c r="D444" s="3" t="s">
        <v>239</v>
      </c>
      <c r="E444" s="4">
        <v>236</v>
      </c>
      <c r="F444" s="5">
        <v>0</v>
      </c>
      <c r="G444" s="6">
        <v>2</v>
      </c>
      <c r="H444" s="6">
        <f t="shared" si="45"/>
        <v>0</v>
      </c>
    </row>
    <row r="445" spans="1:8" ht="38.25">
      <c r="A445" s="1" t="s">
        <v>794</v>
      </c>
      <c r="B445" s="1" t="s">
        <v>306</v>
      </c>
      <c r="C445" s="2" t="s">
        <v>795</v>
      </c>
      <c r="D445" s="3" t="s">
        <v>239</v>
      </c>
      <c r="E445" s="4">
        <v>200</v>
      </c>
      <c r="F445" s="5">
        <v>0</v>
      </c>
      <c r="G445" s="6">
        <v>2</v>
      </c>
      <c r="H445" s="6">
        <f t="shared" si="45"/>
        <v>0</v>
      </c>
    </row>
    <row r="446" spans="1:8">
      <c r="A446" s="1" t="s">
        <v>796</v>
      </c>
      <c r="B446" s="1" t="s">
        <v>426</v>
      </c>
      <c r="C446" s="2" t="s">
        <v>508</v>
      </c>
      <c r="D446" s="3" t="s">
        <v>239</v>
      </c>
      <c r="E446" s="4">
        <v>60</v>
      </c>
      <c r="F446" s="5">
        <v>0</v>
      </c>
      <c r="G446" s="6">
        <v>2</v>
      </c>
      <c r="H446" s="6">
        <f t="shared" si="45"/>
        <v>0</v>
      </c>
    </row>
    <row r="447" spans="1:8">
      <c r="A447" s="1" t="s">
        <v>797</v>
      </c>
      <c r="B447" s="1" t="s">
        <v>309</v>
      </c>
      <c r="C447" s="2" t="s">
        <v>310</v>
      </c>
      <c r="E447" s="4">
        <v>0</v>
      </c>
      <c r="F447" s="5">
        <v>0</v>
      </c>
      <c r="G447" s="6">
        <v>1</v>
      </c>
      <c r="H447" s="6">
        <f>H448+H449+H450+H451+H452+H453+H454+H455+H456+H457+H458</f>
        <v>0</v>
      </c>
    </row>
    <row r="448" spans="1:8" ht="25.5">
      <c r="A448" s="1" t="s">
        <v>798</v>
      </c>
      <c r="B448" s="1" t="s">
        <v>312</v>
      </c>
      <c r="C448" s="2" t="s">
        <v>799</v>
      </c>
      <c r="D448" s="3" t="s">
        <v>239</v>
      </c>
      <c r="E448" s="4">
        <v>115</v>
      </c>
      <c r="F448" s="5">
        <v>0</v>
      </c>
      <c r="G448" s="6">
        <v>2</v>
      </c>
      <c r="H448" s="6">
        <f t="shared" ref="H448:H458" si="46">ROUND(ROUND(F448,2)*ROUND(E448,2),2)</f>
        <v>0</v>
      </c>
    </row>
    <row r="449" spans="1:8" ht="51">
      <c r="A449" s="1" t="s">
        <v>800</v>
      </c>
      <c r="B449" s="1" t="s">
        <v>315</v>
      </c>
      <c r="C449" s="2" t="s">
        <v>801</v>
      </c>
      <c r="D449" s="3" t="s">
        <v>271</v>
      </c>
      <c r="E449" s="4">
        <v>240</v>
      </c>
      <c r="F449" s="5">
        <v>0</v>
      </c>
      <c r="G449" s="6">
        <v>2</v>
      </c>
      <c r="H449" s="6">
        <f t="shared" si="46"/>
        <v>0</v>
      </c>
    </row>
    <row r="450" spans="1:8" ht="63.75">
      <c r="A450" s="1" t="s">
        <v>802</v>
      </c>
      <c r="B450" s="1" t="s">
        <v>803</v>
      </c>
      <c r="C450" s="2" t="s">
        <v>804</v>
      </c>
      <c r="D450" s="3" t="s">
        <v>239</v>
      </c>
      <c r="E450" s="4">
        <v>58</v>
      </c>
      <c r="F450" s="5">
        <v>0</v>
      </c>
      <c r="G450" s="6">
        <v>2</v>
      </c>
      <c r="H450" s="6">
        <f t="shared" si="46"/>
        <v>0</v>
      </c>
    </row>
    <row r="451" spans="1:8" ht="25.5">
      <c r="A451" s="1" t="s">
        <v>805</v>
      </c>
      <c r="B451" s="1" t="s">
        <v>806</v>
      </c>
      <c r="C451" s="2" t="s">
        <v>807</v>
      </c>
      <c r="D451" s="3" t="s">
        <v>239</v>
      </c>
      <c r="E451" s="4">
        <v>57</v>
      </c>
      <c r="F451" s="5">
        <v>0</v>
      </c>
      <c r="G451" s="6">
        <v>2</v>
      </c>
      <c r="H451" s="6">
        <f t="shared" si="46"/>
        <v>0</v>
      </c>
    </row>
    <row r="452" spans="1:8" ht="63.75">
      <c r="A452" s="1" t="s">
        <v>808</v>
      </c>
      <c r="B452" s="1" t="s">
        <v>809</v>
      </c>
      <c r="C452" s="2" t="s">
        <v>810</v>
      </c>
      <c r="D452" s="3" t="s">
        <v>242</v>
      </c>
      <c r="E452" s="4">
        <v>1</v>
      </c>
      <c r="F452" s="5">
        <v>0</v>
      </c>
      <c r="G452" s="6">
        <v>2</v>
      </c>
      <c r="H452" s="6">
        <f t="shared" si="46"/>
        <v>0</v>
      </c>
    </row>
    <row r="453" spans="1:8" ht="25.5">
      <c r="A453" s="1" t="s">
        <v>811</v>
      </c>
      <c r="B453" s="1" t="s">
        <v>812</v>
      </c>
      <c r="C453" s="2" t="s">
        <v>813</v>
      </c>
      <c r="D453" s="3" t="s">
        <v>242</v>
      </c>
      <c r="E453" s="4">
        <v>2</v>
      </c>
      <c r="F453" s="5">
        <v>0</v>
      </c>
      <c r="G453" s="6">
        <v>2</v>
      </c>
      <c r="H453" s="6">
        <f t="shared" si="46"/>
        <v>0</v>
      </c>
    </row>
    <row r="454" spans="1:8" ht="51">
      <c r="A454" s="1" t="s">
        <v>814</v>
      </c>
      <c r="B454" s="1" t="s">
        <v>815</v>
      </c>
      <c r="C454" s="2" t="s">
        <v>816</v>
      </c>
      <c r="D454" s="3" t="s">
        <v>242</v>
      </c>
      <c r="E454" s="4">
        <v>3</v>
      </c>
      <c r="F454" s="5">
        <v>0</v>
      </c>
      <c r="G454" s="6">
        <v>2</v>
      </c>
      <c r="H454" s="6">
        <f t="shared" si="46"/>
        <v>0</v>
      </c>
    </row>
    <row r="455" spans="1:8" ht="51">
      <c r="A455" s="1" t="s">
        <v>817</v>
      </c>
      <c r="B455" s="1" t="s">
        <v>818</v>
      </c>
      <c r="C455" s="2" t="s">
        <v>819</v>
      </c>
      <c r="D455" s="3" t="s">
        <v>242</v>
      </c>
      <c r="E455" s="4">
        <v>1</v>
      </c>
      <c r="F455" s="5">
        <v>0</v>
      </c>
      <c r="G455" s="6">
        <v>2</v>
      </c>
      <c r="H455" s="6">
        <f t="shared" si="46"/>
        <v>0</v>
      </c>
    </row>
    <row r="456" spans="1:8" ht="25.5">
      <c r="A456" s="1" t="s">
        <v>820</v>
      </c>
      <c r="B456" s="1" t="s">
        <v>821</v>
      </c>
      <c r="C456" s="2" t="s">
        <v>822</v>
      </c>
      <c r="D456" s="3" t="s">
        <v>242</v>
      </c>
      <c r="E456" s="4">
        <v>5</v>
      </c>
      <c r="F456" s="5">
        <v>0</v>
      </c>
      <c r="G456" s="6">
        <v>2</v>
      </c>
      <c r="H456" s="6">
        <f t="shared" si="46"/>
        <v>0</v>
      </c>
    </row>
    <row r="457" spans="1:8">
      <c r="A457" s="1" t="s">
        <v>823</v>
      </c>
      <c r="B457" s="1" t="s">
        <v>824</v>
      </c>
      <c r="C457" s="2" t="s">
        <v>825</v>
      </c>
      <c r="D457" s="3" t="s">
        <v>242</v>
      </c>
      <c r="E457" s="4">
        <v>1</v>
      </c>
      <c r="F457" s="5">
        <v>0</v>
      </c>
      <c r="G457" s="6">
        <v>2</v>
      </c>
      <c r="H457" s="6">
        <f t="shared" si="46"/>
        <v>0</v>
      </c>
    </row>
    <row r="458" spans="1:8" ht="38.25">
      <c r="A458" s="1" t="s">
        <v>826</v>
      </c>
      <c r="B458" s="1" t="s">
        <v>827</v>
      </c>
      <c r="C458" s="2" t="s">
        <v>828</v>
      </c>
      <c r="D458" s="3" t="s">
        <v>271</v>
      </c>
      <c r="E458" s="4">
        <v>110</v>
      </c>
      <c r="F458" s="5">
        <v>0</v>
      </c>
      <c r="G458" s="6">
        <v>2</v>
      </c>
      <c r="H458" s="6">
        <f t="shared" si="46"/>
        <v>0</v>
      </c>
    </row>
    <row r="459" spans="1:8">
      <c r="A459" s="1" t="s">
        <v>829</v>
      </c>
      <c r="B459" s="1" t="s">
        <v>318</v>
      </c>
      <c r="C459" s="2" t="s">
        <v>319</v>
      </c>
      <c r="E459" s="4">
        <v>0</v>
      </c>
      <c r="F459" s="5">
        <v>0</v>
      </c>
      <c r="G459" s="6">
        <v>1</v>
      </c>
      <c r="H459" s="6">
        <f>H460+H461+H462+H463+H464+H465+H466+H467+H468+H469+H470+H471</f>
        <v>0</v>
      </c>
    </row>
    <row r="460" spans="1:8" ht="25.5">
      <c r="A460" s="1" t="s">
        <v>830</v>
      </c>
      <c r="B460" s="1" t="s">
        <v>321</v>
      </c>
      <c r="C460" s="2" t="s">
        <v>322</v>
      </c>
      <c r="D460" s="3" t="s">
        <v>242</v>
      </c>
      <c r="E460" s="4">
        <v>2</v>
      </c>
      <c r="F460" s="5">
        <v>0</v>
      </c>
      <c r="G460" s="6">
        <v>2</v>
      </c>
      <c r="H460" s="6">
        <f t="shared" ref="H460:H471" si="47">ROUND(ROUND(F460,2)*ROUND(E460,2),2)</f>
        <v>0</v>
      </c>
    </row>
    <row r="461" spans="1:8" ht="38.25">
      <c r="A461" s="1" t="s">
        <v>831</v>
      </c>
      <c r="B461" s="1" t="s">
        <v>324</v>
      </c>
      <c r="C461" s="2" t="s">
        <v>832</v>
      </c>
      <c r="D461" s="3" t="s">
        <v>242</v>
      </c>
      <c r="E461" s="4">
        <v>2</v>
      </c>
      <c r="F461" s="5">
        <v>0</v>
      </c>
      <c r="G461" s="6">
        <v>2</v>
      </c>
      <c r="H461" s="6">
        <f t="shared" si="47"/>
        <v>0</v>
      </c>
    </row>
    <row r="462" spans="1:8">
      <c r="A462" s="1" t="s">
        <v>833</v>
      </c>
      <c r="B462" s="1" t="s">
        <v>327</v>
      </c>
      <c r="C462" s="2" t="s">
        <v>834</v>
      </c>
      <c r="D462" s="3" t="s">
        <v>242</v>
      </c>
      <c r="E462" s="4">
        <v>2</v>
      </c>
      <c r="F462" s="5">
        <v>0</v>
      </c>
      <c r="G462" s="6">
        <v>2</v>
      </c>
      <c r="H462" s="6">
        <f t="shared" si="47"/>
        <v>0</v>
      </c>
    </row>
    <row r="463" spans="1:8" ht="25.5">
      <c r="A463" s="1" t="s">
        <v>835</v>
      </c>
      <c r="B463" s="1" t="s">
        <v>330</v>
      </c>
      <c r="C463" s="2" t="s">
        <v>440</v>
      </c>
      <c r="D463" s="3" t="s">
        <v>249</v>
      </c>
      <c r="E463" s="4">
        <v>25</v>
      </c>
      <c r="F463" s="5">
        <v>0</v>
      </c>
      <c r="G463" s="6">
        <v>2</v>
      </c>
      <c r="H463" s="6">
        <f t="shared" si="47"/>
        <v>0</v>
      </c>
    </row>
    <row r="464" spans="1:8" ht="38.25">
      <c r="A464" s="1" t="s">
        <v>836</v>
      </c>
      <c r="B464" s="1" t="s">
        <v>333</v>
      </c>
      <c r="C464" s="2" t="s">
        <v>331</v>
      </c>
      <c r="D464" s="3" t="s">
        <v>239</v>
      </c>
      <c r="E464" s="4">
        <v>210</v>
      </c>
      <c r="F464" s="5">
        <v>0</v>
      </c>
      <c r="G464" s="6">
        <v>2</v>
      </c>
      <c r="H464" s="6">
        <f t="shared" si="47"/>
        <v>0</v>
      </c>
    </row>
    <row r="465" spans="1:8" ht="25.5">
      <c r="A465" s="1" t="s">
        <v>837</v>
      </c>
      <c r="B465" s="1" t="s">
        <v>336</v>
      </c>
      <c r="C465" s="2" t="s">
        <v>838</v>
      </c>
      <c r="D465" s="3" t="s">
        <v>249</v>
      </c>
      <c r="E465" s="4">
        <v>84</v>
      </c>
      <c r="F465" s="5">
        <v>0</v>
      </c>
      <c r="G465" s="6">
        <v>2</v>
      </c>
      <c r="H465" s="6">
        <f t="shared" si="47"/>
        <v>0</v>
      </c>
    </row>
    <row r="466" spans="1:8" ht="25.5">
      <c r="A466" s="1" t="s">
        <v>839</v>
      </c>
      <c r="B466" s="1" t="s">
        <v>339</v>
      </c>
      <c r="C466" s="2" t="s">
        <v>840</v>
      </c>
      <c r="D466" s="3" t="s">
        <v>249</v>
      </c>
      <c r="E466" s="4">
        <v>42</v>
      </c>
      <c r="F466" s="5">
        <v>0</v>
      </c>
      <c r="G466" s="6">
        <v>2</v>
      </c>
      <c r="H466" s="6">
        <f t="shared" si="47"/>
        <v>0</v>
      </c>
    </row>
    <row r="467" spans="1:8" ht="25.5">
      <c r="A467" s="1" t="s">
        <v>841</v>
      </c>
      <c r="B467" s="1" t="s">
        <v>342</v>
      </c>
      <c r="C467" s="2" t="s">
        <v>842</v>
      </c>
      <c r="D467" s="3" t="s">
        <v>242</v>
      </c>
      <c r="E467" s="4">
        <v>3</v>
      </c>
      <c r="F467" s="5">
        <v>0</v>
      </c>
      <c r="G467" s="6">
        <v>2</v>
      </c>
      <c r="H467" s="6">
        <f t="shared" si="47"/>
        <v>0</v>
      </c>
    </row>
    <row r="468" spans="1:8" ht="25.5">
      <c r="A468" s="1" t="s">
        <v>843</v>
      </c>
      <c r="B468" s="1" t="s">
        <v>345</v>
      </c>
      <c r="C468" s="2" t="s">
        <v>689</v>
      </c>
      <c r="D468" s="3" t="s">
        <v>242</v>
      </c>
      <c r="E468" s="4">
        <v>3</v>
      </c>
      <c r="F468" s="5">
        <v>0</v>
      </c>
      <c r="G468" s="6">
        <v>2</v>
      </c>
      <c r="H468" s="6">
        <f t="shared" si="47"/>
        <v>0</v>
      </c>
    </row>
    <row r="469" spans="1:8" ht="38.25">
      <c r="A469" s="1" t="s">
        <v>844</v>
      </c>
      <c r="B469" s="1" t="s">
        <v>348</v>
      </c>
      <c r="C469" s="2" t="s">
        <v>355</v>
      </c>
      <c r="D469" s="3" t="s">
        <v>242</v>
      </c>
      <c r="E469" s="4">
        <v>3</v>
      </c>
      <c r="F469" s="5">
        <v>0</v>
      </c>
      <c r="G469" s="6">
        <v>2</v>
      </c>
      <c r="H469" s="6">
        <f t="shared" si="47"/>
        <v>0</v>
      </c>
    </row>
    <row r="470" spans="1:8">
      <c r="A470" s="1" t="s">
        <v>845</v>
      </c>
      <c r="B470" s="1" t="s">
        <v>351</v>
      </c>
      <c r="C470" s="2" t="s">
        <v>352</v>
      </c>
      <c r="D470" s="3" t="s">
        <v>242</v>
      </c>
      <c r="E470" s="4">
        <v>3</v>
      </c>
      <c r="F470" s="5">
        <v>0</v>
      </c>
      <c r="G470" s="6">
        <v>2</v>
      </c>
      <c r="H470" s="6">
        <f t="shared" si="47"/>
        <v>0</v>
      </c>
    </row>
    <row r="471" spans="1:8" ht="25.5">
      <c r="A471" s="1" t="s">
        <v>846</v>
      </c>
      <c r="B471" s="1" t="s">
        <v>354</v>
      </c>
      <c r="C471" s="2" t="s">
        <v>847</v>
      </c>
      <c r="D471" s="3" t="s">
        <v>239</v>
      </c>
      <c r="E471" s="4">
        <v>102</v>
      </c>
      <c r="F471" s="5">
        <v>0</v>
      </c>
      <c r="G471" s="6">
        <v>2</v>
      </c>
      <c r="H471" s="6">
        <f t="shared" si="47"/>
        <v>0</v>
      </c>
    </row>
    <row r="472" spans="1:8">
      <c r="A472" s="1" t="s">
        <v>848</v>
      </c>
      <c r="B472" s="1" t="s">
        <v>360</v>
      </c>
      <c r="C472" s="2" t="s">
        <v>361</v>
      </c>
      <c r="E472" s="4">
        <v>0</v>
      </c>
      <c r="F472" s="5">
        <v>0</v>
      </c>
      <c r="G472" s="6">
        <v>1</v>
      </c>
      <c r="H472" s="6">
        <f>H473+H474+H475+H476+H477+H478</f>
        <v>0</v>
      </c>
    </row>
    <row r="473" spans="1:8">
      <c r="A473" s="1" t="s">
        <v>849</v>
      </c>
      <c r="B473" s="1" t="s">
        <v>363</v>
      </c>
      <c r="C473" s="2" t="s">
        <v>364</v>
      </c>
      <c r="D473" s="3" t="s">
        <v>33</v>
      </c>
      <c r="E473" s="4">
        <v>0</v>
      </c>
      <c r="F473" s="5">
        <v>0</v>
      </c>
      <c r="G473" s="6">
        <v>2</v>
      </c>
      <c r="H473" s="6">
        <f t="shared" ref="H473:H478" si="48">ROUND(ROUND(F473,2)*ROUND(E473,2),2)</f>
        <v>0</v>
      </c>
    </row>
    <row r="474" spans="1:8" ht="63.75">
      <c r="A474" s="1" t="s">
        <v>850</v>
      </c>
      <c r="C474" s="2" t="s">
        <v>366</v>
      </c>
      <c r="D474" s="3" t="s">
        <v>242</v>
      </c>
      <c r="E474" s="4">
        <v>1</v>
      </c>
      <c r="F474" s="5">
        <v>0</v>
      </c>
      <c r="G474" s="6">
        <v>2</v>
      </c>
      <c r="H474" s="6">
        <f t="shared" si="48"/>
        <v>0</v>
      </c>
    </row>
    <row r="475" spans="1:8" ht="102">
      <c r="A475" s="1" t="s">
        <v>851</v>
      </c>
      <c r="C475" s="2" t="s">
        <v>368</v>
      </c>
      <c r="D475" s="3" t="s">
        <v>242</v>
      </c>
      <c r="E475" s="4">
        <v>1</v>
      </c>
      <c r="F475" s="5">
        <v>0</v>
      </c>
      <c r="G475" s="6">
        <v>2</v>
      </c>
      <c r="H475" s="6">
        <f t="shared" si="48"/>
        <v>0</v>
      </c>
    </row>
    <row r="476" spans="1:8" ht="38.25">
      <c r="A476" s="1" t="s">
        <v>852</v>
      </c>
      <c r="B476" s="1" t="s">
        <v>370</v>
      </c>
      <c r="C476" s="2" t="s">
        <v>853</v>
      </c>
      <c r="D476" s="3" t="s">
        <v>242</v>
      </c>
      <c r="E476" s="4">
        <v>1</v>
      </c>
      <c r="F476" s="5">
        <v>0</v>
      </c>
      <c r="G476" s="6">
        <v>2</v>
      </c>
      <c r="H476" s="6">
        <f t="shared" si="48"/>
        <v>0</v>
      </c>
    </row>
    <row r="477" spans="1:8">
      <c r="A477" s="1" t="s">
        <v>854</v>
      </c>
      <c r="B477" s="1" t="s">
        <v>373</v>
      </c>
      <c r="C477" s="2" t="s">
        <v>380</v>
      </c>
      <c r="D477" s="3" t="s">
        <v>242</v>
      </c>
      <c r="E477" s="4">
        <v>1</v>
      </c>
      <c r="F477" s="5">
        <v>0</v>
      </c>
      <c r="G477" s="6">
        <v>2</v>
      </c>
      <c r="H477" s="6">
        <f t="shared" si="48"/>
        <v>0</v>
      </c>
    </row>
    <row r="478" spans="1:8">
      <c r="A478" s="1" t="s">
        <v>855</v>
      </c>
      <c r="B478" s="1" t="s">
        <v>764</v>
      </c>
      <c r="C478" s="2" t="s">
        <v>465</v>
      </c>
      <c r="D478" s="3" t="s">
        <v>242</v>
      </c>
      <c r="E478" s="4">
        <v>1</v>
      </c>
      <c r="F478" s="5">
        <v>0</v>
      </c>
      <c r="G478" s="6">
        <v>2</v>
      </c>
      <c r="H478" s="6">
        <f t="shared" si="48"/>
        <v>0</v>
      </c>
    </row>
    <row r="479" spans="1:8">
      <c r="A479" s="1" t="s">
        <v>856</v>
      </c>
      <c r="B479" s="1" t="s">
        <v>857</v>
      </c>
      <c r="C479" s="2" t="s">
        <v>858</v>
      </c>
      <c r="E479" s="4">
        <v>0</v>
      </c>
      <c r="F479" s="5">
        <v>0</v>
      </c>
      <c r="G479" s="6">
        <v>1</v>
      </c>
      <c r="H479" s="6">
        <f>H480</f>
        <v>0</v>
      </c>
    </row>
    <row r="480" spans="1:8" ht="25.5">
      <c r="A480" s="1" t="s">
        <v>859</v>
      </c>
      <c r="B480" s="1" t="s">
        <v>860</v>
      </c>
      <c r="C480" s="2" t="s">
        <v>861</v>
      </c>
      <c r="E480" s="4">
        <v>0</v>
      </c>
      <c r="F480" s="5">
        <v>0</v>
      </c>
      <c r="G480" s="6">
        <v>1</v>
      </c>
      <c r="H480" s="6">
        <f>H481</f>
        <v>0</v>
      </c>
    </row>
    <row r="481" spans="1:8">
      <c r="A481" s="1" t="s">
        <v>862</v>
      </c>
      <c r="B481" s="1" t="s">
        <v>318</v>
      </c>
      <c r="C481" s="2" t="s">
        <v>319</v>
      </c>
      <c r="E481" s="4">
        <v>0</v>
      </c>
      <c r="F481" s="5">
        <v>0</v>
      </c>
      <c r="G481" s="6">
        <v>1</v>
      </c>
      <c r="H481" s="6">
        <f>H482+H483+H484+H485+H486+H487+H488</f>
        <v>0</v>
      </c>
    </row>
    <row r="482" spans="1:8" ht="38.25">
      <c r="A482" s="1" t="s">
        <v>863</v>
      </c>
      <c r="B482" s="1" t="s">
        <v>321</v>
      </c>
      <c r="C482" s="2" t="s">
        <v>331</v>
      </c>
      <c r="D482" s="3" t="s">
        <v>239</v>
      </c>
      <c r="E482" s="4">
        <v>900</v>
      </c>
      <c r="F482" s="5">
        <v>0</v>
      </c>
      <c r="G482" s="6">
        <v>2</v>
      </c>
      <c r="H482" s="6">
        <f t="shared" ref="H482:H488" si="49">ROUND(ROUND(F482,2)*ROUND(E482,2),2)</f>
        <v>0</v>
      </c>
    </row>
    <row r="483" spans="1:8">
      <c r="A483" s="1" t="s">
        <v>864</v>
      </c>
      <c r="B483" s="1" t="s">
        <v>324</v>
      </c>
      <c r="C483" s="2" t="s">
        <v>334</v>
      </c>
      <c r="D483" s="3" t="s">
        <v>239</v>
      </c>
      <c r="E483" s="4">
        <v>900</v>
      </c>
      <c r="F483" s="5">
        <v>0</v>
      </c>
      <c r="G483" s="6">
        <v>2</v>
      </c>
      <c r="H483" s="6">
        <f t="shared" si="49"/>
        <v>0</v>
      </c>
    </row>
    <row r="484" spans="1:8" ht="25.5">
      <c r="A484" s="1" t="s">
        <v>865</v>
      </c>
      <c r="B484" s="1" t="s">
        <v>327</v>
      </c>
      <c r="C484" s="2" t="s">
        <v>866</v>
      </c>
      <c r="D484" s="3" t="s">
        <v>249</v>
      </c>
      <c r="E484" s="4">
        <v>120</v>
      </c>
      <c r="F484" s="5">
        <v>0</v>
      </c>
      <c r="G484" s="6">
        <v>2</v>
      </c>
      <c r="H484" s="6">
        <f t="shared" si="49"/>
        <v>0</v>
      </c>
    </row>
    <row r="485" spans="1:8" ht="25.5">
      <c r="A485" s="1" t="s">
        <v>867</v>
      </c>
      <c r="B485" s="1" t="s">
        <v>330</v>
      </c>
      <c r="C485" s="2" t="s">
        <v>868</v>
      </c>
      <c r="D485" s="3" t="s">
        <v>249</v>
      </c>
      <c r="E485" s="4">
        <v>16</v>
      </c>
      <c r="F485" s="5">
        <v>0</v>
      </c>
      <c r="G485" s="6">
        <v>2</v>
      </c>
      <c r="H485" s="6">
        <f t="shared" si="49"/>
        <v>0</v>
      </c>
    </row>
    <row r="486" spans="1:8" ht="38.25">
      <c r="A486" s="1" t="s">
        <v>869</v>
      </c>
      <c r="B486" s="1" t="s">
        <v>333</v>
      </c>
      <c r="C486" s="2" t="s">
        <v>355</v>
      </c>
      <c r="D486" s="3" t="s">
        <v>242</v>
      </c>
      <c r="E486" s="4">
        <v>20</v>
      </c>
      <c r="F486" s="5">
        <v>0</v>
      </c>
      <c r="G486" s="6">
        <v>2</v>
      </c>
      <c r="H486" s="6">
        <f t="shared" si="49"/>
        <v>0</v>
      </c>
    </row>
    <row r="487" spans="1:8">
      <c r="A487" s="1" t="s">
        <v>870</v>
      </c>
      <c r="B487" s="1" t="s">
        <v>336</v>
      </c>
      <c r="C487" s="2" t="s">
        <v>587</v>
      </c>
      <c r="D487" s="3" t="s">
        <v>242</v>
      </c>
      <c r="E487" s="4">
        <v>20</v>
      </c>
      <c r="F487" s="5">
        <v>0</v>
      </c>
      <c r="G487" s="6">
        <v>2</v>
      </c>
      <c r="H487" s="6">
        <f t="shared" si="49"/>
        <v>0</v>
      </c>
    </row>
    <row r="488" spans="1:8" ht="25.5">
      <c r="A488" s="1" t="s">
        <v>871</v>
      </c>
      <c r="B488" s="1" t="s">
        <v>339</v>
      </c>
      <c r="C488" s="2" t="s">
        <v>872</v>
      </c>
      <c r="D488" s="3" t="s">
        <v>242</v>
      </c>
      <c r="E488" s="4">
        <v>24</v>
      </c>
      <c r="F488" s="5">
        <v>0</v>
      </c>
      <c r="G488" s="6">
        <v>2</v>
      </c>
      <c r="H488" s="6">
        <f t="shared" si="49"/>
        <v>0</v>
      </c>
    </row>
    <row r="489" spans="1:8">
      <c r="A489" s="1" t="s">
        <v>873</v>
      </c>
      <c r="B489" s="1" t="s">
        <v>874</v>
      </c>
      <c r="C489" s="2" t="s">
        <v>875</v>
      </c>
      <c r="E489" s="4">
        <v>0</v>
      </c>
      <c r="F489" s="5">
        <v>0</v>
      </c>
      <c r="G489" s="6">
        <v>1</v>
      </c>
      <c r="H489" s="6">
        <f>H490+H500</f>
        <v>0</v>
      </c>
    </row>
    <row r="490" spans="1:8">
      <c r="A490" s="1" t="s">
        <v>876</v>
      </c>
      <c r="B490" s="1" t="s">
        <v>877</v>
      </c>
      <c r="C490" s="2" t="s">
        <v>878</v>
      </c>
      <c r="E490" s="4">
        <v>0</v>
      </c>
      <c r="F490" s="5">
        <v>0</v>
      </c>
      <c r="G490" s="6">
        <v>1</v>
      </c>
      <c r="H490" s="6">
        <f>H491</f>
        <v>0</v>
      </c>
    </row>
    <row r="491" spans="1:8">
      <c r="A491" s="1" t="s">
        <v>879</v>
      </c>
      <c r="B491" s="1" t="s">
        <v>318</v>
      </c>
      <c r="C491" s="2" t="s">
        <v>319</v>
      </c>
      <c r="E491" s="4">
        <v>0</v>
      </c>
      <c r="F491" s="5">
        <v>0</v>
      </c>
      <c r="G491" s="6">
        <v>1</v>
      </c>
      <c r="H491" s="6">
        <f>H492+H493+H494+H495+H496+H497+H498+H499</f>
        <v>0</v>
      </c>
    </row>
    <row r="492" spans="1:8" ht="38.25">
      <c r="A492" s="1" t="s">
        <v>880</v>
      </c>
      <c r="B492" s="1" t="s">
        <v>321</v>
      </c>
      <c r="C492" s="2" t="s">
        <v>331</v>
      </c>
      <c r="D492" s="3" t="s">
        <v>239</v>
      </c>
      <c r="E492" s="4">
        <v>770</v>
      </c>
      <c r="F492" s="5">
        <v>0</v>
      </c>
      <c r="G492" s="6">
        <v>2</v>
      </c>
      <c r="H492" s="6">
        <f t="shared" ref="H492:H499" si="50">ROUND(ROUND(F492,2)*ROUND(E492,2),2)</f>
        <v>0</v>
      </c>
    </row>
    <row r="493" spans="1:8">
      <c r="A493" s="1" t="s">
        <v>881</v>
      </c>
      <c r="B493" s="1" t="s">
        <v>324</v>
      </c>
      <c r="C493" s="2" t="s">
        <v>748</v>
      </c>
      <c r="D493" s="3" t="s">
        <v>239</v>
      </c>
      <c r="E493" s="4">
        <v>710</v>
      </c>
      <c r="F493" s="5">
        <v>0</v>
      </c>
      <c r="G493" s="6">
        <v>2</v>
      </c>
      <c r="H493" s="6">
        <f t="shared" si="50"/>
        <v>0</v>
      </c>
    </row>
    <row r="494" spans="1:8" ht="25.5">
      <c r="A494" s="1" t="s">
        <v>882</v>
      </c>
      <c r="B494" s="1" t="s">
        <v>327</v>
      </c>
      <c r="C494" s="2" t="s">
        <v>866</v>
      </c>
      <c r="D494" s="3" t="s">
        <v>249</v>
      </c>
      <c r="E494" s="4">
        <v>58</v>
      </c>
      <c r="F494" s="5">
        <v>0</v>
      </c>
      <c r="G494" s="6">
        <v>2</v>
      </c>
      <c r="H494" s="6">
        <f t="shared" si="50"/>
        <v>0</v>
      </c>
    </row>
    <row r="495" spans="1:8" ht="25.5">
      <c r="A495" s="1" t="s">
        <v>883</v>
      </c>
      <c r="B495" s="1" t="s">
        <v>330</v>
      </c>
      <c r="C495" s="2" t="s">
        <v>884</v>
      </c>
      <c r="D495" s="3" t="s">
        <v>249</v>
      </c>
      <c r="E495" s="4">
        <v>4</v>
      </c>
      <c r="F495" s="5">
        <v>0</v>
      </c>
      <c r="G495" s="6">
        <v>2</v>
      </c>
      <c r="H495" s="6">
        <f t="shared" si="50"/>
        <v>0</v>
      </c>
    </row>
    <row r="496" spans="1:8" ht="25.5">
      <c r="A496" s="1" t="s">
        <v>885</v>
      </c>
      <c r="B496" s="1" t="s">
        <v>333</v>
      </c>
      <c r="C496" s="2" t="s">
        <v>886</v>
      </c>
      <c r="D496" s="3" t="s">
        <v>242</v>
      </c>
      <c r="E496" s="4">
        <v>14</v>
      </c>
      <c r="F496" s="5">
        <v>0</v>
      </c>
      <c r="G496" s="6">
        <v>2</v>
      </c>
      <c r="H496" s="6">
        <f t="shared" si="50"/>
        <v>0</v>
      </c>
    </row>
    <row r="497" spans="1:8" ht="38.25">
      <c r="A497" s="1" t="s">
        <v>887</v>
      </c>
      <c r="B497" s="1" t="s">
        <v>336</v>
      </c>
      <c r="C497" s="2" t="s">
        <v>888</v>
      </c>
      <c r="D497" s="3" t="s">
        <v>242</v>
      </c>
      <c r="E497" s="4">
        <v>17</v>
      </c>
      <c r="F497" s="5">
        <v>0</v>
      </c>
      <c r="G497" s="6">
        <v>2</v>
      </c>
      <c r="H497" s="6">
        <f t="shared" si="50"/>
        <v>0</v>
      </c>
    </row>
    <row r="498" spans="1:8">
      <c r="A498" s="1" t="s">
        <v>889</v>
      </c>
      <c r="B498" s="1" t="s">
        <v>339</v>
      </c>
      <c r="C498" s="2" t="s">
        <v>890</v>
      </c>
      <c r="D498" s="3" t="s">
        <v>242</v>
      </c>
      <c r="E498" s="4">
        <v>14</v>
      </c>
      <c r="F498" s="5">
        <v>0</v>
      </c>
      <c r="G498" s="6">
        <v>2</v>
      </c>
      <c r="H498" s="6">
        <f t="shared" si="50"/>
        <v>0</v>
      </c>
    </row>
    <row r="499" spans="1:8" ht="38.25">
      <c r="A499" s="1" t="s">
        <v>891</v>
      </c>
      <c r="B499" s="1" t="s">
        <v>342</v>
      </c>
      <c r="C499" s="2" t="s">
        <v>892</v>
      </c>
      <c r="D499" s="3" t="s">
        <v>242</v>
      </c>
      <c r="E499" s="4">
        <v>2</v>
      </c>
      <c r="F499" s="5">
        <v>0</v>
      </c>
      <c r="G499" s="6">
        <v>2</v>
      </c>
      <c r="H499" s="6">
        <f t="shared" si="50"/>
        <v>0</v>
      </c>
    </row>
    <row r="500" spans="1:8" ht="25.5">
      <c r="A500" s="1" t="s">
        <v>893</v>
      </c>
      <c r="B500" s="1" t="s">
        <v>894</v>
      </c>
      <c r="C500" s="2" t="s">
        <v>895</v>
      </c>
      <c r="E500" s="4">
        <v>0</v>
      </c>
      <c r="F500" s="5">
        <v>0</v>
      </c>
      <c r="G500" s="6">
        <v>1</v>
      </c>
      <c r="H500" s="6">
        <f>H501</f>
        <v>0</v>
      </c>
    </row>
    <row r="501" spans="1:8">
      <c r="A501" s="1" t="s">
        <v>896</v>
      </c>
      <c r="B501" s="1" t="s">
        <v>318</v>
      </c>
      <c r="C501" s="2" t="s">
        <v>319</v>
      </c>
      <c r="E501" s="4">
        <v>0</v>
      </c>
      <c r="F501" s="5">
        <v>0</v>
      </c>
      <c r="G501" s="6">
        <v>1</v>
      </c>
      <c r="H501" s="6">
        <f>H502+H503+H504+H505+H506+H507+H508+H509+H510</f>
        <v>0</v>
      </c>
    </row>
    <row r="502" spans="1:8" ht="25.5">
      <c r="A502" s="1" t="s">
        <v>897</v>
      </c>
      <c r="B502" s="1" t="s">
        <v>321</v>
      </c>
      <c r="C502" s="2" t="s">
        <v>898</v>
      </c>
      <c r="D502" s="3" t="s">
        <v>249</v>
      </c>
      <c r="E502" s="4">
        <v>20</v>
      </c>
      <c r="F502" s="5">
        <v>0</v>
      </c>
      <c r="G502" s="6">
        <v>2</v>
      </c>
      <c r="H502" s="6">
        <f t="shared" ref="H502:H510" si="51">ROUND(ROUND(F502,2)*ROUND(E502,2),2)</f>
        <v>0</v>
      </c>
    </row>
    <row r="503" spans="1:8" ht="38.25">
      <c r="A503" s="1" t="s">
        <v>899</v>
      </c>
      <c r="B503" s="1" t="s">
        <v>324</v>
      </c>
      <c r="C503" s="2" t="s">
        <v>331</v>
      </c>
      <c r="D503" s="3" t="s">
        <v>239</v>
      </c>
      <c r="E503" s="4">
        <v>710</v>
      </c>
      <c r="F503" s="5">
        <v>0</v>
      </c>
      <c r="G503" s="6">
        <v>2</v>
      </c>
      <c r="H503" s="6">
        <f t="shared" si="51"/>
        <v>0</v>
      </c>
    </row>
    <row r="504" spans="1:8">
      <c r="A504" s="1" t="s">
        <v>900</v>
      </c>
      <c r="B504" s="1" t="s">
        <v>327</v>
      </c>
      <c r="C504" s="2" t="s">
        <v>334</v>
      </c>
      <c r="D504" s="3" t="s">
        <v>239</v>
      </c>
      <c r="E504" s="4">
        <v>480</v>
      </c>
      <c r="F504" s="5">
        <v>0</v>
      </c>
      <c r="G504" s="6">
        <v>2</v>
      </c>
      <c r="H504" s="6">
        <f t="shared" si="51"/>
        <v>0</v>
      </c>
    </row>
    <row r="505" spans="1:8">
      <c r="A505" s="1" t="s">
        <v>901</v>
      </c>
      <c r="B505" s="1" t="s">
        <v>330</v>
      </c>
      <c r="C505" s="2" t="s">
        <v>902</v>
      </c>
      <c r="D505" s="3" t="s">
        <v>239</v>
      </c>
      <c r="E505" s="4">
        <v>190</v>
      </c>
      <c r="F505" s="5">
        <v>0</v>
      </c>
      <c r="G505" s="6">
        <v>2</v>
      </c>
      <c r="H505" s="6">
        <f t="shared" si="51"/>
        <v>0</v>
      </c>
    </row>
    <row r="506" spans="1:8" ht="25.5">
      <c r="A506" s="1" t="s">
        <v>903</v>
      </c>
      <c r="B506" s="1" t="s">
        <v>333</v>
      </c>
      <c r="C506" s="2" t="s">
        <v>866</v>
      </c>
      <c r="D506" s="3" t="s">
        <v>249</v>
      </c>
      <c r="E506" s="4">
        <v>170</v>
      </c>
      <c r="F506" s="5">
        <v>0</v>
      </c>
      <c r="G506" s="6">
        <v>2</v>
      </c>
      <c r="H506" s="6">
        <f t="shared" si="51"/>
        <v>0</v>
      </c>
    </row>
    <row r="507" spans="1:8" ht="25.5">
      <c r="A507" s="1" t="s">
        <v>904</v>
      </c>
      <c r="B507" s="1" t="s">
        <v>336</v>
      </c>
      <c r="C507" s="2" t="s">
        <v>905</v>
      </c>
      <c r="D507" s="3" t="s">
        <v>249</v>
      </c>
      <c r="E507" s="4">
        <v>4</v>
      </c>
      <c r="F507" s="5">
        <v>0</v>
      </c>
      <c r="G507" s="6">
        <v>2</v>
      </c>
      <c r="H507" s="6">
        <f t="shared" si="51"/>
        <v>0</v>
      </c>
    </row>
    <row r="508" spans="1:8" ht="25.5">
      <c r="A508" s="1" t="s">
        <v>906</v>
      </c>
      <c r="B508" s="1" t="s">
        <v>339</v>
      </c>
      <c r="C508" s="2" t="s">
        <v>907</v>
      </c>
      <c r="D508" s="3" t="s">
        <v>242</v>
      </c>
      <c r="E508" s="4">
        <v>12</v>
      </c>
      <c r="F508" s="5">
        <v>0</v>
      </c>
      <c r="G508" s="6">
        <v>2</v>
      </c>
      <c r="H508" s="6">
        <f t="shared" si="51"/>
        <v>0</v>
      </c>
    </row>
    <row r="509" spans="1:8" ht="38.25">
      <c r="A509" s="1" t="s">
        <v>908</v>
      </c>
      <c r="B509" s="1" t="s">
        <v>342</v>
      </c>
      <c r="C509" s="2" t="s">
        <v>909</v>
      </c>
      <c r="D509" s="3" t="s">
        <v>242</v>
      </c>
      <c r="E509" s="4">
        <v>17</v>
      </c>
      <c r="F509" s="5">
        <v>0</v>
      </c>
      <c r="G509" s="6">
        <v>2</v>
      </c>
      <c r="H509" s="6">
        <f t="shared" si="51"/>
        <v>0</v>
      </c>
    </row>
    <row r="510" spans="1:8">
      <c r="A510" s="1" t="s">
        <v>910</v>
      </c>
      <c r="B510" s="1" t="s">
        <v>345</v>
      </c>
      <c r="C510" s="2" t="s">
        <v>911</v>
      </c>
      <c r="D510" s="3" t="s">
        <v>242</v>
      </c>
      <c r="E510" s="4">
        <v>17</v>
      </c>
      <c r="F510" s="5">
        <v>0</v>
      </c>
      <c r="G510" s="6">
        <v>2</v>
      </c>
      <c r="H510" s="6">
        <f t="shared" si="51"/>
        <v>0</v>
      </c>
    </row>
    <row r="511" spans="1:8">
      <c r="A511" s="1" t="s">
        <v>912</v>
      </c>
      <c r="B511" s="1" t="s">
        <v>913</v>
      </c>
      <c r="C511" s="2" t="s">
        <v>914</v>
      </c>
      <c r="E511" s="4">
        <v>0</v>
      </c>
      <c r="F511" s="5">
        <v>0</v>
      </c>
      <c r="G511" s="6">
        <v>1</v>
      </c>
      <c r="H511" s="6">
        <f>H512</f>
        <v>0</v>
      </c>
    </row>
    <row r="512" spans="1:8" ht="25.5">
      <c r="A512" s="1" t="s">
        <v>915</v>
      </c>
      <c r="B512" s="1" t="s">
        <v>916</v>
      </c>
      <c r="C512" s="2" t="s">
        <v>917</v>
      </c>
      <c r="E512" s="4">
        <v>0</v>
      </c>
      <c r="F512" s="5">
        <v>0</v>
      </c>
      <c r="G512" s="6">
        <v>1</v>
      </c>
      <c r="H512" s="6">
        <f>H513+H521+H527+H538+H551</f>
        <v>0</v>
      </c>
    </row>
    <row r="513" spans="1:8">
      <c r="A513" s="1" t="s">
        <v>918</v>
      </c>
      <c r="B513" s="1" t="s">
        <v>235</v>
      </c>
      <c r="C513" s="2" t="s">
        <v>236</v>
      </c>
      <c r="E513" s="4">
        <v>0</v>
      </c>
      <c r="F513" s="5">
        <v>0</v>
      </c>
      <c r="G513" s="6">
        <v>1</v>
      </c>
      <c r="H513" s="6">
        <f>H514+H515+H516+H517+H518+H519+H520</f>
        <v>0</v>
      </c>
    </row>
    <row r="514" spans="1:8" ht="25.5">
      <c r="A514" s="1" t="s">
        <v>919</v>
      </c>
      <c r="C514" s="2" t="s">
        <v>920</v>
      </c>
      <c r="D514" s="3" t="s">
        <v>33</v>
      </c>
      <c r="E514" s="4">
        <v>0</v>
      </c>
      <c r="F514" s="5">
        <v>0</v>
      </c>
      <c r="G514" s="6">
        <v>2</v>
      </c>
      <c r="H514" s="6">
        <f t="shared" ref="H514:H520" si="52">ROUND(ROUND(F514,2)*ROUND(E514,2),2)</f>
        <v>0</v>
      </c>
    </row>
    <row r="515" spans="1:8">
      <c r="A515" s="1" t="s">
        <v>921</v>
      </c>
      <c r="B515" s="1" t="s">
        <v>28</v>
      </c>
      <c r="C515" s="2" t="s">
        <v>386</v>
      </c>
      <c r="D515" s="3" t="s">
        <v>239</v>
      </c>
      <c r="E515" s="4">
        <v>377</v>
      </c>
      <c r="F515" s="5">
        <v>0</v>
      </c>
      <c r="G515" s="6">
        <v>2</v>
      </c>
      <c r="H515" s="6">
        <f t="shared" si="52"/>
        <v>0</v>
      </c>
    </row>
    <row r="516" spans="1:8">
      <c r="A516" s="1" t="s">
        <v>922</v>
      </c>
      <c r="B516" s="1" t="s">
        <v>222</v>
      </c>
      <c r="C516" s="2" t="s">
        <v>241</v>
      </c>
      <c r="D516" s="3" t="s">
        <v>242</v>
      </c>
      <c r="E516" s="4">
        <v>7</v>
      </c>
      <c r="F516" s="5">
        <v>0</v>
      </c>
      <c r="G516" s="6">
        <v>2</v>
      </c>
      <c r="H516" s="6">
        <f t="shared" si="52"/>
        <v>0</v>
      </c>
    </row>
    <row r="517" spans="1:8">
      <c r="A517" s="1" t="s">
        <v>923</v>
      </c>
      <c r="B517" s="1" t="s">
        <v>244</v>
      </c>
      <c r="C517" s="2" t="s">
        <v>245</v>
      </c>
      <c r="D517" s="3" t="s">
        <v>239</v>
      </c>
      <c r="E517" s="4">
        <v>105</v>
      </c>
      <c r="F517" s="5">
        <v>0</v>
      </c>
      <c r="G517" s="6">
        <v>2</v>
      </c>
      <c r="H517" s="6">
        <f t="shared" si="52"/>
        <v>0</v>
      </c>
    </row>
    <row r="518" spans="1:8" ht="51">
      <c r="A518" s="1" t="s">
        <v>924</v>
      </c>
      <c r="B518" s="1" t="s">
        <v>247</v>
      </c>
      <c r="C518" s="2" t="s">
        <v>925</v>
      </c>
      <c r="D518" s="3" t="s">
        <v>249</v>
      </c>
      <c r="E518" s="4">
        <v>65</v>
      </c>
      <c r="F518" s="5">
        <v>0</v>
      </c>
      <c r="G518" s="6">
        <v>2</v>
      </c>
      <c r="H518" s="6">
        <f t="shared" si="52"/>
        <v>0</v>
      </c>
    </row>
    <row r="519" spans="1:8" ht="38.25">
      <c r="A519" s="1" t="s">
        <v>926</v>
      </c>
      <c r="B519" s="1" t="s">
        <v>251</v>
      </c>
      <c r="C519" s="2" t="s">
        <v>927</v>
      </c>
      <c r="D519" s="3" t="s">
        <v>242</v>
      </c>
      <c r="E519" s="4">
        <v>1</v>
      </c>
      <c r="F519" s="5">
        <v>0</v>
      </c>
      <c r="G519" s="6">
        <v>2</v>
      </c>
      <c r="H519" s="6">
        <f t="shared" si="52"/>
        <v>0</v>
      </c>
    </row>
    <row r="520" spans="1:8" ht="38.25">
      <c r="A520" s="1" t="s">
        <v>928</v>
      </c>
      <c r="B520" s="1" t="s">
        <v>254</v>
      </c>
      <c r="C520" s="2" t="s">
        <v>929</v>
      </c>
      <c r="D520" s="3" t="s">
        <v>239</v>
      </c>
      <c r="E520" s="4">
        <v>50</v>
      </c>
      <c r="F520" s="5">
        <v>0</v>
      </c>
      <c r="G520" s="6">
        <v>2</v>
      </c>
      <c r="H520" s="6">
        <f t="shared" si="52"/>
        <v>0</v>
      </c>
    </row>
    <row r="521" spans="1:8">
      <c r="A521" s="1" t="s">
        <v>930</v>
      </c>
      <c r="B521" s="1" t="s">
        <v>266</v>
      </c>
      <c r="C521" s="2" t="s">
        <v>267</v>
      </c>
      <c r="E521" s="4">
        <v>0</v>
      </c>
      <c r="F521" s="5">
        <v>0</v>
      </c>
      <c r="G521" s="6">
        <v>1</v>
      </c>
      <c r="H521" s="6">
        <f>H522+H523+H524+H525+H526</f>
        <v>0</v>
      </c>
    </row>
    <row r="522" spans="1:8" ht="38.25">
      <c r="A522" s="1" t="s">
        <v>931</v>
      </c>
      <c r="B522" s="1" t="s">
        <v>269</v>
      </c>
      <c r="C522" s="2" t="s">
        <v>270</v>
      </c>
      <c r="D522" s="3" t="s">
        <v>271</v>
      </c>
      <c r="E522" s="4">
        <v>530</v>
      </c>
      <c r="F522" s="5">
        <v>0</v>
      </c>
      <c r="G522" s="6">
        <v>2</v>
      </c>
      <c r="H522" s="6">
        <f t="shared" ref="H522:H526" si="53">ROUND(ROUND(F522,2)*ROUND(E522,2),2)</f>
        <v>0</v>
      </c>
    </row>
    <row r="523" spans="1:8" ht="25.5">
      <c r="A523" s="1" t="s">
        <v>932</v>
      </c>
      <c r="B523" s="1" t="s">
        <v>269</v>
      </c>
      <c r="C523" s="2" t="s">
        <v>933</v>
      </c>
      <c r="D523" s="3" t="s">
        <v>271</v>
      </c>
      <c r="E523" s="4">
        <v>140</v>
      </c>
      <c r="F523" s="5">
        <v>0</v>
      </c>
      <c r="G523" s="6">
        <v>2</v>
      </c>
      <c r="H523" s="6">
        <f t="shared" si="53"/>
        <v>0</v>
      </c>
    </row>
    <row r="524" spans="1:8" ht="38.25">
      <c r="A524" s="1" t="s">
        <v>934</v>
      </c>
      <c r="B524" s="1" t="s">
        <v>273</v>
      </c>
      <c r="C524" s="2" t="s">
        <v>277</v>
      </c>
      <c r="D524" s="3" t="s">
        <v>249</v>
      </c>
      <c r="E524" s="4">
        <v>1840</v>
      </c>
      <c r="F524" s="5">
        <v>0</v>
      </c>
      <c r="G524" s="6">
        <v>2</v>
      </c>
      <c r="H524" s="6">
        <f t="shared" si="53"/>
        <v>0</v>
      </c>
    </row>
    <row r="525" spans="1:8" ht="51">
      <c r="A525" s="1" t="s">
        <v>935</v>
      </c>
      <c r="B525" s="1" t="s">
        <v>276</v>
      </c>
      <c r="C525" s="2" t="s">
        <v>280</v>
      </c>
      <c r="D525" s="3" t="s">
        <v>249</v>
      </c>
      <c r="E525" s="4">
        <v>1200</v>
      </c>
      <c r="F525" s="5">
        <v>0</v>
      </c>
      <c r="G525" s="6">
        <v>2</v>
      </c>
      <c r="H525" s="6">
        <f t="shared" si="53"/>
        <v>0</v>
      </c>
    </row>
    <row r="526" spans="1:8" ht="38.25">
      <c r="A526" s="1" t="s">
        <v>936</v>
      </c>
      <c r="B526" s="1" t="s">
        <v>279</v>
      </c>
      <c r="C526" s="2" t="s">
        <v>937</v>
      </c>
      <c r="D526" s="3" t="s">
        <v>249</v>
      </c>
      <c r="E526" s="4">
        <v>290</v>
      </c>
      <c r="F526" s="5">
        <v>0</v>
      </c>
      <c r="G526" s="6">
        <v>2</v>
      </c>
      <c r="H526" s="6">
        <f t="shared" si="53"/>
        <v>0</v>
      </c>
    </row>
    <row r="527" spans="1:8">
      <c r="A527" s="1" t="s">
        <v>938</v>
      </c>
      <c r="B527" s="1" t="s">
        <v>282</v>
      </c>
      <c r="C527" s="2" t="s">
        <v>283</v>
      </c>
      <c r="E527" s="4">
        <v>0</v>
      </c>
      <c r="F527" s="5">
        <v>0</v>
      </c>
      <c r="G527" s="6">
        <v>1</v>
      </c>
      <c r="H527" s="6">
        <f>H528+H529+H530+H531+H532+H533+H534+H535+H536+H537</f>
        <v>0</v>
      </c>
    </row>
    <row r="528" spans="1:8" ht="51">
      <c r="A528" s="1" t="s">
        <v>939</v>
      </c>
      <c r="B528" s="1" t="s">
        <v>285</v>
      </c>
      <c r="C528" s="2" t="s">
        <v>286</v>
      </c>
      <c r="D528" s="3" t="s">
        <v>271</v>
      </c>
      <c r="E528" s="4">
        <v>40</v>
      </c>
      <c r="F528" s="5">
        <v>0</v>
      </c>
      <c r="G528" s="6">
        <v>2</v>
      </c>
      <c r="H528" s="6">
        <f t="shared" ref="H528:H537" si="54">ROUND(ROUND(F528,2)*ROUND(E528,2),2)</f>
        <v>0</v>
      </c>
    </row>
    <row r="529" spans="1:8" ht="63.75">
      <c r="A529" s="1" t="s">
        <v>940</v>
      </c>
      <c r="B529" s="1" t="s">
        <v>288</v>
      </c>
      <c r="C529" s="2" t="s">
        <v>289</v>
      </c>
      <c r="D529" s="3" t="s">
        <v>271</v>
      </c>
      <c r="E529" s="4">
        <v>330</v>
      </c>
      <c r="F529" s="5">
        <v>0</v>
      </c>
      <c r="G529" s="6">
        <v>2</v>
      </c>
      <c r="H529" s="6">
        <f t="shared" si="54"/>
        <v>0</v>
      </c>
    </row>
    <row r="530" spans="1:8" ht="25.5">
      <c r="A530" s="1" t="s">
        <v>941</v>
      </c>
      <c r="B530" s="1" t="s">
        <v>291</v>
      </c>
      <c r="C530" s="2" t="s">
        <v>292</v>
      </c>
      <c r="D530" s="3" t="s">
        <v>249</v>
      </c>
      <c r="E530" s="4">
        <v>90</v>
      </c>
      <c r="F530" s="5">
        <v>0</v>
      </c>
      <c r="G530" s="6">
        <v>2</v>
      </c>
      <c r="H530" s="6">
        <f t="shared" si="54"/>
        <v>0</v>
      </c>
    </row>
    <row r="531" spans="1:8" ht="25.5">
      <c r="A531" s="1" t="s">
        <v>942</v>
      </c>
      <c r="B531" s="1" t="s">
        <v>294</v>
      </c>
      <c r="C531" s="2" t="s">
        <v>295</v>
      </c>
      <c r="D531" s="3" t="s">
        <v>249</v>
      </c>
      <c r="E531" s="4">
        <v>90</v>
      </c>
      <c r="F531" s="5">
        <v>0</v>
      </c>
      <c r="G531" s="6">
        <v>2</v>
      </c>
      <c r="H531" s="6">
        <f t="shared" si="54"/>
        <v>0</v>
      </c>
    </row>
    <row r="532" spans="1:8" ht="25.5">
      <c r="A532" s="1" t="s">
        <v>943</v>
      </c>
      <c r="B532" s="1" t="s">
        <v>297</v>
      </c>
      <c r="C532" s="2" t="s">
        <v>298</v>
      </c>
      <c r="D532" s="3" t="s">
        <v>249</v>
      </c>
      <c r="E532" s="4">
        <v>1519</v>
      </c>
      <c r="F532" s="5">
        <v>0</v>
      </c>
      <c r="G532" s="6">
        <v>2</v>
      </c>
      <c r="H532" s="6">
        <f t="shared" si="54"/>
        <v>0</v>
      </c>
    </row>
    <row r="533" spans="1:8" ht="25.5">
      <c r="A533" s="1" t="s">
        <v>944</v>
      </c>
      <c r="B533" s="1" t="s">
        <v>300</v>
      </c>
      <c r="C533" s="2" t="s">
        <v>301</v>
      </c>
      <c r="D533" s="3" t="s">
        <v>239</v>
      </c>
      <c r="E533" s="4">
        <v>105</v>
      </c>
      <c r="F533" s="5">
        <v>0</v>
      </c>
      <c r="G533" s="6">
        <v>2</v>
      </c>
      <c r="H533" s="6">
        <f t="shared" si="54"/>
        <v>0</v>
      </c>
    </row>
    <row r="534" spans="1:8" ht="38.25">
      <c r="A534" s="1" t="s">
        <v>945</v>
      </c>
      <c r="B534" s="1" t="s">
        <v>303</v>
      </c>
      <c r="C534" s="2" t="s">
        <v>304</v>
      </c>
      <c r="D534" s="3" t="s">
        <v>239</v>
      </c>
      <c r="E534" s="4">
        <v>730</v>
      </c>
      <c r="F534" s="5">
        <v>0</v>
      </c>
      <c r="G534" s="6">
        <v>2</v>
      </c>
      <c r="H534" s="6">
        <f t="shared" si="54"/>
        <v>0</v>
      </c>
    </row>
    <row r="535" spans="1:8" ht="51">
      <c r="A535" s="1" t="s">
        <v>946</v>
      </c>
      <c r="B535" s="1" t="s">
        <v>306</v>
      </c>
      <c r="C535" s="2" t="s">
        <v>947</v>
      </c>
      <c r="D535" s="3" t="s">
        <v>249</v>
      </c>
      <c r="E535" s="4">
        <v>78</v>
      </c>
      <c r="F535" s="5">
        <v>0</v>
      </c>
      <c r="G535" s="6">
        <v>2</v>
      </c>
      <c r="H535" s="6">
        <f t="shared" si="54"/>
        <v>0</v>
      </c>
    </row>
    <row r="536" spans="1:8" ht="51">
      <c r="A536" s="1" t="s">
        <v>948</v>
      </c>
      <c r="B536" s="1" t="s">
        <v>426</v>
      </c>
      <c r="C536" s="2" t="s">
        <v>949</v>
      </c>
      <c r="D536" s="3" t="s">
        <v>239</v>
      </c>
      <c r="E536" s="4">
        <v>36</v>
      </c>
      <c r="F536" s="5">
        <v>0</v>
      </c>
      <c r="G536" s="6">
        <v>2</v>
      </c>
      <c r="H536" s="6">
        <f t="shared" si="54"/>
        <v>0</v>
      </c>
    </row>
    <row r="537" spans="1:8">
      <c r="A537" s="1" t="s">
        <v>950</v>
      </c>
      <c r="B537" s="1" t="s">
        <v>951</v>
      </c>
      <c r="C537" s="2" t="s">
        <v>952</v>
      </c>
      <c r="D537" s="3" t="s">
        <v>239</v>
      </c>
      <c r="E537" s="4">
        <v>18</v>
      </c>
      <c r="F537" s="5">
        <v>0</v>
      </c>
      <c r="G537" s="6">
        <v>2</v>
      </c>
      <c r="H537" s="6">
        <f t="shared" si="54"/>
        <v>0</v>
      </c>
    </row>
    <row r="538" spans="1:8">
      <c r="A538" s="1" t="s">
        <v>953</v>
      </c>
      <c r="B538" s="1" t="s">
        <v>318</v>
      </c>
      <c r="C538" s="2" t="s">
        <v>319</v>
      </c>
      <c r="E538" s="4">
        <v>0</v>
      </c>
      <c r="F538" s="5">
        <v>0</v>
      </c>
      <c r="G538" s="6">
        <v>1</v>
      </c>
      <c r="H538" s="6">
        <f>H539+H540+H541+H542+H543+H544+H545+H546+H547+H548+H549+H550</f>
        <v>0</v>
      </c>
    </row>
    <row r="539" spans="1:8" ht="25.5">
      <c r="A539" s="1" t="s">
        <v>954</v>
      </c>
      <c r="B539" s="1" t="s">
        <v>321</v>
      </c>
      <c r="C539" s="2" t="s">
        <v>322</v>
      </c>
      <c r="D539" s="3" t="s">
        <v>242</v>
      </c>
      <c r="E539" s="4">
        <v>16</v>
      </c>
      <c r="F539" s="5">
        <v>0</v>
      </c>
      <c r="G539" s="6">
        <v>2</v>
      </c>
      <c r="H539" s="6">
        <f t="shared" ref="H539:H550" si="55">ROUND(ROUND(F539,2)*ROUND(E539,2),2)</f>
        <v>0</v>
      </c>
    </row>
    <row r="540" spans="1:8" ht="38.25">
      <c r="A540" s="1" t="s">
        <v>955</v>
      </c>
      <c r="B540" s="1" t="s">
        <v>324</v>
      </c>
      <c r="C540" s="2" t="s">
        <v>956</v>
      </c>
      <c r="D540" s="3" t="s">
        <v>242</v>
      </c>
      <c r="E540" s="4">
        <v>16</v>
      </c>
      <c r="F540" s="5">
        <v>0</v>
      </c>
      <c r="G540" s="6">
        <v>2</v>
      </c>
      <c r="H540" s="6">
        <f t="shared" si="55"/>
        <v>0</v>
      </c>
    </row>
    <row r="541" spans="1:8" ht="25.5">
      <c r="A541" s="1" t="s">
        <v>957</v>
      </c>
      <c r="B541" s="1" t="s">
        <v>327</v>
      </c>
      <c r="C541" s="2" t="s">
        <v>958</v>
      </c>
      <c r="D541" s="3" t="s">
        <v>242</v>
      </c>
      <c r="E541" s="4">
        <v>8</v>
      </c>
      <c r="F541" s="5">
        <v>0</v>
      </c>
      <c r="G541" s="6">
        <v>2</v>
      </c>
      <c r="H541" s="6">
        <f t="shared" si="55"/>
        <v>0</v>
      </c>
    </row>
    <row r="542" spans="1:8" ht="25.5">
      <c r="A542" s="1" t="s">
        <v>959</v>
      </c>
      <c r="B542" s="1" t="s">
        <v>330</v>
      </c>
      <c r="C542" s="2" t="s">
        <v>960</v>
      </c>
      <c r="D542" s="3" t="s">
        <v>242</v>
      </c>
      <c r="E542" s="4">
        <v>4</v>
      </c>
      <c r="F542" s="5">
        <v>0</v>
      </c>
      <c r="G542" s="6">
        <v>2</v>
      </c>
      <c r="H542" s="6">
        <f t="shared" si="55"/>
        <v>0</v>
      </c>
    </row>
    <row r="543" spans="1:8" ht="25.5">
      <c r="A543" s="1" t="s">
        <v>961</v>
      </c>
      <c r="B543" s="1" t="s">
        <v>333</v>
      </c>
      <c r="C543" s="2" t="s">
        <v>962</v>
      </c>
      <c r="D543" s="3" t="s">
        <v>242</v>
      </c>
      <c r="E543" s="4">
        <v>7</v>
      </c>
      <c r="F543" s="5">
        <v>0</v>
      </c>
      <c r="G543" s="6">
        <v>2</v>
      </c>
      <c r="H543" s="6">
        <f t="shared" si="55"/>
        <v>0</v>
      </c>
    </row>
    <row r="544" spans="1:8" ht="38.25">
      <c r="A544" s="1" t="s">
        <v>963</v>
      </c>
      <c r="B544" s="1" t="s">
        <v>336</v>
      </c>
      <c r="C544" s="2" t="s">
        <v>331</v>
      </c>
      <c r="D544" s="3" t="s">
        <v>239</v>
      </c>
      <c r="E544" s="4">
        <v>578</v>
      </c>
      <c r="F544" s="5">
        <v>0</v>
      </c>
      <c r="G544" s="6">
        <v>2</v>
      </c>
      <c r="H544" s="6">
        <f t="shared" si="55"/>
        <v>0</v>
      </c>
    </row>
    <row r="545" spans="1:8" ht="25.5">
      <c r="A545" s="1" t="s">
        <v>964</v>
      </c>
      <c r="B545" s="1" t="s">
        <v>339</v>
      </c>
      <c r="C545" s="2" t="s">
        <v>340</v>
      </c>
      <c r="D545" s="3" t="s">
        <v>249</v>
      </c>
      <c r="E545" s="4">
        <v>48</v>
      </c>
      <c r="F545" s="5">
        <v>0</v>
      </c>
      <c r="G545" s="6">
        <v>2</v>
      </c>
      <c r="H545" s="6">
        <f t="shared" si="55"/>
        <v>0</v>
      </c>
    </row>
    <row r="546" spans="1:8" ht="25.5">
      <c r="A546" s="1" t="s">
        <v>965</v>
      </c>
      <c r="B546" s="1" t="s">
        <v>342</v>
      </c>
      <c r="C546" s="2" t="s">
        <v>966</v>
      </c>
      <c r="D546" s="3" t="s">
        <v>249</v>
      </c>
      <c r="E546" s="4">
        <v>80</v>
      </c>
      <c r="F546" s="5">
        <v>0</v>
      </c>
      <c r="G546" s="6">
        <v>2</v>
      </c>
      <c r="H546" s="6">
        <f t="shared" si="55"/>
        <v>0</v>
      </c>
    </row>
    <row r="547" spans="1:8" ht="25.5">
      <c r="A547" s="1" t="s">
        <v>967</v>
      </c>
      <c r="B547" s="1" t="s">
        <v>345</v>
      </c>
      <c r="C547" s="2" t="s">
        <v>968</v>
      </c>
      <c r="D547" s="3" t="s">
        <v>242</v>
      </c>
      <c r="E547" s="4">
        <v>7</v>
      </c>
      <c r="F547" s="5">
        <v>0</v>
      </c>
      <c r="G547" s="6">
        <v>2</v>
      </c>
      <c r="H547" s="6">
        <f t="shared" si="55"/>
        <v>0</v>
      </c>
    </row>
    <row r="548" spans="1:8" ht="38.25">
      <c r="A548" s="1" t="s">
        <v>969</v>
      </c>
      <c r="B548" s="1" t="s">
        <v>348</v>
      </c>
      <c r="C548" s="2" t="s">
        <v>355</v>
      </c>
      <c r="D548" s="3" t="s">
        <v>242</v>
      </c>
      <c r="E548" s="4">
        <v>20</v>
      </c>
      <c r="F548" s="5">
        <v>0</v>
      </c>
      <c r="G548" s="6">
        <v>2</v>
      </c>
      <c r="H548" s="6">
        <f t="shared" si="55"/>
        <v>0</v>
      </c>
    </row>
    <row r="549" spans="1:8">
      <c r="A549" s="1" t="s">
        <v>970</v>
      </c>
      <c r="B549" s="1" t="s">
        <v>351</v>
      </c>
      <c r="C549" s="2" t="s">
        <v>352</v>
      </c>
      <c r="D549" s="3" t="s">
        <v>242</v>
      </c>
      <c r="E549" s="4">
        <v>20</v>
      </c>
      <c r="F549" s="5">
        <v>0</v>
      </c>
      <c r="G549" s="6">
        <v>2</v>
      </c>
      <c r="H549" s="6">
        <f t="shared" si="55"/>
        <v>0</v>
      </c>
    </row>
    <row r="550" spans="1:8" ht="25.5">
      <c r="A550" s="1" t="s">
        <v>971</v>
      </c>
      <c r="B550" s="1" t="s">
        <v>354</v>
      </c>
      <c r="C550" s="2" t="s">
        <v>444</v>
      </c>
      <c r="D550" s="3" t="s">
        <v>239</v>
      </c>
      <c r="E550" s="4">
        <v>390</v>
      </c>
      <c r="F550" s="5">
        <v>0</v>
      </c>
      <c r="G550" s="6">
        <v>2</v>
      </c>
      <c r="H550" s="6">
        <f t="shared" si="55"/>
        <v>0</v>
      </c>
    </row>
    <row r="551" spans="1:8">
      <c r="A551" s="1" t="s">
        <v>972</v>
      </c>
      <c r="B551" s="1" t="s">
        <v>360</v>
      </c>
      <c r="C551" s="2" t="s">
        <v>361</v>
      </c>
      <c r="E551" s="4">
        <v>0</v>
      </c>
      <c r="F551" s="5">
        <v>0</v>
      </c>
      <c r="G551" s="6">
        <v>1</v>
      </c>
      <c r="H551" s="6">
        <f>H552+H553+H554+H555+H556+H557+H558+H559</f>
        <v>0</v>
      </c>
    </row>
    <row r="552" spans="1:8">
      <c r="A552" s="1" t="s">
        <v>973</v>
      </c>
      <c r="B552" s="1" t="s">
        <v>363</v>
      </c>
      <c r="C552" s="2" t="s">
        <v>364</v>
      </c>
      <c r="D552" s="3" t="s">
        <v>33</v>
      </c>
      <c r="E552" s="4">
        <v>0</v>
      </c>
      <c r="F552" s="5">
        <v>0</v>
      </c>
      <c r="G552" s="6">
        <v>2</v>
      </c>
      <c r="H552" s="6">
        <f t="shared" ref="H552:H559" si="56">ROUND(ROUND(F552,2)*ROUND(E552,2),2)</f>
        <v>0</v>
      </c>
    </row>
    <row r="553" spans="1:8" ht="63.75">
      <c r="A553" s="1" t="s">
        <v>974</v>
      </c>
      <c r="C553" s="2" t="s">
        <v>366</v>
      </c>
      <c r="D553" s="3" t="s">
        <v>242</v>
      </c>
      <c r="E553" s="4">
        <v>3</v>
      </c>
      <c r="F553" s="5">
        <v>0</v>
      </c>
      <c r="G553" s="6">
        <v>2</v>
      </c>
      <c r="H553" s="6">
        <f t="shared" si="56"/>
        <v>0</v>
      </c>
    </row>
    <row r="554" spans="1:8" ht="102">
      <c r="A554" s="1" t="s">
        <v>975</v>
      </c>
      <c r="C554" s="2" t="s">
        <v>368</v>
      </c>
      <c r="D554" s="3" t="s">
        <v>242</v>
      </c>
      <c r="E554" s="4">
        <v>3</v>
      </c>
      <c r="F554" s="5">
        <v>0</v>
      </c>
      <c r="G554" s="6">
        <v>2</v>
      </c>
      <c r="H554" s="6">
        <f t="shared" si="56"/>
        <v>0</v>
      </c>
    </row>
    <row r="555" spans="1:8" ht="38.25">
      <c r="A555" s="1" t="s">
        <v>976</v>
      </c>
      <c r="B555" s="1" t="s">
        <v>370</v>
      </c>
      <c r="C555" s="2" t="s">
        <v>644</v>
      </c>
      <c r="D555" s="3" t="s">
        <v>242</v>
      </c>
      <c r="E555" s="4">
        <v>1</v>
      </c>
      <c r="F555" s="5">
        <v>0</v>
      </c>
      <c r="G555" s="6">
        <v>2</v>
      </c>
      <c r="H555" s="6">
        <f t="shared" si="56"/>
        <v>0</v>
      </c>
    </row>
    <row r="556" spans="1:8">
      <c r="A556" s="1" t="s">
        <v>977</v>
      </c>
      <c r="B556" s="1" t="s">
        <v>373</v>
      </c>
      <c r="C556" s="2" t="s">
        <v>374</v>
      </c>
      <c r="D556" s="3" t="s">
        <v>242</v>
      </c>
      <c r="E556" s="4">
        <v>1</v>
      </c>
      <c r="F556" s="5">
        <v>0</v>
      </c>
      <c r="G556" s="6">
        <v>2</v>
      </c>
      <c r="H556" s="6">
        <f t="shared" si="56"/>
        <v>0</v>
      </c>
    </row>
    <row r="557" spans="1:8">
      <c r="A557" s="1" t="s">
        <v>978</v>
      </c>
      <c r="B557" s="1" t="s">
        <v>376</v>
      </c>
      <c r="C557" s="2" t="s">
        <v>377</v>
      </c>
      <c r="D557" s="3" t="s">
        <v>242</v>
      </c>
      <c r="E557" s="4">
        <v>1</v>
      </c>
      <c r="F557" s="5">
        <v>0</v>
      </c>
      <c r="G557" s="6">
        <v>2</v>
      </c>
      <c r="H557" s="6">
        <f t="shared" si="56"/>
        <v>0</v>
      </c>
    </row>
    <row r="558" spans="1:8">
      <c r="A558" s="1" t="s">
        <v>979</v>
      </c>
      <c r="B558" s="1" t="s">
        <v>379</v>
      </c>
      <c r="C558" s="2" t="s">
        <v>380</v>
      </c>
      <c r="D558" s="3" t="s">
        <v>242</v>
      </c>
      <c r="E558" s="4">
        <v>1</v>
      </c>
      <c r="F558" s="5">
        <v>0</v>
      </c>
      <c r="G558" s="6">
        <v>2</v>
      </c>
      <c r="H558" s="6">
        <f t="shared" si="56"/>
        <v>0</v>
      </c>
    </row>
    <row r="559" spans="1:8">
      <c r="A559" s="1" t="s">
        <v>980</v>
      </c>
      <c r="B559" s="1" t="s">
        <v>464</v>
      </c>
      <c r="C559" s="2" t="s">
        <v>465</v>
      </c>
      <c r="D559" s="3" t="s">
        <v>242</v>
      </c>
      <c r="E559" s="4">
        <v>1</v>
      </c>
      <c r="F559" s="5">
        <v>0</v>
      </c>
      <c r="G559" s="6">
        <v>2</v>
      </c>
      <c r="H559" s="6">
        <f t="shared" si="56"/>
        <v>0</v>
      </c>
    </row>
    <row r="560" spans="1:8">
      <c r="A560" s="1" t="s">
        <v>981</v>
      </c>
      <c r="B560" s="1" t="s">
        <v>982</v>
      </c>
      <c r="C560" s="2" t="s">
        <v>983</v>
      </c>
      <c r="E560" s="4">
        <v>0</v>
      </c>
      <c r="F560" s="5">
        <v>0</v>
      </c>
      <c r="G560" s="6">
        <v>1</v>
      </c>
      <c r="H560" s="6">
        <f>H561</f>
        <v>0</v>
      </c>
    </row>
    <row r="561" spans="1:8" ht="25.5">
      <c r="A561" s="1" t="s">
        <v>984</v>
      </c>
      <c r="B561" s="1" t="s">
        <v>985</v>
      </c>
      <c r="C561" s="2" t="s">
        <v>986</v>
      </c>
      <c r="E561" s="4">
        <v>0</v>
      </c>
      <c r="F561" s="5">
        <v>0</v>
      </c>
      <c r="G561" s="6">
        <v>1</v>
      </c>
      <c r="H561" s="6">
        <f>H562</f>
        <v>0</v>
      </c>
    </row>
    <row r="562" spans="1:8">
      <c r="A562" s="1" t="s">
        <v>987</v>
      </c>
      <c r="B562" s="1" t="s">
        <v>318</v>
      </c>
      <c r="C562" s="2" t="s">
        <v>319</v>
      </c>
      <c r="E562" s="4">
        <v>0</v>
      </c>
      <c r="F562" s="5">
        <v>0</v>
      </c>
      <c r="G562" s="6">
        <v>1</v>
      </c>
      <c r="H562" s="6">
        <f>H563+H564+H565+H566</f>
        <v>0</v>
      </c>
    </row>
    <row r="563" spans="1:8" ht="38.25">
      <c r="A563" s="1" t="s">
        <v>988</v>
      </c>
      <c r="B563" s="1" t="s">
        <v>321</v>
      </c>
      <c r="C563" s="2" t="s">
        <v>331</v>
      </c>
      <c r="D563" s="3" t="s">
        <v>239</v>
      </c>
      <c r="E563" s="4">
        <v>90</v>
      </c>
      <c r="F563" s="5">
        <v>0</v>
      </c>
      <c r="G563" s="6">
        <v>2</v>
      </c>
      <c r="H563" s="6">
        <f t="shared" ref="H563:H566" si="57">ROUND(ROUND(F563,2)*ROUND(E563,2),2)</f>
        <v>0</v>
      </c>
    </row>
    <row r="564" spans="1:8" ht="25.5">
      <c r="A564" s="1" t="s">
        <v>989</v>
      </c>
      <c r="B564" s="1" t="s">
        <v>324</v>
      </c>
      <c r="C564" s="2" t="s">
        <v>866</v>
      </c>
      <c r="D564" s="3" t="s">
        <v>249</v>
      </c>
      <c r="E564" s="4">
        <v>30</v>
      </c>
      <c r="F564" s="5">
        <v>0</v>
      </c>
      <c r="G564" s="6">
        <v>2</v>
      </c>
      <c r="H564" s="6">
        <f t="shared" si="57"/>
        <v>0</v>
      </c>
    </row>
    <row r="565" spans="1:8" ht="25.5">
      <c r="A565" s="1" t="s">
        <v>990</v>
      </c>
      <c r="B565" s="1" t="s">
        <v>327</v>
      </c>
      <c r="C565" s="2" t="s">
        <v>991</v>
      </c>
      <c r="D565" s="3" t="s">
        <v>242</v>
      </c>
      <c r="E565" s="4">
        <v>45</v>
      </c>
      <c r="F565" s="5">
        <v>0</v>
      </c>
      <c r="G565" s="6">
        <v>2</v>
      </c>
      <c r="H565" s="6">
        <f t="shared" si="57"/>
        <v>0</v>
      </c>
    </row>
    <row r="566" spans="1:8">
      <c r="A566" s="1" t="s">
        <v>992</v>
      </c>
      <c r="B566" s="1" t="s">
        <v>330</v>
      </c>
      <c r="C566" s="2" t="s">
        <v>993</v>
      </c>
      <c r="D566" s="3" t="s">
        <v>242</v>
      </c>
      <c r="E566" s="4">
        <v>2</v>
      </c>
      <c r="F566" s="5">
        <v>0</v>
      </c>
      <c r="G566" s="6">
        <v>2</v>
      </c>
      <c r="H566" s="6">
        <f t="shared" si="57"/>
        <v>0</v>
      </c>
    </row>
    <row r="567" spans="1:8">
      <c r="A567" s="1" t="s">
        <v>244</v>
      </c>
      <c r="B567" s="1" t="s">
        <v>994</v>
      </c>
      <c r="C567" s="2" t="s">
        <v>995</v>
      </c>
      <c r="E567" s="4">
        <v>0</v>
      </c>
      <c r="F567" s="5">
        <v>0</v>
      </c>
      <c r="G567" s="6">
        <v>1</v>
      </c>
      <c r="H567" s="6">
        <f>H568</f>
        <v>0</v>
      </c>
    </row>
    <row r="568" spans="1:8">
      <c r="A568" s="1" t="s">
        <v>996</v>
      </c>
      <c r="B568" s="1" t="s">
        <v>226</v>
      </c>
      <c r="C568" s="2" t="s">
        <v>227</v>
      </c>
      <c r="E568" s="4">
        <v>0</v>
      </c>
      <c r="F568" s="5">
        <v>0</v>
      </c>
      <c r="G568" s="6">
        <v>1</v>
      </c>
      <c r="H568" s="6">
        <f>H569+H620</f>
        <v>0</v>
      </c>
    </row>
    <row r="569" spans="1:8" ht="25.5">
      <c r="A569" s="1" t="s">
        <v>997</v>
      </c>
      <c r="B569" s="1" t="s">
        <v>229</v>
      </c>
      <c r="C569" s="2" t="s">
        <v>998</v>
      </c>
      <c r="E569" s="4">
        <v>0</v>
      </c>
      <c r="F569" s="5">
        <v>0</v>
      </c>
      <c r="G569" s="6">
        <v>1</v>
      </c>
      <c r="H569" s="6">
        <f>H570</f>
        <v>0</v>
      </c>
    </row>
    <row r="570" spans="1:8" ht="25.5">
      <c r="A570" s="1" t="s">
        <v>999</v>
      </c>
      <c r="B570" s="1" t="s">
        <v>1000</v>
      </c>
      <c r="C570" s="2" t="s">
        <v>1001</v>
      </c>
      <c r="E570" s="4">
        <v>0</v>
      </c>
      <c r="F570" s="5">
        <v>0</v>
      </c>
      <c r="G570" s="6">
        <v>1</v>
      </c>
      <c r="H570" s="6">
        <f>H571+H581+H586+H595+H598+H612</f>
        <v>0</v>
      </c>
    </row>
    <row r="571" spans="1:8">
      <c r="A571" s="1" t="s">
        <v>1002</v>
      </c>
      <c r="B571" s="1" t="s">
        <v>235</v>
      </c>
      <c r="C571" s="2" t="s">
        <v>236</v>
      </c>
      <c r="E571" s="4">
        <v>0</v>
      </c>
      <c r="F571" s="5">
        <v>0</v>
      </c>
      <c r="G571" s="6">
        <v>1</v>
      </c>
      <c r="H571" s="6">
        <f>H572+H573+H574+H575+H576+H577+H578+H579+H580</f>
        <v>0</v>
      </c>
    </row>
    <row r="572" spans="1:8">
      <c r="A572" s="1" t="s">
        <v>1003</v>
      </c>
      <c r="B572" s="1" t="s">
        <v>28</v>
      </c>
      <c r="C572" s="2" t="s">
        <v>238</v>
      </c>
      <c r="D572" s="3" t="s">
        <v>239</v>
      </c>
      <c r="E572" s="4">
        <v>160</v>
      </c>
      <c r="F572" s="5">
        <v>0</v>
      </c>
      <c r="G572" s="6">
        <v>2</v>
      </c>
      <c r="H572" s="6">
        <f t="shared" ref="H572:H580" si="58">ROUND(ROUND(F572,2)*ROUND(E572,2),2)</f>
        <v>0</v>
      </c>
    </row>
    <row r="573" spans="1:8">
      <c r="A573" s="1" t="s">
        <v>1004</v>
      </c>
      <c r="B573" s="1" t="s">
        <v>222</v>
      </c>
      <c r="C573" s="2" t="s">
        <v>241</v>
      </c>
      <c r="D573" s="3" t="s">
        <v>242</v>
      </c>
      <c r="E573" s="4">
        <v>3</v>
      </c>
      <c r="F573" s="5">
        <v>0</v>
      </c>
      <c r="G573" s="6">
        <v>2</v>
      </c>
      <c r="H573" s="6">
        <f t="shared" si="58"/>
        <v>0</v>
      </c>
    </row>
    <row r="574" spans="1:8">
      <c r="A574" s="1" t="s">
        <v>1005</v>
      </c>
      <c r="B574" s="1" t="s">
        <v>244</v>
      </c>
      <c r="C574" s="2" t="s">
        <v>245</v>
      </c>
      <c r="D574" s="3" t="s">
        <v>239</v>
      </c>
      <c r="E574" s="4">
        <v>15</v>
      </c>
      <c r="F574" s="5">
        <v>0</v>
      </c>
      <c r="G574" s="6">
        <v>2</v>
      </c>
      <c r="H574" s="6">
        <f t="shared" si="58"/>
        <v>0</v>
      </c>
    </row>
    <row r="575" spans="1:8" ht="51">
      <c r="A575" s="1" t="s">
        <v>1006</v>
      </c>
      <c r="B575" s="1" t="s">
        <v>247</v>
      </c>
      <c r="C575" s="2" t="s">
        <v>248</v>
      </c>
      <c r="D575" s="3" t="s">
        <v>249</v>
      </c>
      <c r="E575" s="4">
        <v>0</v>
      </c>
      <c r="F575" s="5">
        <v>0</v>
      </c>
      <c r="G575" s="6">
        <v>2</v>
      </c>
      <c r="H575" s="6">
        <f t="shared" si="58"/>
        <v>0</v>
      </c>
    </row>
    <row r="576" spans="1:8" ht="51">
      <c r="A576" s="1" t="s">
        <v>1007</v>
      </c>
      <c r="B576" s="1" t="s">
        <v>251</v>
      </c>
      <c r="C576" s="2" t="s">
        <v>252</v>
      </c>
      <c r="D576" s="3" t="s">
        <v>249</v>
      </c>
      <c r="E576" s="4">
        <v>640</v>
      </c>
      <c r="F576" s="5">
        <v>0</v>
      </c>
      <c r="G576" s="6">
        <v>2</v>
      </c>
      <c r="H576" s="6">
        <f t="shared" si="58"/>
        <v>0</v>
      </c>
    </row>
    <row r="577" spans="1:8" ht="25.5">
      <c r="A577" s="1" t="s">
        <v>1008</v>
      </c>
      <c r="B577" s="1" t="s">
        <v>254</v>
      </c>
      <c r="C577" s="2" t="s">
        <v>255</v>
      </c>
      <c r="D577" s="3" t="s">
        <v>242</v>
      </c>
      <c r="E577" s="4">
        <v>7</v>
      </c>
      <c r="F577" s="5">
        <v>0</v>
      </c>
      <c r="G577" s="6">
        <v>2</v>
      </c>
      <c r="H577" s="6">
        <f t="shared" si="58"/>
        <v>0</v>
      </c>
    </row>
    <row r="578" spans="1:8" ht="25.5">
      <c r="A578" s="1" t="s">
        <v>1009</v>
      </c>
      <c r="B578" s="1" t="s">
        <v>257</v>
      </c>
      <c r="C578" s="2" t="s">
        <v>258</v>
      </c>
      <c r="D578" s="3" t="s">
        <v>239</v>
      </c>
      <c r="E578" s="4">
        <v>320</v>
      </c>
      <c r="F578" s="5">
        <v>0</v>
      </c>
      <c r="G578" s="6">
        <v>2</v>
      </c>
      <c r="H578" s="6">
        <f t="shared" si="58"/>
        <v>0</v>
      </c>
    </row>
    <row r="579" spans="1:8" ht="38.25">
      <c r="A579" s="1" t="s">
        <v>1010</v>
      </c>
      <c r="B579" s="1" t="s">
        <v>260</v>
      </c>
      <c r="C579" s="2" t="s">
        <v>261</v>
      </c>
      <c r="D579" s="3" t="s">
        <v>239</v>
      </c>
      <c r="E579" s="4">
        <v>150</v>
      </c>
      <c r="F579" s="5">
        <v>0</v>
      </c>
      <c r="G579" s="6">
        <v>2</v>
      </c>
      <c r="H579" s="6">
        <f t="shared" si="58"/>
        <v>0</v>
      </c>
    </row>
    <row r="580" spans="1:8" ht="38.25">
      <c r="A580" s="1" t="s">
        <v>1011</v>
      </c>
      <c r="B580" s="1" t="s">
        <v>263</v>
      </c>
      <c r="C580" s="2" t="s">
        <v>264</v>
      </c>
      <c r="D580" s="3" t="s">
        <v>239</v>
      </c>
      <c r="E580" s="4">
        <v>10</v>
      </c>
      <c r="F580" s="5">
        <v>0</v>
      </c>
      <c r="G580" s="6">
        <v>2</v>
      </c>
      <c r="H580" s="6">
        <f t="shared" si="58"/>
        <v>0</v>
      </c>
    </row>
    <row r="581" spans="1:8">
      <c r="A581" s="1" t="s">
        <v>1012</v>
      </c>
      <c r="B581" s="1" t="s">
        <v>266</v>
      </c>
      <c r="C581" s="2" t="s">
        <v>267</v>
      </c>
      <c r="E581" s="4">
        <v>0</v>
      </c>
      <c r="F581" s="5">
        <v>0</v>
      </c>
      <c r="G581" s="6">
        <v>1</v>
      </c>
      <c r="H581" s="6">
        <f>H582+H583+H584+H585</f>
        <v>0</v>
      </c>
    </row>
    <row r="582" spans="1:8" ht="38.25">
      <c r="A582" s="1" t="s">
        <v>1013</v>
      </c>
      <c r="B582" s="1" t="s">
        <v>269</v>
      </c>
      <c r="C582" s="2" t="s">
        <v>270</v>
      </c>
      <c r="D582" s="3" t="s">
        <v>271</v>
      </c>
      <c r="E582" s="4">
        <v>260</v>
      </c>
      <c r="F582" s="5">
        <v>0</v>
      </c>
      <c r="G582" s="6">
        <v>2</v>
      </c>
      <c r="H582" s="6">
        <f t="shared" ref="H582:H585" si="59">ROUND(ROUND(F582,2)*ROUND(E582,2),2)</f>
        <v>0</v>
      </c>
    </row>
    <row r="583" spans="1:8" ht="25.5">
      <c r="A583" s="1" t="s">
        <v>1014</v>
      </c>
      <c r="B583" s="1" t="s">
        <v>273</v>
      </c>
      <c r="C583" s="2" t="s">
        <v>274</v>
      </c>
      <c r="D583" s="3" t="s">
        <v>271</v>
      </c>
      <c r="E583" s="4">
        <v>65</v>
      </c>
      <c r="F583" s="5">
        <v>0</v>
      </c>
      <c r="G583" s="6">
        <v>2</v>
      </c>
      <c r="H583" s="6">
        <f t="shared" si="59"/>
        <v>0</v>
      </c>
    </row>
    <row r="584" spans="1:8" ht="38.25">
      <c r="A584" s="1" t="s">
        <v>1015</v>
      </c>
      <c r="B584" s="1" t="s">
        <v>276</v>
      </c>
      <c r="C584" s="2" t="s">
        <v>277</v>
      </c>
      <c r="D584" s="3" t="s">
        <v>249</v>
      </c>
      <c r="E584" s="4">
        <v>710</v>
      </c>
      <c r="F584" s="5">
        <v>0</v>
      </c>
      <c r="G584" s="6">
        <v>2</v>
      </c>
      <c r="H584" s="6">
        <f t="shared" si="59"/>
        <v>0</v>
      </c>
    </row>
    <row r="585" spans="1:8" ht="51">
      <c r="A585" s="1" t="s">
        <v>1016</v>
      </c>
      <c r="B585" s="1" t="s">
        <v>279</v>
      </c>
      <c r="C585" s="2" t="s">
        <v>280</v>
      </c>
      <c r="D585" s="3" t="s">
        <v>249</v>
      </c>
      <c r="E585" s="4">
        <v>320</v>
      </c>
      <c r="F585" s="5">
        <v>0</v>
      </c>
      <c r="G585" s="6">
        <v>2</v>
      </c>
      <c r="H585" s="6">
        <f t="shared" si="59"/>
        <v>0</v>
      </c>
    </row>
    <row r="586" spans="1:8">
      <c r="A586" s="1" t="s">
        <v>1017</v>
      </c>
      <c r="B586" s="1" t="s">
        <v>282</v>
      </c>
      <c r="C586" s="2" t="s">
        <v>283</v>
      </c>
      <c r="E586" s="4">
        <v>0</v>
      </c>
      <c r="F586" s="5">
        <v>0</v>
      </c>
      <c r="G586" s="6">
        <v>1</v>
      </c>
      <c r="H586" s="6">
        <f>H587+H588+H589+H590+H591+H592+H593+H594</f>
        <v>0</v>
      </c>
    </row>
    <row r="587" spans="1:8" ht="51">
      <c r="A587" s="1" t="s">
        <v>1018</v>
      </c>
      <c r="B587" s="1" t="s">
        <v>285</v>
      </c>
      <c r="C587" s="2" t="s">
        <v>286</v>
      </c>
      <c r="D587" s="3" t="s">
        <v>271</v>
      </c>
      <c r="E587" s="4">
        <v>0</v>
      </c>
      <c r="F587" s="5">
        <v>0</v>
      </c>
      <c r="G587" s="6">
        <v>2</v>
      </c>
      <c r="H587" s="6">
        <f t="shared" ref="H587:H594" si="60">ROUND(ROUND(F587,2)*ROUND(E587,2),2)</f>
        <v>0</v>
      </c>
    </row>
    <row r="588" spans="1:8" ht="63.75">
      <c r="A588" s="1" t="s">
        <v>1019</v>
      </c>
      <c r="B588" s="1" t="s">
        <v>288</v>
      </c>
      <c r="C588" s="2" t="s">
        <v>289</v>
      </c>
      <c r="D588" s="3" t="s">
        <v>271</v>
      </c>
      <c r="E588" s="4">
        <v>195</v>
      </c>
      <c r="F588" s="5">
        <v>0</v>
      </c>
      <c r="G588" s="6">
        <v>2</v>
      </c>
      <c r="H588" s="6">
        <f t="shared" si="60"/>
        <v>0</v>
      </c>
    </row>
    <row r="589" spans="1:8" ht="25.5">
      <c r="A589" s="1" t="s">
        <v>1020</v>
      </c>
      <c r="B589" s="1" t="s">
        <v>291</v>
      </c>
      <c r="C589" s="2" t="s">
        <v>292</v>
      </c>
      <c r="D589" s="3" t="s">
        <v>249</v>
      </c>
      <c r="E589" s="4">
        <v>0</v>
      </c>
      <c r="F589" s="5">
        <v>0</v>
      </c>
      <c r="G589" s="6">
        <v>2</v>
      </c>
      <c r="H589" s="6">
        <f t="shared" si="60"/>
        <v>0</v>
      </c>
    </row>
    <row r="590" spans="1:8" ht="25.5">
      <c r="A590" s="1" t="s">
        <v>1021</v>
      </c>
      <c r="B590" s="1" t="s">
        <v>294</v>
      </c>
      <c r="C590" s="2" t="s">
        <v>295</v>
      </c>
      <c r="D590" s="3" t="s">
        <v>249</v>
      </c>
      <c r="E590" s="4">
        <v>0</v>
      </c>
      <c r="F590" s="5">
        <v>0</v>
      </c>
      <c r="G590" s="6">
        <v>2</v>
      </c>
      <c r="H590" s="6">
        <f t="shared" si="60"/>
        <v>0</v>
      </c>
    </row>
    <row r="591" spans="1:8" ht="25.5">
      <c r="A591" s="1" t="s">
        <v>1022</v>
      </c>
      <c r="B591" s="1" t="s">
        <v>297</v>
      </c>
      <c r="C591" s="2" t="s">
        <v>419</v>
      </c>
      <c r="D591" s="3" t="s">
        <v>249</v>
      </c>
      <c r="E591" s="4">
        <v>640</v>
      </c>
      <c r="F591" s="5">
        <v>0</v>
      </c>
      <c r="G591" s="6">
        <v>2</v>
      </c>
      <c r="H591" s="6">
        <f t="shared" si="60"/>
        <v>0</v>
      </c>
    </row>
    <row r="592" spans="1:8" ht="25.5">
      <c r="A592" s="1" t="s">
        <v>1023</v>
      </c>
      <c r="B592" s="1" t="s">
        <v>300</v>
      </c>
      <c r="C592" s="2" t="s">
        <v>301</v>
      </c>
      <c r="D592" s="3" t="s">
        <v>239</v>
      </c>
      <c r="E592" s="4">
        <v>15</v>
      </c>
      <c r="F592" s="5">
        <v>0</v>
      </c>
      <c r="G592" s="6">
        <v>2</v>
      </c>
      <c r="H592" s="6">
        <f t="shared" si="60"/>
        <v>0</v>
      </c>
    </row>
    <row r="593" spans="1:8" ht="38.25">
      <c r="A593" s="1" t="s">
        <v>1024</v>
      </c>
      <c r="B593" s="1" t="s">
        <v>303</v>
      </c>
      <c r="C593" s="2" t="s">
        <v>304</v>
      </c>
      <c r="D593" s="3" t="s">
        <v>239</v>
      </c>
      <c r="E593" s="4">
        <v>320</v>
      </c>
      <c r="F593" s="5">
        <v>0</v>
      </c>
      <c r="G593" s="6">
        <v>2</v>
      </c>
      <c r="H593" s="6">
        <f t="shared" si="60"/>
        <v>0</v>
      </c>
    </row>
    <row r="594" spans="1:8" ht="38.25">
      <c r="A594" s="1" t="s">
        <v>1025</v>
      </c>
      <c r="B594" s="1" t="s">
        <v>306</v>
      </c>
      <c r="C594" s="2" t="s">
        <v>307</v>
      </c>
      <c r="D594" s="3" t="s">
        <v>239</v>
      </c>
      <c r="E594" s="4">
        <v>10</v>
      </c>
      <c r="F594" s="5">
        <v>0</v>
      </c>
      <c r="G594" s="6">
        <v>2</v>
      </c>
      <c r="H594" s="6">
        <f t="shared" si="60"/>
        <v>0</v>
      </c>
    </row>
    <row r="595" spans="1:8">
      <c r="A595" s="1" t="s">
        <v>1026</v>
      </c>
      <c r="B595" s="1" t="s">
        <v>309</v>
      </c>
      <c r="C595" s="2" t="s">
        <v>310</v>
      </c>
      <c r="E595" s="4">
        <v>0</v>
      </c>
      <c r="F595" s="5">
        <v>0</v>
      </c>
      <c r="G595" s="6">
        <v>1</v>
      </c>
      <c r="H595" s="6">
        <f>H596+H597</f>
        <v>0</v>
      </c>
    </row>
    <row r="596" spans="1:8" ht="63.75">
      <c r="A596" s="1" t="s">
        <v>1027</v>
      </c>
      <c r="B596" s="1" t="s">
        <v>312</v>
      </c>
      <c r="C596" s="2" t="s">
        <v>313</v>
      </c>
      <c r="D596" s="3" t="s">
        <v>242</v>
      </c>
      <c r="E596" s="4">
        <v>7</v>
      </c>
      <c r="F596" s="5">
        <v>0</v>
      </c>
      <c r="G596" s="6">
        <v>2</v>
      </c>
      <c r="H596" s="6">
        <f t="shared" ref="H596:H597" si="61">ROUND(ROUND(F596,2)*ROUND(E596,2),2)</f>
        <v>0</v>
      </c>
    </row>
    <row r="597" spans="1:8" ht="25.5">
      <c r="A597" s="1" t="s">
        <v>1028</v>
      </c>
      <c r="B597" s="1" t="s">
        <v>315</v>
      </c>
      <c r="C597" s="2" t="s">
        <v>316</v>
      </c>
      <c r="D597" s="3" t="s">
        <v>242</v>
      </c>
      <c r="E597" s="4">
        <v>7</v>
      </c>
      <c r="F597" s="5">
        <v>0</v>
      </c>
      <c r="G597" s="6">
        <v>2</v>
      </c>
      <c r="H597" s="6">
        <f t="shared" si="61"/>
        <v>0</v>
      </c>
    </row>
    <row r="598" spans="1:8">
      <c r="A598" s="1" t="s">
        <v>1029</v>
      </c>
      <c r="B598" s="1" t="s">
        <v>318</v>
      </c>
      <c r="C598" s="2" t="s">
        <v>319</v>
      </c>
      <c r="E598" s="4">
        <v>0</v>
      </c>
      <c r="F598" s="5">
        <v>0</v>
      </c>
      <c r="G598" s="6">
        <v>1</v>
      </c>
      <c r="H598" s="6">
        <f>H599+H600+H601+H602+H603+H604+H605+H606+H607+H608+H609+H610+H611</f>
        <v>0</v>
      </c>
    </row>
    <row r="599" spans="1:8" ht="25.5">
      <c r="A599" s="1" t="s">
        <v>1030</v>
      </c>
      <c r="B599" s="1" t="s">
        <v>321</v>
      </c>
      <c r="C599" s="2" t="s">
        <v>322</v>
      </c>
      <c r="D599" s="3" t="s">
        <v>242</v>
      </c>
      <c r="E599" s="4">
        <v>1</v>
      </c>
      <c r="F599" s="5">
        <v>0</v>
      </c>
      <c r="G599" s="6">
        <v>2</v>
      </c>
      <c r="H599" s="6">
        <f t="shared" ref="H599:H611" si="62">ROUND(ROUND(F599,2)*ROUND(E599,2),2)</f>
        <v>0</v>
      </c>
    </row>
    <row r="600" spans="1:8" ht="38.25">
      <c r="A600" s="1" t="s">
        <v>1031</v>
      </c>
      <c r="B600" s="1" t="s">
        <v>324</v>
      </c>
      <c r="C600" s="2" t="s">
        <v>325</v>
      </c>
      <c r="D600" s="3" t="s">
        <v>242</v>
      </c>
      <c r="E600" s="4">
        <v>1</v>
      </c>
      <c r="F600" s="5">
        <v>0</v>
      </c>
      <c r="G600" s="6">
        <v>2</v>
      </c>
      <c r="H600" s="6">
        <f t="shared" si="62"/>
        <v>0</v>
      </c>
    </row>
    <row r="601" spans="1:8">
      <c r="A601" s="1" t="s">
        <v>1032</v>
      </c>
      <c r="B601" s="1" t="s">
        <v>327</v>
      </c>
      <c r="C601" s="2" t="s">
        <v>328</v>
      </c>
      <c r="D601" s="3" t="s">
        <v>242</v>
      </c>
      <c r="E601" s="4">
        <v>1</v>
      </c>
      <c r="F601" s="5">
        <v>0</v>
      </c>
      <c r="G601" s="6">
        <v>2</v>
      </c>
      <c r="H601" s="6">
        <f t="shared" si="62"/>
        <v>0</v>
      </c>
    </row>
    <row r="602" spans="1:8" ht="38.25">
      <c r="A602" s="1" t="s">
        <v>1033</v>
      </c>
      <c r="B602" s="1" t="s">
        <v>330</v>
      </c>
      <c r="C602" s="2" t="s">
        <v>1034</v>
      </c>
      <c r="D602" s="3" t="s">
        <v>239</v>
      </c>
      <c r="E602" s="4">
        <v>160</v>
      </c>
      <c r="F602" s="5">
        <v>0</v>
      </c>
      <c r="G602" s="6">
        <v>2</v>
      </c>
      <c r="H602" s="6">
        <f t="shared" si="62"/>
        <v>0</v>
      </c>
    </row>
    <row r="603" spans="1:8">
      <c r="A603" s="1" t="s">
        <v>1035</v>
      </c>
      <c r="B603" s="1" t="s">
        <v>333</v>
      </c>
      <c r="C603" s="2" t="s">
        <v>334</v>
      </c>
      <c r="D603" s="3" t="s">
        <v>239</v>
      </c>
      <c r="E603" s="4">
        <v>160</v>
      </c>
      <c r="F603" s="5">
        <v>0</v>
      </c>
      <c r="G603" s="6">
        <v>2</v>
      </c>
      <c r="H603" s="6">
        <f t="shared" si="62"/>
        <v>0</v>
      </c>
    </row>
    <row r="604" spans="1:8" ht="25.5">
      <c r="A604" s="1" t="s">
        <v>1036</v>
      </c>
      <c r="B604" s="1" t="s">
        <v>336</v>
      </c>
      <c r="C604" s="2" t="s">
        <v>444</v>
      </c>
      <c r="D604" s="3" t="s">
        <v>239</v>
      </c>
      <c r="E604" s="4">
        <v>160</v>
      </c>
      <c r="F604" s="5">
        <v>0</v>
      </c>
      <c r="G604" s="6">
        <v>2</v>
      </c>
      <c r="H604" s="6">
        <f t="shared" si="62"/>
        <v>0</v>
      </c>
    </row>
    <row r="605" spans="1:8" ht="25.5">
      <c r="A605" s="1" t="s">
        <v>1037</v>
      </c>
      <c r="B605" s="1" t="s">
        <v>339</v>
      </c>
      <c r="C605" s="2" t="s">
        <v>866</v>
      </c>
      <c r="D605" s="3" t="s">
        <v>249</v>
      </c>
      <c r="E605" s="4">
        <v>0</v>
      </c>
      <c r="F605" s="5">
        <v>0</v>
      </c>
      <c r="G605" s="6">
        <v>2</v>
      </c>
      <c r="H605" s="6">
        <f t="shared" si="62"/>
        <v>0</v>
      </c>
    </row>
    <row r="606" spans="1:8" ht="25.5">
      <c r="A606" s="1" t="s">
        <v>1038</v>
      </c>
      <c r="B606" s="1" t="s">
        <v>342</v>
      </c>
      <c r="C606" s="2" t="s">
        <v>343</v>
      </c>
      <c r="D606" s="3" t="s">
        <v>249</v>
      </c>
      <c r="E606" s="4">
        <v>0</v>
      </c>
      <c r="F606" s="5">
        <v>0</v>
      </c>
      <c r="G606" s="6">
        <v>2</v>
      </c>
      <c r="H606" s="6">
        <f t="shared" si="62"/>
        <v>0</v>
      </c>
    </row>
    <row r="607" spans="1:8" ht="25.5">
      <c r="A607" s="1" t="s">
        <v>1039</v>
      </c>
      <c r="B607" s="1" t="s">
        <v>345</v>
      </c>
      <c r="C607" s="2" t="s">
        <v>346</v>
      </c>
      <c r="D607" s="3" t="s">
        <v>239</v>
      </c>
      <c r="E607" s="4">
        <v>0</v>
      </c>
      <c r="F607" s="5">
        <v>0</v>
      </c>
      <c r="G607" s="6">
        <v>2</v>
      </c>
      <c r="H607" s="6">
        <f t="shared" si="62"/>
        <v>0</v>
      </c>
    </row>
    <row r="608" spans="1:8" ht="38.25">
      <c r="A608" s="1" t="s">
        <v>1040</v>
      </c>
      <c r="B608" s="1" t="s">
        <v>348</v>
      </c>
      <c r="C608" s="2" t="s">
        <v>349</v>
      </c>
      <c r="D608" s="3" t="s">
        <v>242</v>
      </c>
      <c r="E608" s="4">
        <v>7</v>
      </c>
      <c r="F608" s="5">
        <v>0</v>
      </c>
      <c r="G608" s="6">
        <v>2</v>
      </c>
      <c r="H608" s="6">
        <f t="shared" si="62"/>
        <v>0</v>
      </c>
    </row>
    <row r="609" spans="1:8">
      <c r="A609" s="1" t="s">
        <v>1041</v>
      </c>
      <c r="B609" s="1" t="s">
        <v>351</v>
      </c>
      <c r="C609" s="2" t="s">
        <v>352</v>
      </c>
      <c r="D609" s="3" t="s">
        <v>242</v>
      </c>
      <c r="E609" s="4">
        <v>3</v>
      </c>
      <c r="F609" s="5">
        <v>0</v>
      </c>
      <c r="G609" s="6">
        <v>2</v>
      </c>
      <c r="H609" s="6">
        <f t="shared" si="62"/>
        <v>0</v>
      </c>
    </row>
    <row r="610" spans="1:8" ht="38.25">
      <c r="A610" s="1" t="s">
        <v>1042</v>
      </c>
      <c r="B610" s="1" t="s">
        <v>354</v>
      </c>
      <c r="C610" s="2" t="s">
        <v>355</v>
      </c>
      <c r="D610" s="3" t="s">
        <v>242</v>
      </c>
      <c r="E610" s="4">
        <v>1</v>
      </c>
      <c r="F610" s="5">
        <v>0</v>
      </c>
      <c r="G610" s="6">
        <v>2</v>
      </c>
      <c r="H610" s="6">
        <f t="shared" si="62"/>
        <v>0</v>
      </c>
    </row>
    <row r="611" spans="1:8">
      <c r="A611" s="1" t="s">
        <v>1043</v>
      </c>
      <c r="B611" s="1" t="s">
        <v>357</v>
      </c>
      <c r="C611" s="2" t="s">
        <v>358</v>
      </c>
      <c r="D611" s="3" t="s">
        <v>242</v>
      </c>
      <c r="E611" s="4">
        <v>1</v>
      </c>
      <c r="F611" s="5">
        <v>0</v>
      </c>
      <c r="G611" s="6">
        <v>2</v>
      </c>
      <c r="H611" s="6">
        <f t="shared" si="62"/>
        <v>0</v>
      </c>
    </row>
    <row r="612" spans="1:8">
      <c r="A612" s="1" t="s">
        <v>1044</v>
      </c>
      <c r="B612" s="1" t="s">
        <v>360</v>
      </c>
      <c r="C612" s="2" t="s">
        <v>361</v>
      </c>
      <c r="E612" s="4">
        <v>0</v>
      </c>
      <c r="F612" s="5">
        <v>0</v>
      </c>
      <c r="G612" s="6">
        <v>1</v>
      </c>
      <c r="H612" s="6">
        <f>H613+H614+H615+H616+H617+H618+H619</f>
        <v>0</v>
      </c>
    </row>
    <row r="613" spans="1:8">
      <c r="A613" s="1" t="s">
        <v>1045</v>
      </c>
      <c r="B613" s="1" t="s">
        <v>363</v>
      </c>
      <c r="C613" s="2" t="s">
        <v>364</v>
      </c>
      <c r="D613" s="3" t="s">
        <v>33</v>
      </c>
      <c r="E613" s="4">
        <v>0</v>
      </c>
      <c r="F613" s="5">
        <v>0</v>
      </c>
      <c r="G613" s="6">
        <v>2</v>
      </c>
      <c r="H613" s="6">
        <f t="shared" ref="H613:H619" si="63">ROUND(ROUND(F613,2)*ROUND(E613,2),2)</f>
        <v>0</v>
      </c>
    </row>
    <row r="614" spans="1:8" ht="63.75">
      <c r="A614" s="1" t="s">
        <v>1046</v>
      </c>
      <c r="C614" s="2" t="s">
        <v>366</v>
      </c>
      <c r="D614" s="3" t="s">
        <v>242</v>
      </c>
      <c r="E614" s="4">
        <v>1</v>
      </c>
      <c r="F614" s="5">
        <v>0</v>
      </c>
      <c r="G614" s="6">
        <v>2</v>
      </c>
      <c r="H614" s="6">
        <f t="shared" si="63"/>
        <v>0</v>
      </c>
    </row>
    <row r="615" spans="1:8" ht="102">
      <c r="A615" s="1" t="s">
        <v>1047</v>
      </c>
      <c r="C615" s="2" t="s">
        <v>368</v>
      </c>
      <c r="D615" s="3" t="s">
        <v>242</v>
      </c>
      <c r="E615" s="4">
        <v>1</v>
      </c>
      <c r="F615" s="5">
        <v>0</v>
      </c>
      <c r="G615" s="6">
        <v>2</v>
      </c>
      <c r="H615" s="6">
        <f t="shared" si="63"/>
        <v>0</v>
      </c>
    </row>
    <row r="616" spans="1:8" ht="38.25">
      <c r="A616" s="1" t="s">
        <v>1048</v>
      </c>
      <c r="B616" s="1" t="s">
        <v>370</v>
      </c>
      <c r="C616" s="2" t="s">
        <v>1049</v>
      </c>
      <c r="D616" s="3" t="s">
        <v>242</v>
      </c>
      <c r="E616" s="4">
        <v>1</v>
      </c>
      <c r="F616" s="5">
        <v>0</v>
      </c>
      <c r="G616" s="6">
        <v>2</v>
      </c>
      <c r="H616" s="6">
        <f t="shared" si="63"/>
        <v>0</v>
      </c>
    </row>
    <row r="617" spans="1:8">
      <c r="A617" s="1" t="s">
        <v>1050</v>
      </c>
      <c r="B617" s="1" t="s">
        <v>373</v>
      </c>
      <c r="C617" s="2" t="s">
        <v>374</v>
      </c>
      <c r="D617" s="3" t="s">
        <v>242</v>
      </c>
      <c r="E617" s="4">
        <v>1</v>
      </c>
      <c r="F617" s="5">
        <v>0</v>
      </c>
      <c r="G617" s="6">
        <v>2</v>
      </c>
      <c r="H617" s="6">
        <f t="shared" si="63"/>
        <v>0</v>
      </c>
    </row>
    <row r="618" spans="1:8">
      <c r="A618" s="1" t="s">
        <v>1051</v>
      </c>
      <c r="B618" s="1" t="s">
        <v>376</v>
      </c>
      <c r="C618" s="2" t="s">
        <v>377</v>
      </c>
      <c r="D618" s="3" t="s">
        <v>242</v>
      </c>
      <c r="E618" s="4">
        <v>1</v>
      </c>
      <c r="F618" s="5">
        <v>0</v>
      </c>
      <c r="G618" s="6">
        <v>2</v>
      </c>
      <c r="H618" s="6">
        <f t="shared" si="63"/>
        <v>0</v>
      </c>
    </row>
    <row r="619" spans="1:8">
      <c r="A619" s="1" t="s">
        <v>1052</v>
      </c>
      <c r="B619" s="1" t="s">
        <v>379</v>
      </c>
      <c r="C619" s="2" t="s">
        <v>380</v>
      </c>
      <c r="D619" s="3" t="s">
        <v>242</v>
      </c>
      <c r="E619" s="4">
        <v>1</v>
      </c>
      <c r="F619" s="5">
        <v>0</v>
      </c>
      <c r="G619" s="6">
        <v>2</v>
      </c>
      <c r="H619" s="6">
        <f t="shared" si="63"/>
        <v>0</v>
      </c>
    </row>
    <row r="620" spans="1:8">
      <c r="A620" s="1" t="s">
        <v>1053</v>
      </c>
      <c r="B620" s="1" t="s">
        <v>648</v>
      </c>
      <c r="C620" s="2" t="s">
        <v>649</v>
      </c>
      <c r="E620" s="4">
        <v>0</v>
      </c>
      <c r="F620" s="5">
        <v>0</v>
      </c>
      <c r="G620" s="6">
        <v>1</v>
      </c>
      <c r="H620" s="6">
        <f>H621</f>
        <v>0</v>
      </c>
    </row>
    <row r="621" spans="1:8">
      <c r="A621" s="1" t="s">
        <v>1054</v>
      </c>
      <c r="B621" s="1" t="s">
        <v>766</v>
      </c>
      <c r="C621" s="2" t="s">
        <v>767</v>
      </c>
      <c r="E621" s="4">
        <v>0</v>
      </c>
      <c r="F621" s="5">
        <v>0</v>
      </c>
      <c r="G621" s="6">
        <v>1</v>
      </c>
      <c r="H621" s="6">
        <f>H622+H624+H627</f>
        <v>0</v>
      </c>
    </row>
    <row r="622" spans="1:8">
      <c r="A622" s="1" t="s">
        <v>1055</v>
      </c>
      <c r="B622" s="1" t="s">
        <v>235</v>
      </c>
      <c r="C622" s="2" t="s">
        <v>236</v>
      </c>
      <c r="E622" s="4">
        <v>0</v>
      </c>
      <c r="F622" s="5">
        <v>0</v>
      </c>
      <c r="G622" s="6">
        <v>1</v>
      </c>
      <c r="H622" s="6">
        <f>H623</f>
        <v>0</v>
      </c>
    </row>
    <row r="623" spans="1:8" ht="51">
      <c r="A623" s="1" t="s">
        <v>1056</v>
      </c>
      <c r="B623" s="1" t="s">
        <v>247</v>
      </c>
      <c r="C623" s="2" t="s">
        <v>248</v>
      </c>
      <c r="D623" s="3" t="s">
        <v>249</v>
      </c>
      <c r="E623" s="4">
        <v>120</v>
      </c>
      <c r="F623" s="5">
        <v>0</v>
      </c>
      <c r="G623" s="6">
        <v>2</v>
      </c>
      <c r="H623" s="6">
        <f>ROUND(ROUND(F623,2)*ROUND(E623,2),2)</f>
        <v>0</v>
      </c>
    </row>
    <row r="624" spans="1:8">
      <c r="A624" s="1" t="s">
        <v>1057</v>
      </c>
      <c r="B624" s="1" t="s">
        <v>266</v>
      </c>
      <c r="C624" s="2" t="s">
        <v>267</v>
      </c>
      <c r="E624" s="4">
        <v>0</v>
      </c>
      <c r="F624" s="5">
        <v>0</v>
      </c>
      <c r="G624" s="6">
        <v>1</v>
      </c>
      <c r="H624" s="6">
        <f>H625+H626</f>
        <v>0</v>
      </c>
    </row>
    <row r="625" spans="1:8" ht="38.25">
      <c r="A625" s="1" t="s">
        <v>1058</v>
      </c>
      <c r="B625" s="1" t="s">
        <v>269</v>
      </c>
      <c r="C625" s="2" t="s">
        <v>270</v>
      </c>
      <c r="D625" s="3" t="s">
        <v>271</v>
      </c>
      <c r="E625" s="4">
        <v>110</v>
      </c>
      <c r="F625" s="5">
        <v>0</v>
      </c>
      <c r="G625" s="6">
        <v>2</v>
      </c>
      <c r="H625" s="6">
        <f t="shared" ref="H625:H626" si="64">ROUND(ROUND(F625,2)*ROUND(E625,2),2)</f>
        <v>0</v>
      </c>
    </row>
    <row r="626" spans="1:8" ht="38.25">
      <c r="A626" s="1" t="s">
        <v>1059</v>
      </c>
      <c r="B626" s="1" t="s">
        <v>273</v>
      </c>
      <c r="C626" s="2" t="s">
        <v>277</v>
      </c>
      <c r="D626" s="3" t="s">
        <v>249</v>
      </c>
      <c r="E626" s="4">
        <v>135</v>
      </c>
      <c r="F626" s="5">
        <v>0</v>
      </c>
      <c r="G626" s="6">
        <v>2</v>
      </c>
      <c r="H626" s="6">
        <f t="shared" si="64"/>
        <v>0</v>
      </c>
    </row>
    <row r="627" spans="1:8">
      <c r="A627" s="1" t="s">
        <v>1060</v>
      </c>
      <c r="B627" s="1" t="s">
        <v>282</v>
      </c>
      <c r="C627" s="2" t="s">
        <v>283</v>
      </c>
      <c r="E627" s="4">
        <v>0</v>
      </c>
      <c r="F627" s="5">
        <v>0</v>
      </c>
      <c r="G627" s="6">
        <v>1</v>
      </c>
      <c r="H627" s="6">
        <f>H628+H629+H630+H631</f>
        <v>0</v>
      </c>
    </row>
    <row r="628" spans="1:8" ht="51">
      <c r="A628" s="1" t="s">
        <v>1061</v>
      </c>
      <c r="B628" s="1" t="s">
        <v>285</v>
      </c>
      <c r="C628" s="2" t="s">
        <v>286</v>
      </c>
      <c r="D628" s="3" t="s">
        <v>271</v>
      </c>
      <c r="E628" s="4">
        <v>80</v>
      </c>
      <c r="F628" s="5">
        <v>0</v>
      </c>
      <c r="G628" s="6">
        <v>2</v>
      </c>
      <c r="H628" s="6">
        <f t="shared" ref="H628:H631" si="65">ROUND(ROUND(F628,2)*ROUND(E628,2),2)</f>
        <v>0</v>
      </c>
    </row>
    <row r="629" spans="1:8" ht="63.75">
      <c r="A629" s="1" t="s">
        <v>1062</v>
      </c>
      <c r="B629" s="1" t="s">
        <v>288</v>
      </c>
      <c r="C629" s="2" t="s">
        <v>289</v>
      </c>
      <c r="D629" s="3" t="s">
        <v>271</v>
      </c>
      <c r="E629" s="4">
        <v>25</v>
      </c>
      <c r="F629" s="5">
        <v>0</v>
      </c>
      <c r="G629" s="6">
        <v>2</v>
      </c>
      <c r="H629" s="6">
        <f t="shared" si="65"/>
        <v>0</v>
      </c>
    </row>
    <row r="630" spans="1:8" ht="25.5">
      <c r="A630" s="1" t="s">
        <v>1063</v>
      </c>
      <c r="B630" s="1" t="s">
        <v>291</v>
      </c>
      <c r="C630" s="2" t="s">
        <v>292</v>
      </c>
      <c r="D630" s="3" t="s">
        <v>249</v>
      </c>
      <c r="E630" s="4">
        <v>130</v>
      </c>
      <c r="F630" s="5">
        <v>0</v>
      </c>
      <c r="G630" s="6">
        <v>2</v>
      </c>
      <c r="H630" s="6">
        <f t="shared" si="65"/>
        <v>0</v>
      </c>
    </row>
    <row r="631" spans="1:8" ht="25.5">
      <c r="A631" s="1" t="s">
        <v>1064</v>
      </c>
      <c r="B631" s="1" t="s">
        <v>294</v>
      </c>
      <c r="C631" s="2" t="s">
        <v>295</v>
      </c>
      <c r="D631" s="3" t="s">
        <v>249</v>
      </c>
      <c r="E631" s="4">
        <v>130</v>
      </c>
      <c r="F631" s="5">
        <v>0</v>
      </c>
      <c r="G631" s="6">
        <v>2</v>
      </c>
      <c r="H631" s="6">
        <f t="shared" si="65"/>
        <v>0</v>
      </c>
    </row>
    <row r="632" spans="1:8">
      <c r="A632" s="1" t="s">
        <v>247</v>
      </c>
      <c r="B632" s="1" t="s">
        <v>1065</v>
      </c>
      <c r="C632" s="2" t="s">
        <v>1066</v>
      </c>
      <c r="E632" s="4">
        <v>0</v>
      </c>
      <c r="F632" s="5">
        <v>0</v>
      </c>
      <c r="G632" s="6">
        <v>1</v>
      </c>
      <c r="H632" s="6">
        <f>H633</f>
        <v>0</v>
      </c>
    </row>
    <row r="633" spans="1:8">
      <c r="A633" s="1" t="s">
        <v>1067</v>
      </c>
      <c r="B633" s="1" t="s">
        <v>1068</v>
      </c>
      <c r="C633" s="2" t="s">
        <v>1069</v>
      </c>
      <c r="D633" s="3" t="s">
        <v>1070</v>
      </c>
      <c r="E633" s="4">
        <v>10</v>
      </c>
      <c r="F633" s="109">
        <f>H80+H567</f>
        <v>0</v>
      </c>
      <c r="G633" s="6">
        <v>2</v>
      </c>
      <c r="H633" s="6">
        <f>ROUND(F633*E633/100,2)</f>
        <v>0</v>
      </c>
    </row>
  </sheetData>
  <sheetProtection algorithmName="SHA-512" hashValue="k4qJfQNkBimrE5QtG8I/OeuwynSW4+vZ3YUGIzRJ1K/DhKaJcwyWdLriTyz2VE7+agqWKPdKWM/zdKB73wufrQ==" saltValue="B9LeWE8UUkg5PhyW3cQkhg==" spinCount="100000" sheet="1" formatCells="0" formatColumns="0" formatRows="0"/>
  <autoFilter ref="A2:I633"/>
  <conditionalFormatting sqref="J1:IM1048576">
    <cfRule type="expression" dxfId="30" priority="13" stopIfTrue="1">
      <formula>$G:$G=1</formula>
    </cfRule>
  </conditionalFormatting>
  <conditionalFormatting sqref="D1:F1 D634:H65527 D633:G633 D4:H632">
    <cfRule type="expression" dxfId="29" priority="26" stopIfTrue="1">
      <formula>$D1="op"</formula>
    </cfRule>
  </conditionalFormatting>
  <conditionalFormatting sqref="I3:I65527 I1 G3:G65527 G1">
    <cfRule type="expression" dxfId="28" priority="28" stopIfTrue="1">
      <formula>#REF!&gt;0</formula>
    </cfRule>
  </conditionalFormatting>
  <conditionalFormatting sqref="D1:F1 D4:F65527">
    <cfRule type="expression" dxfId="27" priority="34" stopIfTrue="1">
      <formula>#REF!&gt;0</formula>
    </cfRule>
    <cfRule type="expression" dxfId="26" priority="35" stopIfTrue="1">
      <formula>$G1=1</formula>
    </cfRule>
  </conditionalFormatting>
  <conditionalFormatting sqref="A4:C65527 A1:C1">
    <cfRule type="expression" dxfId="25" priority="42" stopIfTrue="1">
      <formula>#REF!&gt;0</formula>
    </cfRule>
    <cfRule type="expression" dxfId="24" priority="43" stopIfTrue="1">
      <formula>$G1=1</formula>
    </cfRule>
  </conditionalFormatting>
  <conditionalFormatting sqref="A3:C3">
    <cfRule type="expression" dxfId="23" priority="46" stopIfTrue="1">
      <formula>#REF!&gt;0</formula>
    </cfRule>
    <cfRule type="expression" dxfId="22" priority="47" stopIfTrue="1">
      <formula>$G3=-1</formula>
    </cfRule>
  </conditionalFormatting>
  <conditionalFormatting sqref="D3:F3">
    <cfRule type="expression" dxfId="21" priority="48" stopIfTrue="1">
      <formula>#REF!&gt;0</formula>
    </cfRule>
    <cfRule type="expression" dxfId="20" priority="49" stopIfTrue="1">
      <formula>$G3=-1</formula>
    </cfRule>
  </conditionalFormatting>
  <conditionalFormatting sqref="H4:H632 H634:H65527">
    <cfRule type="expression" dxfId="19" priority="52" stopIfTrue="1">
      <formula>#REF!&gt;0</formula>
    </cfRule>
    <cfRule type="expression" dxfId="18" priority="53" stopIfTrue="1">
      <formula>G4=1</formula>
    </cfRule>
  </conditionalFormatting>
  <conditionalFormatting sqref="H3">
    <cfRule type="expression" dxfId="17" priority="54" stopIfTrue="1">
      <formula>#REF!&gt;0</formula>
    </cfRule>
    <cfRule type="expression" dxfId="16" priority="55" stopIfTrue="1">
      <formula>G3=-1</formula>
    </cfRule>
  </conditionalFormatting>
  <conditionalFormatting sqref="H633">
    <cfRule type="expression" dxfId="15" priority="4" stopIfTrue="1">
      <formula>$D633="op"</formula>
    </cfRule>
  </conditionalFormatting>
  <conditionalFormatting sqref="H633">
    <cfRule type="expression" dxfId="14" priority="5" stopIfTrue="1">
      <formula>#REF!&gt;0</formula>
    </cfRule>
    <cfRule type="expression" dxfId="13" priority="6" stopIfTrue="1">
      <formula>G633=1</formula>
    </cfRule>
  </conditionalFormatting>
  <pageMargins left="0.75" right="0.75" top="1" bottom="1" header="0.5" footer="0.5"/>
  <pageSetup paperSize="9" scale="61" fitToHeight="0" orientation="landscape" cellComments="atEnd" verticalDpi="200" r:id="rId1"/>
  <headerFooter alignWithMargins="0">
    <oddHeader>&amp;L&amp;G&amp;R&amp;G</oddHeader>
    <oddFooter xml:space="preserve">&amp;R&amp;P od &amp; &amp;N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2:E145"/>
  <sheetViews>
    <sheetView view="pageBreakPreview" zoomScaleNormal="115" zoomScaleSheetLayoutView="100" workbookViewId="0">
      <selection activeCell="C19" sqref="C19"/>
    </sheetView>
  </sheetViews>
  <sheetFormatPr defaultRowHeight="12.75"/>
  <cols>
    <col min="1" max="1" width="14" style="46" customWidth="1"/>
    <col min="2" max="2" width="17.42578125" style="46" customWidth="1"/>
    <col min="3" max="3" width="73.28515625" style="47" customWidth="1"/>
    <col min="4" max="4" width="28.85546875" style="48" customWidth="1"/>
    <col min="5" max="5" width="23.140625" style="49" customWidth="1"/>
    <col min="6" max="16384" width="9.140625" style="49"/>
  </cols>
  <sheetData>
    <row r="2" spans="1:5" s="50" customFormat="1" ht="15">
      <c r="A2" s="51" t="s">
        <v>7</v>
      </c>
      <c r="B2" s="51" t="s">
        <v>8</v>
      </c>
      <c r="C2" s="52" t="s">
        <v>9</v>
      </c>
      <c r="D2" s="53" t="s">
        <v>19</v>
      </c>
      <c r="E2" s="53" t="s">
        <v>1198</v>
      </c>
    </row>
    <row r="3" spans="1:5" s="69" customFormat="1" ht="18.75">
      <c r="A3" s="66"/>
      <c r="B3" s="66" t="s">
        <v>5</v>
      </c>
      <c r="C3" s="67" t="s">
        <v>6</v>
      </c>
      <c r="D3" s="68">
        <f>'Popis del'!H3</f>
        <v>0</v>
      </c>
      <c r="E3" s="68">
        <f>ROUND(D3*1.22,2)</f>
        <v>0</v>
      </c>
    </row>
    <row r="4" spans="1:5" s="73" customFormat="1" ht="45">
      <c r="A4" s="70" t="s">
        <v>25</v>
      </c>
      <c r="B4" s="70" t="s">
        <v>26</v>
      </c>
      <c r="C4" s="71" t="s">
        <v>27</v>
      </c>
      <c r="D4" s="72">
        <f>'Popis del'!H4</f>
        <v>0</v>
      </c>
    </row>
    <row r="5" spans="1:5" s="77" customFormat="1">
      <c r="A5" s="74" t="s">
        <v>28</v>
      </c>
      <c r="B5" s="74" t="s">
        <v>29</v>
      </c>
      <c r="C5" s="75" t="s">
        <v>30</v>
      </c>
      <c r="D5" s="76">
        <f>'Popis del'!H5</f>
        <v>0</v>
      </c>
    </row>
    <row r="6" spans="1:5" s="77" customFormat="1">
      <c r="A6" s="74" t="s">
        <v>222</v>
      </c>
      <c r="B6" s="74" t="s">
        <v>223</v>
      </c>
      <c r="C6" s="75" t="s">
        <v>224</v>
      </c>
      <c r="D6" s="76">
        <f>'Popis del'!H80</f>
        <v>0</v>
      </c>
    </row>
    <row r="7" spans="1:5" s="81" customFormat="1">
      <c r="A7" s="78" t="s">
        <v>225</v>
      </c>
      <c r="B7" s="78" t="s">
        <v>226</v>
      </c>
      <c r="C7" s="79" t="s">
        <v>227</v>
      </c>
      <c r="D7" s="80">
        <f>'Popis del'!H81</f>
        <v>0</v>
      </c>
    </row>
    <row r="8" spans="1:5" s="81" customFormat="1">
      <c r="A8" s="78" t="s">
        <v>228</v>
      </c>
      <c r="B8" s="78" t="s">
        <v>229</v>
      </c>
      <c r="C8" s="79" t="s">
        <v>230</v>
      </c>
      <c r="D8" s="80">
        <f>'Popis del'!H82</f>
        <v>0</v>
      </c>
    </row>
    <row r="9" spans="1:5" s="81" customFormat="1" ht="25.5">
      <c r="A9" s="78" t="s">
        <v>231</v>
      </c>
      <c r="B9" s="78" t="s">
        <v>232</v>
      </c>
      <c r="C9" s="79" t="s">
        <v>233</v>
      </c>
      <c r="D9" s="80">
        <f>'Popis del'!H83</f>
        <v>0</v>
      </c>
    </row>
    <row r="10" spans="1:5" s="81" customFormat="1">
      <c r="A10" s="78" t="s">
        <v>381</v>
      </c>
      <c r="B10" s="78" t="s">
        <v>382</v>
      </c>
      <c r="C10" s="79" t="s">
        <v>383</v>
      </c>
      <c r="D10" s="80">
        <f>'Popis del'!H133</f>
        <v>0</v>
      </c>
    </row>
    <row r="11" spans="1:5" s="81" customFormat="1">
      <c r="A11" s="78" t="s">
        <v>466</v>
      </c>
      <c r="B11" s="78" t="s">
        <v>467</v>
      </c>
      <c r="C11" s="79" t="s">
        <v>468</v>
      </c>
      <c r="D11" s="80">
        <f>'Popis del'!H188</f>
        <v>0</v>
      </c>
    </row>
    <row r="12" spans="1:5" s="81" customFormat="1">
      <c r="A12" s="78" t="s">
        <v>540</v>
      </c>
      <c r="B12" s="78" t="s">
        <v>541</v>
      </c>
      <c r="C12" s="79" t="s">
        <v>542</v>
      </c>
      <c r="D12" s="80">
        <f>'Popis del'!H244</f>
        <v>0</v>
      </c>
    </row>
    <row r="13" spans="1:5" s="81" customFormat="1">
      <c r="A13" s="78" t="s">
        <v>597</v>
      </c>
      <c r="B13" s="78" t="s">
        <v>598</v>
      </c>
      <c r="C13" s="79" t="s">
        <v>599</v>
      </c>
      <c r="D13" s="80">
        <f>'Popis del'!H293</f>
        <v>0</v>
      </c>
    </row>
    <row r="14" spans="1:5" s="81" customFormat="1">
      <c r="A14" s="78" t="s">
        <v>647</v>
      </c>
      <c r="B14" s="78" t="s">
        <v>648</v>
      </c>
      <c r="C14" s="79" t="s">
        <v>649</v>
      </c>
      <c r="D14" s="80">
        <f>'Popis del'!H330</f>
        <v>0</v>
      </c>
    </row>
    <row r="15" spans="1:5" s="81" customFormat="1">
      <c r="A15" s="78" t="s">
        <v>650</v>
      </c>
      <c r="B15" s="78" t="s">
        <v>651</v>
      </c>
      <c r="C15" s="79" t="s">
        <v>652</v>
      </c>
      <c r="D15" s="80">
        <f>'Popis del'!H331</f>
        <v>0</v>
      </c>
    </row>
    <row r="16" spans="1:5" s="81" customFormat="1">
      <c r="A16" s="78" t="s">
        <v>699</v>
      </c>
      <c r="B16" s="78" t="s">
        <v>700</v>
      </c>
      <c r="C16" s="79" t="s">
        <v>701</v>
      </c>
      <c r="D16" s="80">
        <f>'Popis del'!H370</f>
        <v>0</v>
      </c>
    </row>
    <row r="17" spans="1:4" s="81" customFormat="1">
      <c r="A17" s="78" t="s">
        <v>765</v>
      </c>
      <c r="B17" s="78" t="s">
        <v>766</v>
      </c>
      <c r="C17" s="79" t="s">
        <v>767</v>
      </c>
      <c r="D17" s="80">
        <f>'Popis del'!H421</f>
        <v>0</v>
      </c>
    </row>
    <row r="18" spans="1:4" s="81" customFormat="1">
      <c r="A18" s="78" t="s">
        <v>856</v>
      </c>
      <c r="B18" s="78" t="s">
        <v>857</v>
      </c>
      <c r="C18" s="79" t="s">
        <v>858</v>
      </c>
      <c r="D18" s="80">
        <f>'Popis del'!H479</f>
        <v>0</v>
      </c>
    </row>
    <row r="19" spans="1:4" s="81" customFormat="1" ht="25.5">
      <c r="A19" s="78" t="s">
        <v>859</v>
      </c>
      <c r="B19" s="78" t="s">
        <v>860</v>
      </c>
      <c r="C19" s="79" t="s">
        <v>861</v>
      </c>
      <c r="D19" s="80">
        <f>'Popis del'!H480</f>
        <v>0</v>
      </c>
    </row>
    <row r="20" spans="1:4" s="81" customFormat="1">
      <c r="A20" s="78" t="s">
        <v>873</v>
      </c>
      <c r="B20" s="78" t="s">
        <v>874</v>
      </c>
      <c r="C20" s="79" t="s">
        <v>875</v>
      </c>
      <c r="D20" s="80">
        <f>'Popis del'!H489</f>
        <v>0</v>
      </c>
    </row>
    <row r="21" spans="1:4" s="81" customFormat="1">
      <c r="A21" s="78" t="s">
        <v>876</v>
      </c>
      <c r="B21" s="78" t="s">
        <v>877</v>
      </c>
      <c r="C21" s="79" t="s">
        <v>878</v>
      </c>
      <c r="D21" s="80">
        <f>'Popis del'!H490</f>
        <v>0</v>
      </c>
    </row>
    <row r="22" spans="1:4" s="81" customFormat="1" ht="25.5">
      <c r="A22" s="78" t="s">
        <v>893</v>
      </c>
      <c r="B22" s="78" t="s">
        <v>894</v>
      </c>
      <c r="C22" s="79" t="s">
        <v>895</v>
      </c>
      <c r="D22" s="80">
        <f>'Popis del'!H500</f>
        <v>0</v>
      </c>
    </row>
    <row r="23" spans="1:4" s="81" customFormat="1">
      <c r="A23" s="78" t="s">
        <v>912</v>
      </c>
      <c r="B23" s="78" t="s">
        <v>913</v>
      </c>
      <c r="C23" s="79" t="s">
        <v>914</v>
      </c>
      <c r="D23" s="80">
        <f>'Popis del'!H511</f>
        <v>0</v>
      </c>
    </row>
    <row r="24" spans="1:4" s="81" customFormat="1" ht="25.5">
      <c r="A24" s="78" t="s">
        <v>915</v>
      </c>
      <c r="B24" s="78" t="s">
        <v>916</v>
      </c>
      <c r="C24" s="79" t="s">
        <v>917</v>
      </c>
      <c r="D24" s="80">
        <f>'Popis del'!H512</f>
        <v>0</v>
      </c>
    </row>
    <row r="25" spans="1:4" s="81" customFormat="1">
      <c r="A25" s="78" t="s">
        <v>981</v>
      </c>
      <c r="B25" s="78" t="s">
        <v>982</v>
      </c>
      <c r="C25" s="79" t="s">
        <v>983</v>
      </c>
      <c r="D25" s="80">
        <f>'Popis del'!H560</f>
        <v>0</v>
      </c>
    </row>
    <row r="26" spans="1:4" s="81" customFormat="1" ht="25.5">
      <c r="A26" s="78" t="s">
        <v>984</v>
      </c>
      <c r="B26" s="78" t="s">
        <v>985</v>
      </c>
      <c r="C26" s="79" t="s">
        <v>986</v>
      </c>
      <c r="D26" s="80">
        <f>'Popis del'!H561</f>
        <v>0</v>
      </c>
    </row>
    <row r="27" spans="1:4" s="77" customFormat="1">
      <c r="A27" s="74" t="s">
        <v>244</v>
      </c>
      <c r="B27" s="74" t="s">
        <v>994</v>
      </c>
      <c r="C27" s="75" t="s">
        <v>995</v>
      </c>
      <c r="D27" s="76">
        <f>'Popis del'!H567</f>
        <v>0</v>
      </c>
    </row>
    <row r="28" spans="1:4" s="81" customFormat="1">
      <c r="A28" s="78" t="s">
        <v>996</v>
      </c>
      <c r="B28" s="78" t="s">
        <v>226</v>
      </c>
      <c r="C28" s="79" t="s">
        <v>227</v>
      </c>
      <c r="D28" s="80">
        <f>'Popis del'!H568</f>
        <v>0</v>
      </c>
    </row>
    <row r="29" spans="1:4" s="81" customFormat="1" ht="25.5">
      <c r="A29" s="78" t="s">
        <v>997</v>
      </c>
      <c r="B29" s="78" t="s">
        <v>229</v>
      </c>
      <c r="C29" s="79" t="s">
        <v>998</v>
      </c>
      <c r="D29" s="80">
        <f>'Popis del'!H569</f>
        <v>0</v>
      </c>
    </row>
    <row r="30" spans="1:4" s="81" customFormat="1" ht="25.5">
      <c r="A30" s="78" t="s">
        <v>999</v>
      </c>
      <c r="B30" s="78" t="s">
        <v>1000</v>
      </c>
      <c r="C30" s="79" t="s">
        <v>1001</v>
      </c>
      <c r="D30" s="80">
        <f>'Popis del'!H570</f>
        <v>0</v>
      </c>
    </row>
    <row r="31" spans="1:4" s="81" customFormat="1">
      <c r="A31" s="78" t="s">
        <v>1053</v>
      </c>
      <c r="B31" s="78" t="s">
        <v>648</v>
      </c>
      <c r="C31" s="79" t="s">
        <v>649</v>
      </c>
      <c r="D31" s="80">
        <f>'Popis del'!H620</f>
        <v>0</v>
      </c>
    </row>
    <row r="32" spans="1:4" s="81" customFormat="1">
      <c r="A32" s="78" t="s">
        <v>1054</v>
      </c>
      <c r="B32" s="78" t="s">
        <v>766</v>
      </c>
      <c r="C32" s="79" t="s">
        <v>767</v>
      </c>
      <c r="D32" s="80">
        <f>'Popis del'!H621</f>
        <v>0</v>
      </c>
    </row>
    <row r="33" spans="1:4" s="77" customFormat="1">
      <c r="A33" s="74" t="s">
        <v>247</v>
      </c>
      <c r="B33" s="74" t="s">
        <v>1065</v>
      </c>
      <c r="C33" s="75" t="s">
        <v>1066</v>
      </c>
      <c r="D33" s="76">
        <f>'Popis del'!H632</f>
        <v>0</v>
      </c>
    </row>
    <row r="34" spans="1:4" s="54" customFormat="1" ht="15">
      <c r="A34" s="55"/>
      <c r="B34" s="55"/>
      <c r="C34" s="56"/>
      <c r="D34" s="57"/>
    </row>
    <row r="35" spans="1:4" s="58" customFormat="1">
      <c r="A35" s="59"/>
      <c r="B35" s="59"/>
      <c r="C35" s="60"/>
      <c r="D35" s="61"/>
    </row>
    <row r="36" spans="1:4" s="58" customFormat="1">
      <c r="A36" s="59"/>
      <c r="B36" s="59"/>
      <c r="C36" s="60"/>
      <c r="D36" s="61"/>
    </row>
    <row r="37" spans="1:4" s="58" customFormat="1">
      <c r="A37" s="59"/>
      <c r="B37" s="59"/>
      <c r="C37" s="60"/>
      <c r="D37" s="61"/>
    </row>
    <row r="38" spans="1:4" s="58" customFormat="1">
      <c r="A38" s="59"/>
      <c r="B38" s="59"/>
      <c r="C38" s="60"/>
      <c r="D38" s="61"/>
    </row>
    <row r="39" spans="1:4" s="58" customFormat="1">
      <c r="A39" s="59"/>
      <c r="B39" s="59"/>
      <c r="C39" s="60"/>
      <c r="D39" s="61"/>
    </row>
    <row r="40" spans="1:4" s="58" customFormat="1">
      <c r="A40" s="59"/>
      <c r="B40" s="59"/>
      <c r="C40" s="60"/>
      <c r="D40" s="61"/>
    </row>
    <row r="41" spans="1:4" s="58" customFormat="1">
      <c r="A41" s="59"/>
      <c r="B41" s="59"/>
      <c r="C41" s="60"/>
      <c r="D41" s="61"/>
    </row>
    <row r="42" spans="1:4" s="58" customFormat="1">
      <c r="A42" s="59"/>
      <c r="B42" s="59"/>
      <c r="C42" s="60"/>
      <c r="D42" s="61"/>
    </row>
    <row r="43" spans="1:4" s="58" customFormat="1">
      <c r="A43" s="59"/>
      <c r="B43" s="59"/>
      <c r="C43" s="60"/>
      <c r="D43" s="61"/>
    </row>
    <row r="44" spans="1:4" s="58" customFormat="1">
      <c r="A44" s="59"/>
      <c r="B44" s="59"/>
      <c r="C44" s="60"/>
      <c r="D44" s="61"/>
    </row>
    <row r="45" spans="1:4" s="58" customFormat="1">
      <c r="A45" s="59"/>
      <c r="B45" s="59"/>
      <c r="C45" s="60"/>
      <c r="D45" s="61"/>
    </row>
    <row r="46" spans="1:4" s="58" customFormat="1">
      <c r="A46" s="59"/>
      <c r="B46" s="59"/>
      <c r="C46" s="60"/>
      <c r="D46" s="61"/>
    </row>
    <row r="47" spans="1:4" s="58" customFormat="1">
      <c r="A47" s="59"/>
      <c r="B47" s="59"/>
      <c r="C47" s="60"/>
      <c r="D47" s="61"/>
    </row>
    <row r="48" spans="1:4" s="58" customFormat="1">
      <c r="A48" s="59"/>
      <c r="B48" s="59"/>
      <c r="C48" s="60"/>
      <c r="D48" s="61"/>
    </row>
    <row r="49" spans="1:4" s="58" customFormat="1">
      <c r="A49" s="59"/>
      <c r="B49" s="59"/>
      <c r="C49" s="60"/>
      <c r="D49" s="61"/>
    </row>
    <row r="50" spans="1:4" s="58" customFormat="1">
      <c r="A50" s="59"/>
      <c r="B50" s="59"/>
      <c r="C50" s="60"/>
      <c r="D50" s="61"/>
    </row>
    <row r="51" spans="1:4" s="58" customFormat="1">
      <c r="A51" s="59"/>
      <c r="B51" s="59"/>
      <c r="C51" s="60"/>
      <c r="D51" s="61"/>
    </row>
    <row r="52" spans="1:4" s="58" customFormat="1">
      <c r="A52" s="59"/>
      <c r="B52" s="59"/>
      <c r="C52" s="60"/>
      <c r="D52" s="61"/>
    </row>
    <row r="53" spans="1:4" s="58" customFormat="1">
      <c r="A53" s="59"/>
      <c r="B53" s="59"/>
      <c r="C53" s="60"/>
      <c r="D53" s="61"/>
    </row>
    <row r="54" spans="1:4" s="58" customFormat="1">
      <c r="A54" s="59"/>
      <c r="B54" s="59"/>
      <c r="C54" s="60"/>
      <c r="D54" s="61"/>
    </row>
    <row r="55" spans="1:4" s="58" customFormat="1">
      <c r="A55" s="59"/>
      <c r="B55" s="59"/>
      <c r="C55" s="60"/>
      <c r="D55" s="61"/>
    </row>
    <row r="56" spans="1:4" s="58" customFormat="1">
      <c r="A56" s="59"/>
      <c r="B56" s="59"/>
      <c r="C56" s="60"/>
      <c r="D56" s="61"/>
    </row>
    <row r="57" spans="1:4" s="58" customFormat="1">
      <c r="A57" s="59"/>
      <c r="B57" s="59"/>
      <c r="C57" s="60"/>
      <c r="D57" s="61"/>
    </row>
    <row r="58" spans="1:4" s="58" customFormat="1">
      <c r="A58" s="59"/>
      <c r="B58" s="59"/>
      <c r="C58" s="60"/>
      <c r="D58" s="61"/>
    </row>
    <row r="59" spans="1:4" s="58" customFormat="1">
      <c r="A59" s="59"/>
      <c r="B59" s="59"/>
      <c r="C59" s="60"/>
      <c r="D59" s="61"/>
    </row>
    <row r="60" spans="1:4" s="58" customFormat="1">
      <c r="A60" s="59"/>
      <c r="B60" s="59"/>
      <c r="C60" s="60"/>
      <c r="D60" s="61"/>
    </row>
    <row r="61" spans="1:4" s="58" customFormat="1">
      <c r="A61" s="59"/>
      <c r="B61" s="59"/>
      <c r="C61" s="60"/>
      <c r="D61" s="61"/>
    </row>
    <row r="62" spans="1:4" s="58" customFormat="1">
      <c r="A62" s="59"/>
      <c r="B62" s="59"/>
      <c r="C62" s="60"/>
      <c r="D62" s="61"/>
    </row>
    <row r="63" spans="1:4" s="58" customFormat="1">
      <c r="A63" s="59"/>
      <c r="B63" s="59"/>
      <c r="C63" s="60"/>
      <c r="D63" s="61"/>
    </row>
    <row r="64" spans="1:4" s="58" customFormat="1">
      <c r="A64" s="59"/>
      <c r="B64" s="59"/>
      <c r="C64" s="60"/>
      <c r="D64" s="61"/>
    </row>
    <row r="65" spans="1:4" s="58" customFormat="1">
      <c r="A65" s="59"/>
      <c r="B65" s="59"/>
      <c r="C65" s="60"/>
      <c r="D65" s="61"/>
    </row>
    <row r="66" spans="1:4" s="58" customFormat="1">
      <c r="A66" s="59"/>
      <c r="B66" s="59"/>
      <c r="C66" s="60"/>
      <c r="D66" s="61"/>
    </row>
    <row r="67" spans="1:4" s="58" customFormat="1">
      <c r="A67" s="59"/>
      <c r="B67" s="59"/>
      <c r="C67" s="60"/>
      <c r="D67" s="61"/>
    </row>
    <row r="68" spans="1:4" s="58" customFormat="1">
      <c r="A68" s="59"/>
      <c r="B68" s="59"/>
      <c r="C68" s="60"/>
      <c r="D68" s="61"/>
    </row>
    <row r="69" spans="1:4" s="54" customFormat="1" ht="15">
      <c r="A69" s="55"/>
      <c r="B69" s="55"/>
      <c r="C69" s="56"/>
      <c r="D69" s="57"/>
    </row>
    <row r="70" spans="1:4" s="58" customFormat="1">
      <c r="A70" s="59"/>
      <c r="B70" s="59"/>
      <c r="C70" s="60"/>
      <c r="D70" s="61"/>
    </row>
    <row r="71" spans="1:4" s="62" customFormat="1">
      <c r="A71" s="63"/>
      <c r="B71" s="63"/>
      <c r="C71" s="64"/>
      <c r="D71" s="65"/>
    </row>
    <row r="72" spans="1:4" s="62" customFormat="1">
      <c r="A72" s="63"/>
      <c r="B72" s="63"/>
      <c r="C72" s="64"/>
      <c r="D72" s="65"/>
    </row>
    <row r="73" spans="1:4" s="62" customFormat="1">
      <c r="A73" s="63"/>
      <c r="B73" s="63"/>
      <c r="C73" s="64"/>
      <c r="D73" s="65"/>
    </row>
    <row r="74" spans="1:4" s="62" customFormat="1">
      <c r="A74" s="63"/>
      <c r="B74" s="63"/>
      <c r="C74" s="64"/>
      <c r="D74" s="65"/>
    </row>
    <row r="75" spans="1:4" s="62" customFormat="1">
      <c r="A75" s="63"/>
      <c r="B75" s="63"/>
      <c r="C75" s="64"/>
      <c r="D75" s="65"/>
    </row>
    <row r="76" spans="1:4" s="58" customFormat="1">
      <c r="A76" s="59"/>
      <c r="B76" s="59"/>
      <c r="C76" s="60"/>
      <c r="D76" s="61"/>
    </row>
    <row r="77" spans="1:4" s="58" customFormat="1">
      <c r="A77" s="59"/>
      <c r="B77" s="59"/>
      <c r="C77" s="60"/>
      <c r="D77" s="61"/>
    </row>
    <row r="78" spans="1:4" s="62" customFormat="1">
      <c r="A78" s="63"/>
      <c r="B78" s="63"/>
      <c r="C78" s="64"/>
      <c r="D78" s="65"/>
    </row>
    <row r="79" spans="1:4" s="62" customFormat="1">
      <c r="A79" s="63"/>
      <c r="B79" s="63"/>
      <c r="C79" s="64"/>
      <c r="D79" s="65"/>
    </row>
    <row r="80" spans="1:4" s="62" customFormat="1">
      <c r="A80" s="63"/>
      <c r="B80" s="63"/>
      <c r="C80" s="64"/>
      <c r="D80" s="65"/>
    </row>
    <row r="81" spans="1:4" s="62" customFormat="1">
      <c r="A81" s="63"/>
      <c r="B81" s="63"/>
      <c r="C81" s="64"/>
      <c r="D81" s="65"/>
    </row>
    <row r="82" spans="1:4" s="58" customFormat="1">
      <c r="A82" s="59"/>
      <c r="B82" s="59"/>
      <c r="C82" s="60"/>
      <c r="D82" s="61"/>
    </row>
    <row r="83" spans="1:4" s="62" customFormat="1">
      <c r="A83" s="63"/>
      <c r="B83" s="63"/>
      <c r="C83" s="64"/>
      <c r="D83" s="65"/>
    </row>
    <row r="84" spans="1:4" s="62" customFormat="1">
      <c r="A84" s="63"/>
      <c r="B84" s="63"/>
      <c r="C84" s="64"/>
      <c r="D84" s="65"/>
    </row>
    <row r="85" spans="1:4" s="62" customFormat="1">
      <c r="A85" s="63"/>
      <c r="B85" s="63"/>
      <c r="C85" s="64"/>
      <c r="D85" s="65"/>
    </row>
    <row r="86" spans="1:4" s="58" customFormat="1">
      <c r="A86" s="59"/>
      <c r="B86" s="59"/>
      <c r="C86" s="60"/>
      <c r="D86" s="61"/>
    </row>
    <row r="87" spans="1:4" s="58" customFormat="1">
      <c r="A87" s="59"/>
      <c r="B87" s="59"/>
      <c r="C87" s="60"/>
      <c r="D87" s="61"/>
    </row>
    <row r="88" spans="1:4" s="62" customFormat="1">
      <c r="A88" s="63"/>
      <c r="B88" s="63"/>
      <c r="C88" s="64"/>
      <c r="D88" s="65"/>
    </row>
    <row r="89" spans="1:4" s="62" customFormat="1">
      <c r="A89" s="63"/>
      <c r="B89" s="63"/>
      <c r="C89" s="64"/>
      <c r="D89" s="65"/>
    </row>
    <row r="90" spans="1:4" s="62" customFormat="1">
      <c r="A90" s="63"/>
      <c r="B90" s="63"/>
      <c r="C90" s="64"/>
      <c r="D90" s="65"/>
    </row>
    <row r="91" spans="1:4" s="62" customFormat="1">
      <c r="A91" s="63"/>
      <c r="B91" s="63"/>
      <c r="C91" s="64"/>
      <c r="D91" s="65"/>
    </row>
    <row r="92" spans="1:4" s="62" customFormat="1">
      <c r="A92" s="63"/>
      <c r="B92" s="63"/>
      <c r="C92" s="64"/>
      <c r="D92" s="65"/>
    </row>
    <row r="93" spans="1:4" s="58" customFormat="1">
      <c r="A93" s="59"/>
      <c r="B93" s="59"/>
      <c r="C93" s="60"/>
      <c r="D93" s="61"/>
    </row>
    <row r="94" spans="1:4" s="58" customFormat="1">
      <c r="A94" s="59"/>
      <c r="B94" s="59"/>
      <c r="C94" s="60"/>
      <c r="D94" s="61"/>
    </row>
    <row r="95" spans="1:4" s="54" customFormat="1" ht="15">
      <c r="A95" s="55"/>
      <c r="B95" s="55"/>
      <c r="C95" s="56"/>
      <c r="D95" s="57"/>
    </row>
    <row r="96" spans="1:4" s="58" customFormat="1">
      <c r="A96" s="59"/>
      <c r="B96" s="59"/>
      <c r="C96" s="60"/>
      <c r="D96" s="61"/>
    </row>
    <row r="97" spans="1:4" s="58" customFormat="1">
      <c r="A97" s="59"/>
      <c r="B97" s="59"/>
      <c r="C97" s="60"/>
      <c r="D97" s="61"/>
    </row>
    <row r="98" spans="1:4" s="58" customFormat="1">
      <c r="A98" s="59"/>
      <c r="B98" s="59"/>
      <c r="C98" s="60"/>
      <c r="D98" s="61"/>
    </row>
    <row r="99" spans="1:4" s="62" customFormat="1">
      <c r="A99" s="63"/>
      <c r="B99" s="63"/>
      <c r="C99" s="64"/>
      <c r="D99" s="65"/>
    </row>
    <row r="100" spans="1:4" s="62" customFormat="1">
      <c r="A100" s="63"/>
      <c r="B100" s="63"/>
      <c r="C100" s="64"/>
      <c r="D100" s="65"/>
    </row>
    <row r="101" spans="1:4" s="62" customFormat="1">
      <c r="A101" s="63"/>
      <c r="B101" s="63"/>
      <c r="C101" s="64"/>
      <c r="D101" s="65"/>
    </row>
    <row r="102" spans="1:4" s="62" customFormat="1">
      <c r="A102" s="63"/>
      <c r="B102" s="63"/>
      <c r="C102" s="64"/>
      <c r="D102" s="65"/>
    </row>
    <row r="103" spans="1:4" s="62" customFormat="1">
      <c r="A103" s="63"/>
      <c r="B103" s="63"/>
      <c r="C103" s="64"/>
      <c r="D103" s="65"/>
    </row>
    <row r="104" spans="1:4" s="62" customFormat="1">
      <c r="A104" s="63"/>
      <c r="B104" s="63"/>
      <c r="C104" s="64"/>
      <c r="D104" s="65"/>
    </row>
    <row r="105" spans="1:4" s="58" customFormat="1">
      <c r="A105" s="59"/>
      <c r="B105" s="59"/>
      <c r="C105" s="60"/>
      <c r="D105" s="61"/>
    </row>
    <row r="106" spans="1:4" s="58" customFormat="1">
      <c r="A106" s="59"/>
      <c r="B106" s="59"/>
      <c r="C106" s="60"/>
      <c r="D106" s="61"/>
    </row>
    <row r="107" spans="1:4" s="58" customFormat="1">
      <c r="A107" s="59"/>
      <c r="B107" s="59"/>
      <c r="C107" s="60"/>
      <c r="D107" s="61"/>
    </row>
    <row r="108" spans="1:4" s="58" customFormat="1">
      <c r="A108" s="59"/>
      <c r="B108" s="59"/>
      <c r="C108" s="60"/>
      <c r="D108" s="61"/>
    </row>
    <row r="109" spans="1:4" s="58" customFormat="1">
      <c r="A109" s="59"/>
      <c r="B109" s="59"/>
      <c r="C109" s="60"/>
      <c r="D109" s="61"/>
    </row>
    <row r="110" spans="1:4" s="58" customFormat="1">
      <c r="A110" s="59"/>
      <c r="B110" s="59"/>
      <c r="C110" s="60"/>
      <c r="D110" s="61"/>
    </row>
    <row r="111" spans="1:4" s="58" customFormat="1">
      <c r="A111" s="59"/>
      <c r="B111" s="59"/>
      <c r="C111" s="60"/>
      <c r="D111" s="61"/>
    </row>
    <row r="112" spans="1:4" s="58" customFormat="1">
      <c r="A112" s="59"/>
      <c r="B112" s="59"/>
      <c r="C112" s="60"/>
      <c r="D112" s="61"/>
    </row>
    <row r="113" spans="1:4" s="58" customFormat="1">
      <c r="A113" s="59"/>
      <c r="B113" s="59"/>
      <c r="C113" s="60"/>
      <c r="D113" s="61"/>
    </row>
    <row r="114" spans="1:4" s="58" customFormat="1">
      <c r="A114" s="59"/>
      <c r="B114" s="59"/>
      <c r="C114" s="60"/>
      <c r="D114" s="61"/>
    </row>
    <row r="115" spans="1:4" s="58" customFormat="1">
      <c r="A115" s="59"/>
      <c r="B115" s="59"/>
      <c r="C115" s="60"/>
      <c r="D115" s="61"/>
    </row>
    <row r="116" spans="1:4" s="58" customFormat="1">
      <c r="A116" s="59"/>
      <c r="B116" s="59"/>
      <c r="C116" s="60"/>
      <c r="D116" s="61"/>
    </row>
    <row r="117" spans="1:4" s="58" customFormat="1">
      <c r="A117" s="59"/>
      <c r="B117" s="59"/>
      <c r="C117" s="60"/>
      <c r="D117" s="61"/>
    </row>
    <row r="118" spans="1:4" s="58" customFormat="1">
      <c r="A118" s="59"/>
      <c r="B118" s="59"/>
      <c r="C118" s="60"/>
      <c r="D118" s="61"/>
    </row>
    <row r="119" spans="1:4" s="58" customFormat="1">
      <c r="A119" s="59"/>
      <c r="B119" s="59"/>
      <c r="C119" s="60"/>
      <c r="D119" s="61"/>
    </row>
    <row r="120" spans="1:4" s="62" customFormat="1">
      <c r="A120" s="63"/>
      <c r="B120" s="63"/>
      <c r="C120" s="64"/>
      <c r="D120" s="65"/>
    </row>
    <row r="121" spans="1:4" s="62" customFormat="1">
      <c r="A121" s="63"/>
      <c r="B121" s="63"/>
      <c r="C121" s="64"/>
      <c r="D121" s="65"/>
    </row>
    <row r="122" spans="1:4" s="62" customFormat="1">
      <c r="A122" s="63"/>
      <c r="B122" s="63"/>
      <c r="C122" s="64"/>
      <c r="D122" s="65"/>
    </row>
    <row r="123" spans="1:4" s="62" customFormat="1">
      <c r="A123" s="63"/>
      <c r="B123" s="63"/>
      <c r="C123" s="64"/>
      <c r="D123" s="65"/>
    </row>
    <row r="124" spans="1:4" s="62" customFormat="1">
      <c r="A124" s="63"/>
      <c r="B124" s="63"/>
      <c r="C124" s="64"/>
      <c r="D124" s="65"/>
    </row>
    <row r="125" spans="1:4" s="58" customFormat="1">
      <c r="A125" s="59"/>
      <c r="B125" s="59"/>
      <c r="C125" s="60"/>
      <c r="D125" s="61"/>
    </row>
    <row r="126" spans="1:4" s="58" customFormat="1">
      <c r="A126" s="59"/>
      <c r="B126" s="59"/>
      <c r="C126" s="60"/>
      <c r="D126" s="61"/>
    </row>
    <row r="127" spans="1:4" s="58" customFormat="1">
      <c r="A127" s="59"/>
      <c r="B127" s="59"/>
      <c r="C127" s="60"/>
      <c r="D127" s="61"/>
    </row>
    <row r="128" spans="1:4" s="58" customFormat="1">
      <c r="A128" s="59"/>
      <c r="B128" s="59"/>
      <c r="C128" s="60"/>
      <c r="D128" s="61"/>
    </row>
    <row r="129" spans="1:4" s="58" customFormat="1">
      <c r="A129" s="59"/>
      <c r="B129" s="59"/>
      <c r="C129" s="60"/>
      <c r="D129" s="61"/>
    </row>
    <row r="130" spans="1:4" s="54" customFormat="1" ht="15">
      <c r="A130" s="55"/>
      <c r="B130" s="55"/>
      <c r="C130" s="56"/>
      <c r="D130" s="57"/>
    </row>
    <row r="131" spans="1:4" s="54" customFormat="1" ht="15">
      <c r="A131" s="55"/>
      <c r="B131" s="55"/>
      <c r="C131" s="56"/>
      <c r="D131" s="57"/>
    </row>
    <row r="132" spans="1:4" s="54" customFormat="1" ht="15">
      <c r="A132" s="55"/>
      <c r="B132" s="55"/>
      <c r="C132" s="56"/>
      <c r="D132" s="57"/>
    </row>
    <row r="133" spans="1:4" s="58" customFormat="1">
      <c r="A133" s="59"/>
      <c r="B133" s="59"/>
      <c r="C133" s="60"/>
      <c r="D133" s="61"/>
    </row>
    <row r="134" spans="1:4" s="62" customFormat="1">
      <c r="A134" s="63"/>
      <c r="B134" s="63"/>
      <c r="C134" s="64"/>
      <c r="D134" s="65"/>
    </row>
    <row r="135" spans="1:4" s="62" customFormat="1">
      <c r="A135" s="63"/>
      <c r="B135" s="63"/>
      <c r="C135" s="64"/>
      <c r="D135" s="65"/>
    </row>
    <row r="136" spans="1:4" s="62" customFormat="1">
      <c r="A136" s="63"/>
      <c r="B136" s="63"/>
      <c r="C136" s="64"/>
      <c r="D136" s="65"/>
    </row>
    <row r="137" spans="1:4" s="62" customFormat="1">
      <c r="A137" s="63"/>
      <c r="B137" s="63"/>
      <c r="C137" s="64"/>
      <c r="D137" s="65"/>
    </row>
    <row r="138" spans="1:4" s="62" customFormat="1">
      <c r="A138" s="63"/>
      <c r="B138" s="63"/>
      <c r="C138" s="64"/>
      <c r="D138" s="65"/>
    </row>
    <row r="139" spans="1:4" s="58" customFormat="1">
      <c r="A139" s="59"/>
      <c r="B139" s="59"/>
      <c r="C139" s="60"/>
      <c r="D139" s="61"/>
    </row>
    <row r="140" spans="1:4" s="54" customFormat="1" ht="15">
      <c r="A140" s="55"/>
      <c r="B140" s="55"/>
      <c r="C140" s="56"/>
      <c r="D140" s="57"/>
    </row>
    <row r="141" spans="1:4" s="54" customFormat="1" ht="15">
      <c r="A141" s="55"/>
      <c r="B141" s="55"/>
      <c r="C141" s="56"/>
      <c r="D141" s="57"/>
    </row>
    <row r="142" spans="1:4" s="54" customFormat="1" ht="15">
      <c r="A142" s="55"/>
      <c r="B142" s="55"/>
      <c r="C142" s="56"/>
      <c r="D142" s="57"/>
    </row>
    <row r="143" spans="1:4" s="54" customFormat="1" ht="15">
      <c r="A143" s="55"/>
      <c r="B143" s="55"/>
      <c r="C143" s="56"/>
      <c r="D143" s="57"/>
    </row>
    <row r="144" spans="1:4" s="54" customFormat="1" ht="15">
      <c r="A144" s="55"/>
      <c r="B144" s="55"/>
      <c r="C144" s="56"/>
      <c r="D144" s="57"/>
    </row>
    <row r="145" spans="1:4" s="54" customFormat="1" ht="15">
      <c r="A145" s="55"/>
      <c r="B145" s="55"/>
      <c r="C145" s="56"/>
      <c r="D145" s="57"/>
    </row>
  </sheetData>
  <sheetProtection algorithmName="SHA-512" hashValue="qmBK9BNQVhaK9JQ2E1WfPVCE7SkYvYiMT0NNnhBcYfj23Nh0+qKmLM8/Gq/wjc4gQS5L9lJP7UlChGYTu6Teiw==" saltValue="/zTs5fiW9VNFrjMRTb7Gjw==" spinCount="100000" sheet="1" objects="1" scenarios="1" formatCells="0" formatColumns="0" formatRows="0"/>
  <conditionalFormatting sqref="E1:IH1 E4:IH1048576 F2:IH3">
    <cfRule type="expression" dxfId="12" priority="3" stopIfTrue="1">
      <formula>#REF!=1</formula>
    </cfRule>
  </conditionalFormatting>
  <conditionalFormatting sqref="D3">
    <cfRule type="expression" dxfId="11" priority="66" stopIfTrue="1">
      <formula>#REF!&gt;0</formula>
    </cfRule>
    <cfRule type="expression" dxfId="10" priority="67" stopIfTrue="1">
      <formula>#REF!=-1</formula>
    </cfRule>
  </conditionalFormatting>
  <conditionalFormatting sqref="D4:D65527">
    <cfRule type="expression" dxfId="9" priority="68" stopIfTrue="1">
      <formula>#REF!&gt;0</formula>
    </cfRule>
    <cfRule type="expression" dxfId="8" priority="69" stopIfTrue="1">
      <formula>#REF!=1</formula>
    </cfRule>
  </conditionalFormatting>
  <conditionalFormatting sqref="A1:C1 A4:C65527">
    <cfRule type="expression" dxfId="7" priority="80" stopIfTrue="1">
      <formula>#REF!&gt;0</formula>
    </cfRule>
    <cfRule type="expression" dxfId="6" priority="81" stopIfTrue="1">
      <formula>#REF!=1</formula>
    </cfRule>
  </conditionalFormatting>
  <conditionalFormatting sqref="A3:C3">
    <cfRule type="expression" dxfId="5" priority="84" stopIfTrue="1">
      <formula>#REF!&gt;0</formula>
    </cfRule>
    <cfRule type="expression" dxfId="4" priority="85" stopIfTrue="1">
      <formula>#REF!=-1</formula>
    </cfRule>
  </conditionalFormatting>
  <conditionalFormatting sqref="E3">
    <cfRule type="expression" dxfId="3" priority="1" stopIfTrue="1">
      <formula>#REF!&gt;0</formula>
    </cfRule>
    <cfRule type="expression" dxfId="2" priority="2" stopIfTrue="1">
      <formula>#REF!=-1</formula>
    </cfRule>
  </conditionalFormatting>
  <pageMargins left="0.75" right="0.75" top="1" bottom="1" header="0.5" footer="0.5"/>
  <pageSetup paperSize="9" scale="56" fitToHeight="0" orientation="portrait" cellComments="atEnd" r:id="rId1"/>
  <headerFooter alignWithMargins="0">
    <oddHeader>&amp;L&amp;G&amp;R&amp;G</oddHeader>
  </headerFooter>
  <rowBreaks count="1" manualBreakCount="1">
    <brk id="79"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12"/>
  <sheetViews>
    <sheetView zoomScaleNormal="100" workbookViewId="0">
      <selection activeCell="R15" sqref="R15"/>
    </sheetView>
  </sheetViews>
  <sheetFormatPr defaultRowHeight="12.75"/>
  <cols>
    <col min="2" max="2" width="9.7109375" customWidth="1"/>
    <col min="3" max="3" width="37.42578125" customWidth="1"/>
    <col min="4" max="4" width="17.140625" customWidth="1"/>
    <col min="5" max="7" width="17.5703125" customWidth="1"/>
    <col min="8" max="8" width="22.42578125" customWidth="1"/>
    <col min="9" max="10" width="14.140625" customWidth="1"/>
    <col min="11" max="11" width="15.7109375" customWidth="1"/>
    <col min="12" max="12" width="16.42578125" customWidth="1"/>
    <col min="13" max="14" width="11.7109375" style="30" customWidth="1"/>
    <col min="15" max="15" width="13.140625" style="31" customWidth="1"/>
  </cols>
  <sheetData>
    <row r="1" spans="1:18">
      <c r="B1" s="30" t="s">
        <v>1071</v>
      </c>
      <c r="E1" s="30" t="s">
        <v>1</v>
      </c>
      <c r="M1" s="31"/>
      <c r="N1" s="31"/>
    </row>
    <row r="2" spans="1:18">
      <c r="B2" s="31"/>
      <c r="C2" t="s">
        <v>1072</v>
      </c>
      <c r="E2" s="31"/>
      <c r="M2" s="31"/>
      <c r="N2" s="31"/>
    </row>
    <row r="3" spans="1:18">
      <c r="C3" t="s">
        <v>1073</v>
      </c>
      <c r="E3" t="s">
        <v>1074</v>
      </c>
      <c r="M3" s="31"/>
      <c r="N3" s="31"/>
    </row>
    <row r="4" spans="1:18">
      <c r="C4" t="s">
        <v>9</v>
      </c>
      <c r="M4" s="31"/>
      <c r="N4" s="31"/>
    </row>
    <row r="5" spans="1:18">
      <c r="B5" s="30" t="s">
        <v>1075</v>
      </c>
      <c r="E5" s="30" t="s">
        <v>3</v>
      </c>
      <c r="M5" s="31"/>
      <c r="N5" s="31"/>
    </row>
    <row r="6" spans="1:18">
      <c r="C6" t="s">
        <v>1076</v>
      </c>
      <c r="E6" t="s">
        <v>1077</v>
      </c>
      <c r="M6" s="31"/>
      <c r="N6" s="31"/>
    </row>
    <row r="7" spans="1:18">
      <c r="C7" t="s">
        <v>1078</v>
      </c>
      <c r="M7" s="31"/>
      <c r="N7" s="31"/>
    </row>
    <row r="8" spans="1:18">
      <c r="C8" t="s">
        <v>1073</v>
      </c>
      <c r="M8" s="31"/>
      <c r="N8" s="31"/>
    </row>
    <row r="9" spans="1:18">
      <c r="C9" t="s">
        <v>9</v>
      </c>
      <c r="M9" s="31"/>
      <c r="N9" s="31"/>
    </row>
    <row r="10" spans="1:18">
      <c r="M10" s="31"/>
      <c r="N10" s="31"/>
    </row>
    <row r="11" spans="1:18" ht="14.25" customHeight="1">
      <c r="A11" t="s">
        <v>1079</v>
      </c>
      <c r="B11" t="s">
        <v>1073</v>
      </c>
      <c r="C11" s="32" t="s">
        <v>9</v>
      </c>
      <c r="D11" t="s">
        <v>1080</v>
      </c>
      <c r="E11" s="32" t="s">
        <v>1081</v>
      </c>
      <c r="F11" s="32" t="s">
        <v>12</v>
      </c>
      <c r="G11" s="32" t="s">
        <v>13</v>
      </c>
      <c r="H11" s="33" t="s">
        <v>1082</v>
      </c>
      <c r="I11" t="s">
        <v>15</v>
      </c>
      <c r="J11" t="s">
        <v>16</v>
      </c>
      <c r="K11" s="32" t="s">
        <v>17</v>
      </c>
      <c r="L11" t="s">
        <v>18</v>
      </c>
      <c r="M11" s="34" t="s">
        <v>1083</v>
      </c>
      <c r="N11" s="34" t="s">
        <v>20</v>
      </c>
      <c r="O11" s="35" t="s">
        <v>21</v>
      </c>
      <c r="P11" t="s">
        <v>22</v>
      </c>
      <c r="Q11" t="s">
        <v>23</v>
      </c>
      <c r="R11" t="s">
        <v>24</v>
      </c>
    </row>
    <row r="12" spans="1:18">
      <c r="F12" t="s">
        <v>1084</v>
      </c>
      <c r="G12" t="s">
        <v>1084</v>
      </c>
      <c r="I12" t="s">
        <v>1084</v>
      </c>
      <c r="J12" t="s">
        <v>1084</v>
      </c>
      <c r="K12" t="s">
        <v>1084</v>
      </c>
      <c r="L12" t="s">
        <v>1084</v>
      </c>
      <c r="N12" t="s">
        <v>1084</v>
      </c>
      <c r="Q12" t="s">
        <v>1084</v>
      </c>
      <c r="R12" t="s">
        <v>1084</v>
      </c>
    </row>
  </sheetData>
  <pageMargins left="0.75" right="0.75" top="1" bottom="1" header="0.5" footer="0.5"/>
  <pageSetup paperSize="9" orientation="portrait"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4:M57"/>
  <sheetViews>
    <sheetView topLeftCell="C1" zoomScaleNormal="100" workbookViewId="0">
      <selection activeCell="M5" sqref="M5"/>
    </sheetView>
  </sheetViews>
  <sheetFormatPr defaultRowHeight="12.75"/>
  <cols>
    <col min="1" max="1" width="15.85546875" style="36" customWidth="1"/>
    <col min="2" max="2" width="62.28515625" style="32" customWidth="1"/>
    <col min="3" max="3" width="17.42578125" style="32" customWidth="1"/>
    <col min="4" max="4" width="13.28515625" style="32" customWidth="1"/>
    <col min="6" max="6" width="14.7109375" style="37" customWidth="1"/>
    <col min="7" max="7" width="34.42578125" style="38" customWidth="1"/>
    <col min="12" max="12" width="6.140625" customWidth="1"/>
    <col min="13" max="13" width="13.7109375" customWidth="1"/>
  </cols>
  <sheetData>
    <row r="4" spans="1:13">
      <c r="A4" s="39" t="s">
        <v>1079</v>
      </c>
      <c r="B4" s="40" t="s">
        <v>9</v>
      </c>
      <c r="C4" s="40" t="s">
        <v>1081</v>
      </c>
      <c r="D4" s="40" t="s">
        <v>1080</v>
      </c>
      <c r="E4" s="41" t="s">
        <v>15</v>
      </c>
      <c r="F4" s="42" t="s">
        <v>1085</v>
      </c>
      <c r="G4" s="43" t="s">
        <v>2</v>
      </c>
      <c r="L4" s="44" t="s">
        <v>1086</v>
      </c>
      <c r="M4" s="44" t="s">
        <v>1087</v>
      </c>
    </row>
    <row r="5" spans="1:13">
      <c r="L5" s="45" t="s">
        <v>249</v>
      </c>
      <c r="M5" s="45" t="s">
        <v>1088</v>
      </c>
    </row>
    <row r="6" spans="1:13">
      <c r="D6" s="32" t="s">
        <v>1089</v>
      </c>
      <c r="L6" s="44" t="s">
        <v>271</v>
      </c>
      <c r="M6" s="44" t="s">
        <v>1090</v>
      </c>
    </row>
    <row r="7" spans="1:13">
      <c r="L7" s="45" t="s">
        <v>1091</v>
      </c>
      <c r="M7" s="45" t="s">
        <v>1092</v>
      </c>
    </row>
    <row r="8" spans="1:13">
      <c r="L8" s="44" t="s">
        <v>1093</v>
      </c>
      <c r="M8" s="44" t="s">
        <v>1094</v>
      </c>
    </row>
    <row r="9" spans="1:13">
      <c r="L9" s="45" t="s">
        <v>1095</v>
      </c>
      <c r="M9" s="45" t="s">
        <v>1096</v>
      </c>
    </row>
    <row r="10" spans="1:13">
      <c r="L10" s="44" t="s">
        <v>242</v>
      </c>
      <c r="M10" s="44" t="s">
        <v>1097</v>
      </c>
    </row>
    <row r="11" spans="1:13">
      <c r="L11" s="45" t="s">
        <v>1098</v>
      </c>
      <c r="M11" s="45" t="s">
        <v>1099</v>
      </c>
    </row>
    <row r="12" spans="1:13">
      <c r="L12" s="44" t="s">
        <v>1100</v>
      </c>
      <c r="M12" s="44" t="s">
        <v>1101</v>
      </c>
    </row>
    <row r="13" spans="1:13">
      <c r="L13" s="45" t="s">
        <v>1102</v>
      </c>
      <c r="M13" s="45" t="s">
        <v>1103</v>
      </c>
    </row>
    <row r="14" spans="1:13">
      <c r="L14" s="44" t="s">
        <v>1104</v>
      </c>
      <c r="M14" s="44" t="s">
        <v>1105</v>
      </c>
    </row>
    <row r="15" spans="1:13">
      <c r="L15" s="45" t="s">
        <v>1106</v>
      </c>
      <c r="M15" s="45" t="s">
        <v>1107</v>
      </c>
    </row>
    <row r="16" spans="1:13">
      <c r="L16" s="44" t="s">
        <v>1108</v>
      </c>
      <c r="M16" s="44" t="s">
        <v>1109</v>
      </c>
    </row>
    <row r="17" spans="12:13">
      <c r="L17" s="45" t="s">
        <v>1110</v>
      </c>
      <c r="M17" s="45" t="s">
        <v>1110</v>
      </c>
    </row>
    <row r="18" spans="12:13">
      <c r="L18" s="44" t="s">
        <v>1111</v>
      </c>
      <c r="M18" s="44" t="s">
        <v>1112</v>
      </c>
    </row>
    <row r="19" spans="12:13">
      <c r="L19" s="45" t="s">
        <v>1113</v>
      </c>
      <c r="M19" s="45" t="s">
        <v>1114</v>
      </c>
    </row>
    <row r="20" spans="12:13">
      <c r="L20" s="44" t="s">
        <v>1115</v>
      </c>
      <c r="M20" s="44" t="s">
        <v>1116</v>
      </c>
    </row>
    <row r="21" spans="12:13">
      <c r="L21" s="45" t="s">
        <v>1117</v>
      </c>
      <c r="M21" s="45" t="s">
        <v>1118</v>
      </c>
    </row>
    <row r="22" spans="12:13">
      <c r="L22" s="44" t="s">
        <v>1119</v>
      </c>
      <c r="M22" s="44" t="s">
        <v>1120</v>
      </c>
    </row>
    <row r="23" spans="12:13">
      <c r="L23" s="45" t="s">
        <v>1121</v>
      </c>
      <c r="M23" s="45" t="s">
        <v>1122</v>
      </c>
    </row>
    <row r="24" spans="12:13">
      <c r="L24" s="44" t="s">
        <v>1123</v>
      </c>
      <c r="M24" s="44" t="s">
        <v>1124</v>
      </c>
    </row>
    <row r="25" spans="12:13">
      <c r="L25" s="45" t="s">
        <v>1125</v>
      </c>
      <c r="M25" s="45" t="s">
        <v>1126</v>
      </c>
    </row>
    <row r="26" spans="12:13">
      <c r="L26" s="44" t="s">
        <v>1127</v>
      </c>
      <c r="M26" s="44" t="s">
        <v>1128</v>
      </c>
    </row>
    <row r="27" spans="12:13">
      <c r="L27" s="45" t="s">
        <v>1129</v>
      </c>
      <c r="M27" s="45" t="s">
        <v>1130</v>
      </c>
    </row>
    <row r="28" spans="12:13">
      <c r="L28" s="44" t="s">
        <v>1131</v>
      </c>
      <c r="M28" s="44" t="s">
        <v>1132</v>
      </c>
    </row>
    <row r="29" spans="12:13">
      <c r="L29" s="45" t="s">
        <v>1133</v>
      </c>
      <c r="M29" s="45" t="s">
        <v>1134</v>
      </c>
    </row>
    <row r="30" spans="12:13">
      <c r="L30" s="44" t="s">
        <v>1135</v>
      </c>
      <c r="M30" s="44" t="s">
        <v>1136</v>
      </c>
    </row>
    <row r="31" spans="12:13">
      <c r="L31" s="45" t="s">
        <v>1137</v>
      </c>
      <c r="M31" s="45" t="s">
        <v>1138</v>
      </c>
    </row>
    <row r="32" spans="12:13">
      <c r="L32" s="44" t="s">
        <v>1139</v>
      </c>
      <c r="M32" s="44" t="s">
        <v>1139</v>
      </c>
    </row>
    <row r="33" spans="12:13">
      <c r="L33" s="45" t="s">
        <v>1140</v>
      </c>
      <c r="M33" s="45" t="s">
        <v>1140</v>
      </c>
    </row>
    <row r="34" spans="12:13">
      <c r="L34" s="44" t="s">
        <v>1141</v>
      </c>
      <c r="M34" s="44" t="s">
        <v>1141</v>
      </c>
    </row>
    <row r="35" spans="12:13">
      <c r="L35" s="45" t="s">
        <v>1142</v>
      </c>
      <c r="M35" s="45" t="s">
        <v>1142</v>
      </c>
    </row>
    <row r="36" spans="12:13">
      <c r="L36" s="44" t="s">
        <v>1143</v>
      </c>
      <c r="M36" s="44" t="s">
        <v>1143</v>
      </c>
    </row>
    <row r="37" spans="12:13">
      <c r="L37" s="45" t="s">
        <v>1144</v>
      </c>
      <c r="M37" s="45" t="s">
        <v>1144</v>
      </c>
    </row>
    <row r="38" spans="12:13">
      <c r="L38" s="44" t="s">
        <v>1145</v>
      </c>
      <c r="M38" s="44" t="s">
        <v>1145</v>
      </c>
    </row>
    <row r="39" spans="12:13">
      <c r="L39" s="45" t="s">
        <v>1146</v>
      </c>
      <c r="M39" s="45" t="s">
        <v>1146</v>
      </c>
    </row>
    <row r="40" spans="12:13">
      <c r="L40" s="44" t="s">
        <v>1147</v>
      </c>
      <c r="M40" s="44" t="s">
        <v>1147</v>
      </c>
    </row>
    <row r="41" spans="12:13">
      <c r="L41" s="45" t="s">
        <v>1148</v>
      </c>
      <c r="M41" s="45" t="s">
        <v>1148</v>
      </c>
    </row>
    <row r="42" spans="12:13">
      <c r="L42" s="44" t="s">
        <v>1149</v>
      </c>
      <c r="M42" s="44" t="s">
        <v>1149</v>
      </c>
    </row>
    <row r="43" spans="12:13">
      <c r="L43" s="45" t="s">
        <v>1150</v>
      </c>
      <c r="M43" s="45" t="s">
        <v>1150</v>
      </c>
    </row>
    <row r="44" spans="12:13">
      <c r="L44" s="44" t="s">
        <v>1151</v>
      </c>
      <c r="M44" s="44" t="s">
        <v>1151</v>
      </c>
    </row>
    <row r="45" spans="12:13">
      <c r="L45" s="45" t="s">
        <v>1152</v>
      </c>
      <c r="M45" s="45" t="s">
        <v>1152</v>
      </c>
    </row>
    <row r="46" spans="12:13">
      <c r="L46" s="44" t="s">
        <v>1153</v>
      </c>
      <c r="M46" s="44" t="s">
        <v>1153</v>
      </c>
    </row>
    <row r="47" spans="12:13">
      <c r="L47" s="45" t="s">
        <v>1154</v>
      </c>
      <c r="M47" s="45" t="s">
        <v>1154</v>
      </c>
    </row>
    <row r="48" spans="12:13">
      <c r="L48" s="44" t="s">
        <v>1155</v>
      </c>
      <c r="M48" s="44" t="s">
        <v>1155</v>
      </c>
    </row>
    <row r="49" spans="12:13">
      <c r="L49" s="45" t="s">
        <v>4</v>
      </c>
      <c r="M49" s="45" t="s">
        <v>4</v>
      </c>
    </row>
    <row r="50" spans="12:13">
      <c r="L50" s="44" t="s">
        <v>1156</v>
      </c>
      <c r="M50" s="44" t="s">
        <v>1156</v>
      </c>
    </row>
    <row r="51" spans="12:13">
      <c r="L51" s="45" t="s">
        <v>1157</v>
      </c>
      <c r="M51" s="45" t="s">
        <v>1157</v>
      </c>
    </row>
    <row r="52" spans="12:13">
      <c r="L52" s="44" t="s">
        <v>1158</v>
      </c>
      <c r="M52" s="44" t="s">
        <v>1158</v>
      </c>
    </row>
    <row r="53" spans="12:13">
      <c r="L53" s="45" t="s">
        <v>1159</v>
      </c>
      <c r="M53" s="45" t="s">
        <v>1159</v>
      </c>
    </row>
    <row r="54" spans="12:13">
      <c r="L54" s="44" t="s">
        <v>1089</v>
      </c>
      <c r="M54" s="44" t="s">
        <v>1089</v>
      </c>
    </row>
    <row r="55" spans="12:13">
      <c r="L55" s="45" t="s">
        <v>1160</v>
      </c>
      <c r="M55" s="45" t="s">
        <v>1160</v>
      </c>
    </row>
    <row r="56" spans="12:13">
      <c r="L56" s="44" t="s">
        <v>1161</v>
      </c>
      <c r="M56" s="44" t="s">
        <v>1161</v>
      </c>
    </row>
    <row r="57" spans="12:13">
      <c r="L57" s="45" t="s">
        <v>1162</v>
      </c>
      <c r="M57" s="45" t="s">
        <v>1162</v>
      </c>
    </row>
  </sheetData>
  <conditionalFormatting sqref="B65529:B65536">
    <cfRule type="expression" dxfId="1" priority="1" stopIfTrue="1">
      <formula>#REF!=1</formula>
    </cfRule>
  </conditionalFormatting>
  <conditionalFormatting sqref="B4:B65528">
    <cfRule type="expression" dxfId="0" priority="2" stopIfTrue="1">
      <formula>F5=1</formula>
    </cfRule>
  </conditionalFormatting>
  <dataValidations count="1">
    <dataValidation type="list" allowBlank="1" showInputMessage="1" showErrorMessage="1" sqref="D1:D1048576">
      <formula1>$L$4:$L$57</formula1>
    </dataValidation>
  </dataValidations>
  <pageMargins left="0.75" right="0.75" top="1" bottom="1" header="0.5" footer="0.5"/>
  <pageSetup paperSize="9" orientation="portrait" verticalDpi="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0A1127-EF82-488D-9BA3-D70FE99A8A28}">
  <ds:schemaRefs>
    <ds:schemaRef ds:uri="http://schemas.openxmlformats.org/package/2006/metadata/core-properties"/>
    <ds:schemaRef ds:uri="http://purl.org/dc/dcmitype/"/>
    <ds:schemaRef ds:uri="http://purl.org/dc/elements/1.1/"/>
    <ds:schemaRef ds:uri="http://www.w3.org/XML/1998/namespace"/>
    <ds:schemaRef ds:uri="http://purl.org/dc/terms/"/>
    <ds:schemaRef ds:uri="http://schemas.microsoft.com/office/2006/documentManagement/types"/>
    <ds:schemaRef ds:uri="http://schemas.microsoft.com/office/2006/metadata/properties"/>
  </ds:schemaRefs>
</ds:datastoreItem>
</file>

<file path=customXml/itemProps2.xml><?xml version="1.0" encoding="utf-8"?>
<ds:datastoreItem xmlns:ds="http://schemas.openxmlformats.org/officeDocument/2006/customXml" ds:itemID="{9B8F7B0C-2F0F-4ED2-B4AA-95369618B5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FE80E57-49EC-47F8-9C09-C7440715C0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4</vt:i4>
      </vt:variant>
    </vt:vector>
  </HeadingPairs>
  <TitlesOfParts>
    <vt:vector size="10" baseType="lpstr">
      <vt:lpstr>Prva stran</vt:lpstr>
      <vt:lpstr>Kalkulativni cenik</vt:lpstr>
      <vt:lpstr>Popis del</vt:lpstr>
      <vt:lpstr>Rekapitulacija</vt:lpstr>
      <vt:lpstr>Definicija</vt:lpstr>
      <vt:lpstr>Sheet1</vt:lpstr>
      <vt:lpstr>'Kalkulativni cenik'!Področje_tiskanja</vt:lpstr>
      <vt:lpstr>'Prva stran'!Področje_tiskanja</vt:lpstr>
      <vt:lpstr>Rekapitulacija!Področje_tiskanja</vt:lpstr>
      <vt:lpstr>'Popis del'!Tiskanje_naslovov</vt:lpstr>
    </vt:vector>
  </TitlesOfParts>
  <Company>Mojdenar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template_NivoCenaBrezPop.xlsm</dc:title>
  <dc:creator>Powered by XPERT, www.x-pert.si</dc:creator>
  <cp:lastModifiedBy>Grega Bajželj</cp:lastModifiedBy>
  <cp:lastPrinted>2018-09-05T09:12:25Z</cp:lastPrinted>
  <dcterms:created xsi:type="dcterms:W3CDTF">2006-09-18T09:38:05Z</dcterms:created>
  <dcterms:modified xsi:type="dcterms:W3CDTF">2018-09-05T09:12:29Z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zija">
    <vt:lpwstr>1</vt:lpwstr>
  </property>
  <property fmtid="{D5CDD505-2E9C-101B-9397-08002B2CF9AE}" pid="3" name="Kratki opis">
    <vt:lpwstr>Nova definicija Izvoza/uvoza Cen</vt:lpwstr>
  </property>
</Properties>
</file>