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sirt\OneDrive\2018\CPS\NRP 40618030 Avtobusne nadstrešnice\JN\"/>
    </mc:Choice>
  </mc:AlternateContent>
  <bookViews>
    <workbookView xWindow="120" yWindow="75" windowWidth="9420" windowHeight="5010"/>
  </bookViews>
  <sheets>
    <sheet name="Rekapitulacija" sheetId="1" r:id="rId1"/>
    <sheet name="Vodovod in kanalizacija" sheetId="6" state="hidden" r:id="rId2"/>
    <sheet name="1.1 koles. Labore" sheetId="11" r:id="rId3"/>
    <sheet name="1.2 koles. St. Žagar" sheetId="12" r:id="rId4"/>
    <sheet name="1.3 koles Drulovka cerkev" sheetId="13" r:id="rId5"/>
    <sheet name="1.4 AP Stražišče DD" sheetId="14" r:id="rId6"/>
    <sheet name="1.5 AP Drulovka trgovina" sheetId="15" r:id="rId7"/>
    <sheet name="1.6 AP Gorenja sava" sheetId="16" r:id="rId8"/>
    <sheet name="1.7. AP Gorenja smer Besnica" sheetId="17" r:id="rId9"/>
    <sheet name="1.8 AP Čirče smer Hrastje" sheetId="10" r:id="rId10"/>
    <sheet name="1.9.1 Kranj AP" sheetId="18" r:id="rId11"/>
    <sheet name="1.9.2 Kranj AP jug" sheetId="22" r:id="rId12"/>
  </sheets>
  <calcPr calcId="162913"/>
</workbook>
</file>

<file path=xl/calcChain.xml><?xml version="1.0" encoding="utf-8"?>
<calcChain xmlns="http://schemas.openxmlformats.org/spreadsheetml/2006/main">
  <c r="A72" i="22" l="1"/>
  <c r="A68" i="18"/>
  <c r="A70" i="18" s="1"/>
  <c r="A78" i="10"/>
  <c r="A80" i="10" s="1"/>
  <c r="A79" i="17"/>
  <c r="A81" i="17" s="1"/>
  <c r="A82" i="16"/>
  <c r="A84" i="16" s="1"/>
  <c r="A78" i="15"/>
  <c r="A80" i="15" s="1"/>
  <c r="A64" i="13"/>
  <c r="A80" i="12"/>
  <c r="A78" i="11"/>
  <c r="A68" i="14"/>
  <c r="B96" i="22"/>
  <c r="B102" i="22" s="1"/>
  <c r="F93" i="22"/>
  <c r="F91" i="22"/>
  <c r="F89" i="22"/>
  <c r="F88" i="22"/>
  <c r="F87" i="22"/>
  <c r="F86" i="22"/>
  <c r="F85" i="22"/>
  <c r="F82" i="22"/>
  <c r="F80" i="22"/>
  <c r="F78" i="22"/>
  <c r="F76" i="22"/>
  <c r="F74" i="22"/>
  <c r="F72" i="22"/>
  <c r="B92" i="18"/>
  <c r="B98" i="18" s="1"/>
  <c r="F89" i="18"/>
  <c r="F87" i="18"/>
  <c r="F85" i="18"/>
  <c r="F84" i="18"/>
  <c r="F83" i="18"/>
  <c r="F82" i="18"/>
  <c r="F81" i="18"/>
  <c r="F78" i="18"/>
  <c r="F76" i="18"/>
  <c r="F74" i="18"/>
  <c r="F72" i="18"/>
  <c r="F70" i="18"/>
  <c r="F68" i="18"/>
  <c r="B108" i="10"/>
  <c r="F99" i="10"/>
  <c r="F97" i="10"/>
  <c r="F95" i="10"/>
  <c r="F94" i="10"/>
  <c r="F93" i="10"/>
  <c r="F92" i="10"/>
  <c r="F91" i="10"/>
  <c r="F88" i="10"/>
  <c r="F86" i="10"/>
  <c r="F84" i="10"/>
  <c r="F82" i="10"/>
  <c r="F80" i="10"/>
  <c r="F78" i="10"/>
  <c r="B103" i="17"/>
  <c r="B109" i="17" s="1"/>
  <c r="F100" i="17"/>
  <c r="F98" i="17"/>
  <c r="F96" i="17"/>
  <c r="F95" i="17"/>
  <c r="F94" i="17"/>
  <c r="F93" i="17"/>
  <c r="F92" i="17"/>
  <c r="F89" i="17"/>
  <c r="F87" i="17"/>
  <c r="F85" i="17"/>
  <c r="F83" i="17"/>
  <c r="F81" i="17"/>
  <c r="F79" i="17"/>
  <c r="B106" i="16"/>
  <c r="B112" i="16" s="1"/>
  <c r="F103" i="16"/>
  <c r="F101" i="16"/>
  <c r="F99" i="16"/>
  <c r="F98" i="16"/>
  <c r="F97" i="16"/>
  <c r="F96" i="16"/>
  <c r="F95" i="16"/>
  <c r="F92" i="16"/>
  <c r="F90" i="16"/>
  <c r="F88" i="16"/>
  <c r="F86" i="16"/>
  <c r="F84" i="16"/>
  <c r="F82" i="16"/>
  <c r="B102" i="15"/>
  <c r="B108" i="15" s="1"/>
  <c r="F99" i="15"/>
  <c r="F97" i="15"/>
  <c r="F95" i="15"/>
  <c r="F94" i="15"/>
  <c r="F93" i="15"/>
  <c r="F92" i="15"/>
  <c r="F91" i="15"/>
  <c r="F88" i="15"/>
  <c r="F86" i="15"/>
  <c r="F84" i="15"/>
  <c r="F82" i="15"/>
  <c r="F80" i="15"/>
  <c r="F78" i="15"/>
  <c r="A74" i="22" l="1"/>
  <c r="A76" i="22" s="1"/>
  <c r="A78" i="22" s="1"/>
  <c r="A83" i="17"/>
  <c r="A85" i="17" s="1"/>
  <c r="A66" i="13"/>
  <c r="A68" i="13" s="1"/>
  <c r="A70" i="13" s="1"/>
  <c r="A82" i="12"/>
  <c r="A84" i="12" s="1"/>
  <c r="A86" i="12" s="1"/>
  <c r="A80" i="11"/>
  <c r="A82" i="11" s="1"/>
  <c r="A70" i="14"/>
  <c r="A72" i="14" s="1"/>
  <c r="A72" i="18"/>
  <c r="A82" i="10"/>
  <c r="A84" i="10" s="1"/>
  <c r="A86" i="10" s="1"/>
  <c r="A87" i="17"/>
  <c r="A86" i="16"/>
  <c r="A82" i="15"/>
  <c r="F95" i="22"/>
  <c r="F96" i="22" s="1"/>
  <c r="F91" i="18"/>
  <c r="F92" i="18" s="1"/>
  <c r="F98" i="18" s="1"/>
  <c r="F101" i="10"/>
  <c r="F102" i="10" s="1"/>
  <c r="F102" i="17"/>
  <c r="F103" i="17" s="1"/>
  <c r="F105" i="16"/>
  <c r="F106" i="16" s="1"/>
  <c r="F101" i="15"/>
  <c r="F102" i="15" s="1"/>
  <c r="B92" i="14"/>
  <c r="B98" i="14" s="1"/>
  <c r="F89" i="14"/>
  <c r="F87" i="14"/>
  <c r="F85" i="14"/>
  <c r="F84" i="14"/>
  <c r="F83" i="14"/>
  <c r="F82" i="14"/>
  <c r="F81" i="14"/>
  <c r="F78" i="14"/>
  <c r="F76" i="14"/>
  <c r="F74" i="14"/>
  <c r="F72" i="14"/>
  <c r="F70" i="14"/>
  <c r="F68" i="14"/>
  <c r="B88" i="13"/>
  <c r="B94" i="13" s="1"/>
  <c r="B104" i="12"/>
  <c r="F85" i="13"/>
  <c r="F83" i="13"/>
  <c r="F81" i="13"/>
  <c r="F80" i="13"/>
  <c r="F79" i="13"/>
  <c r="F78" i="13"/>
  <c r="F77" i="13"/>
  <c r="F74" i="13"/>
  <c r="F72" i="13"/>
  <c r="F70" i="13"/>
  <c r="F68" i="13"/>
  <c r="F66" i="13"/>
  <c r="F64" i="13"/>
  <c r="B110" i="12"/>
  <c r="F81" i="12"/>
  <c r="F82" i="12"/>
  <c r="F83" i="12"/>
  <c r="F84" i="12"/>
  <c r="F85" i="12"/>
  <c r="F86" i="12"/>
  <c r="F87" i="12"/>
  <c r="F88" i="12"/>
  <c r="F89" i="12"/>
  <c r="F90" i="12"/>
  <c r="F91" i="12"/>
  <c r="F92" i="12"/>
  <c r="F93" i="12"/>
  <c r="F94" i="12"/>
  <c r="F95" i="12"/>
  <c r="F96" i="12"/>
  <c r="F97" i="12"/>
  <c r="F98" i="12"/>
  <c r="F99" i="12"/>
  <c r="F100" i="12"/>
  <c r="F101" i="12"/>
  <c r="F80" i="12"/>
  <c r="B108" i="11"/>
  <c r="F99" i="11"/>
  <c r="F97" i="11"/>
  <c r="F95" i="11"/>
  <c r="F94" i="11"/>
  <c r="F93" i="11"/>
  <c r="F92" i="11"/>
  <c r="F91" i="11"/>
  <c r="F88" i="11"/>
  <c r="F86" i="11"/>
  <c r="F84" i="11"/>
  <c r="F82" i="11"/>
  <c r="F80" i="11"/>
  <c r="F78" i="11"/>
  <c r="A72" i="13" l="1"/>
  <c r="A74" i="13" s="1"/>
  <c r="A76" i="13" s="1"/>
  <c r="A83" i="13" s="1"/>
  <c r="A84" i="11"/>
  <c r="A86" i="11" s="1"/>
  <c r="A74" i="14"/>
  <c r="A76" i="14" s="1"/>
  <c r="A78" i="14" s="1"/>
  <c r="A80" i="22"/>
  <c r="A74" i="18"/>
  <c r="A88" i="10"/>
  <c r="A89" i="17"/>
  <c r="A91" i="17"/>
  <c r="A88" i="16"/>
  <c r="A90" i="16" s="1"/>
  <c r="A84" i="15"/>
  <c r="A88" i="12"/>
  <c r="F91" i="14"/>
  <c r="F92" i="14" s="1"/>
  <c r="F98" i="14" s="1"/>
  <c r="F87" i="13"/>
  <c r="F88" i="13" s="1"/>
  <c r="F94" i="13" s="1"/>
  <c r="F103" i="12"/>
  <c r="F104" i="12" s="1"/>
  <c r="F110" i="12" s="1"/>
  <c r="F101" i="11"/>
  <c r="F55" i="22"/>
  <c r="F55" i="16"/>
  <c r="F53" i="12"/>
  <c r="F53" i="22"/>
  <c r="F102" i="22"/>
  <c r="F63" i="22"/>
  <c r="F57" i="22"/>
  <c r="F51" i="22"/>
  <c r="F48" i="22"/>
  <c r="F46" i="22"/>
  <c r="F44" i="22"/>
  <c r="F42" i="22"/>
  <c r="F40" i="22"/>
  <c r="F38" i="22"/>
  <c r="F36" i="22"/>
  <c r="F34" i="22"/>
  <c r="F32" i="22"/>
  <c r="F30" i="22"/>
  <c r="F28" i="22"/>
  <c r="F26" i="22"/>
  <c r="F24" i="22"/>
  <c r="F59" i="18"/>
  <c r="F53" i="18"/>
  <c r="F51" i="18"/>
  <c r="F48" i="18"/>
  <c r="F46" i="18"/>
  <c r="F44" i="18"/>
  <c r="F42" i="18"/>
  <c r="F40" i="18"/>
  <c r="F38" i="18"/>
  <c r="F36" i="18"/>
  <c r="F34" i="18"/>
  <c r="F32" i="18"/>
  <c r="F30" i="18"/>
  <c r="F28" i="18"/>
  <c r="F26" i="18"/>
  <c r="F24" i="18"/>
  <c r="F109" i="17"/>
  <c r="F69" i="17"/>
  <c r="F65" i="17"/>
  <c r="F60" i="17"/>
  <c r="F54" i="17"/>
  <c r="F52" i="17"/>
  <c r="F50" i="17"/>
  <c r="F47" i="17"/>
  <c r="F45" i="17"/>
  <c r="F43" i="17"/>
  <c r="F41" i="17"/>
  <c r="F39" i="17"/>
  <c r="F37" i="17"/>
  <c r="F35" i="17"/>
  <c r="F33" i="17"/>
  <c r="F31" i="17"/>
  <c r="F29" i="17"/>
  <c r="F27" i="17"/>
  <c r="F25" i="17"/>
  <c r="F23" i="17"/>
  <c r="F53" i="16"/>
  <c r="F57" i="16"/>
  <c r="F112" i="16"/>
  <c r="F72" i="16"/>
  <c r="F68" i="16"/>
  <c r="F63" i="16"/>
  <c r="F51" i="16"/>
  <c r="F48" i="16"/>
  <c r="F46" i="16"/>
  <c r="F44" i="16"/>
  <c r="F42" i="16"/>
  <c r="F40" i="16"/>
  <c r="F38" i="16"/>
  <c r="F36" i="16"/>
  <c r="F34" i="16"/>
  <c r="F32" i="16"/>
  <c r="F30" i="16"/>
  <c r="F28" i="16"/>
  <c r="F26" i="16"/>
  <c r="F24" i="16"/>
  <c r="F108" i="15"/>
  <c r="F68" i="15"/>
  <c r="F64" i="15"/>
  <c r="F59" i="15"/>
  <c r="F53" i="15"/>
  <c r="F51" i="15"/>
  <c r="F48" i="15"/>
  <c r="F46" i="15"/>
  <c r="F44" i="15"/>
  <c r="F42" i="15"/>
  <c r="F40" i="15"/>
  <c r="F38" i="15"/>
  <c r="F36" i="15"/>
  <c r="F34" i="15"/>
  <c r="F32" i="15"/>
  <c r="F30" i="15"/>
  <c r="F28" i="15"/>
  <c r="F26" i="15"/>
  <c r="F24" i="15"/>
  <c r="F59" i="14"/>
  <c r="F53" i="14"/>
  <c r="F51" i="14"/>
  <c r="F48" i="14"/>
  <c r="F46" i="14"/>
  <c r="F44" i="14"/>
  <c r="F42" i="14"/>
  <c r="F40" i="14"/>
  <c r="F38" i="14"/>
  <c r="F36" i="14"/>
  <c r="F34" i="14"/>
  <c r="F32" i="14"/>
  <c r="F30" i="14"/>
  <c r="F28" i="14"/>
  <c r="F26" i="14"/>
  <c r="F24" i="14"/>
  <c r="F55" i="13"/>
  <c r="F49" i="13"/>
  <c r="F47" i="13"/>
  <c r="F44" i="13"/>
  <c r="F42" i="13"/>
  <c r="F40" i="13"/>
  <c r="F38" i="13"/>
  <c r="F36" i="13"/>
  <c r="F34" i="13"/>
  <c r="F32" i="13"/>
  <c r="F30" i="13"/>
  <c r="F28" i="13"/>
  <c r="F26" i="13"/>
  <c r="F24" i="13"/>
  <c r="F70" i="12"/>
  <c r="F66" i="12"/>
  <c r="F61" i="12"/>
  <c r="F55" i="12"/>
  <c r="F51" i="12"/>
  <c r="F49" i="12"/>
  <c r="F47" i="12"/>
  <c r="F44" i="12"/>
  <c r="F42" i="12"/>
  <c r="F40" i="12"/>
  <c r="F38" i="12"/>
  <c r="F36" i="12"/>
  <c r="F34" i="12"/>
  <c r="F32" i="12"/>
  <c r="F30" i="12"/>
  <c r="F28" i="12"/>
  <c r="F26" i="12"/>
  <c r="F24" i="12"/>
  <c r="F51" i="11"/>
  <c r="F49" i="11"/>
  <c r="F44" i="11"/>
  <c r="F67" i="11"/>
  <c r="F63" i="11"/>
  <c r="F58" i="11"/>
  <c r="F53" i="11"/>
  <c r="F47" i="11"/>
  <c r="F42" i="11"/>
  <c r="F40" i="11"/>
  <c r="F38" i="11"/>
  <c r="F36" i="11"/>
  <c r="F34" i="11"/>
  <c r="F32" i="11"/>
  <c r="F30" i="11"/>
  <c r="F28" i="11"/>
  <c r="F26" i="11"/>
  <c r="F24" i="11"/>
  <c r="F53" i="10"/>
  <c r="F68" i="10"/>
  <c r="F64" i="10"/>
  <c r="F40" i="10"/>
  <c r="F28" i="10"/>
  <c r="F30" i="10"/>
  <c r="F26" i="10"/>
  <c r="F24" i="10"/>
  <c r="F51" i="10"/>
  <c r="F48" i="10"/>
  <c r="F46" i="10"/>
  <c r="F44" i="10"/>
  <c r="F42" i="10"/>
  <c r="F38" i="10"/>
  <c r="F36" i="10"/>
  <c r="F34" i="10"/>
  <c r="F32" i="10"/>
  <c r="F59" i="10"/>
  <c r="G13" i="6"/>
  <c r="G21" i="6"/>
  <c r="G25" i="6"/>
  <c r="G36" i="6"/>
  <c r="G46" i="6"/>
  <c r="G54" i="6"/>
  <c r="G58" i="6"/>
  <c r="G63" i="6"/>
  <c r="G67" i="6"/>
  <c r="G71" i="6"/>
  <c r="G77" i="6"/>
  <c r="G86" i="6"/>
  <c r="G90" i="6"/>
  <c r="G94" i="6"/>
  <c r="G110" i="6"/>
  <c r="G111" i="6"/>
  <c r="G112" i="6"/>
  <c r="G113" i="6"/>
  <c r="G129" i="6"/>
  <c r="G138" i="6"/>
  <c r="G139" i="6"/>
  <c r="G140" i="6"/>
  <c r="G144" i="6"/>
  <c r="G148" i="6"/>
  <c r="G152" i="6"/>
  <c r="G158" i="6"/>
  <c r="G162" i="6"/>
  <c r="B164" i="6"/>
  <c r="B160" i="6"/>
  <c r="B154" i="6"/>
  <c r="B151" i="6"/>
  <c r="B146" i="6"/>
  <c r="B142" i="6"/>
  <c r="B131" i="6"/>
  <c r="B115" i="6"/>
  <c r="B96" i="6"/>
  <c r="B92" i="6"/>
  <c r="B88" i="6"/>
  <c r="B79" i="6"/>
  <c r="B73" i="6"/>
  <c r="B69" i="6"/>
  <c r="B65" i="6"/>
  <c r="B60" i="6"/>
  <c r="B56" i="6"/>
  <c r="B48" i="6"/>
  <c r="B38" i="6"/>
  <c r="B28" i="6"/>
  <c r="B23" i="6"/>
  <c r="B16" i="6"/>
  <c r="B11" i="6"/>
  <c r="G166" i="6"/>
  <c r="G168" i="6"/>
  <c r="F108" i="10"/>
  <c r="A88" i="11" l="1"/>
  <c r="A80" i="14"/>
  <c r="A87" i="14" s="1"/>
  <c r="A89" i="14" s="1"/>
  <c r="A91" i="14" s="1"/>
  <c r="A82" i="22"/>
  <c r="A84" i="22" s="1"/>
  <c r="A76" i="18"/>
  <c r="A90" i="10"/>
  <c r="A97" i="10"/>
  <c r="A99" i="10" s="1"/>
  <c r="A98" i="17"/>
  <c r="A100" i="17" s="1"/>
  <c r="A102" i="17" s="1"/>
  <c r="A92" i="16"/>
  <c r="A86" i="15"/>
  <c r="A88" i="15" s="1"/>
  <c r="A85" i="13"/>
  <c r="A87" i="13" s="1"/>
  <c r="A90" i="12"/>
  <c r="A92" i="12" s="1"/>
  <c r="E22" i="22"/>
  <c r="F22" i="22" s="1"/>
  <c r="F64" i="22" s="1"/>
  <c r="F101" i="22" s="1"/>
  <c r="F104" i="22" s="1"/>
  <c r="E22" i="18"/>
  <c r="F22" i="18" s="1"/>
  <c r="F60" i="18" s="1"/>
  <c r="F97" i="18" s="1"/>
  <c r="F100" i="18" s="1"/>
  <c r="F101" i="18" s="1"/>
  <c r="F102" i="18" s="1"/>
  <c r="F17" i="1" s="1"/>
  <c r="E22" i="10"/>
  <c r="F22" i="10" s="1"/>
  <c r="F70" i="10" s="1"/>
  <c r="F107" i="10" s="1"/>
  <c r="F110" i="10" s="1"/>
  <c r="E21" i="17"/>
  <c r="F21" i="17" s="1"/>
  <c r="F71" i="17" s="1"/>
  <c r="F108" i="17" s="1"/>
  <c r="F111" i="17" s="1"/>
  <c r="F112" i="17" s="1"/>
  <c r="F113" i="17" s="1"/>
  <c r="F15" i="1" s="1"/>
  <c r="E22" i="16"/>
  <c r="F22" i="16" s="1"/>
  <c r="F74" i="16" s="1"/>
  <c r="F111" i="16" s="1"/>
  <c r="F114" i="16" s="1"/>
  <c r="F115" i="16" s="1"/>
  <c r="F116" i="16" s="1"/>
  <c r="F14" i="1" s="1"/>
  <c r="E22" i="15"/>
  <c r="F22" i="15" s="1"/>
  <c r="E22" i="14"/>
  <c r="F22" i="14" s="1"/>
  <c r="F60" i="14" s="1"/>
  <c r="F97" i="14" s="1"/>
  <c r="F100" i="14" s="1"/>
  <c r="F101" i="14" s="1"/>
  <c r="E22" i="13"/>
  <c r="F22" i="13" s="1"/>
  <c r="F56" i="13" s="1"/>
  <c r="F93" i="13" s="1"/>
  <c r="F96" i="13" s="1"/>
  <c r="F97" i="13" s="1"/>
  <c r="F98" i="13" s="1"/>
  <c r="F11" i="1" s="1"/>
  <c r="E22" i="12"/>
  <c r="F22" i="12" s="1"/>
  <c r="F72" i="12" s="1"/>
  <c r="F109" i="12" s="1"/>
  <c r="F112" i="12" s="1"/>
  <c r="F113" i="12" s="1"/>
  <c r="F114" i="12" s="1"/>
  <c r="F10" i="1" s="1"/>
  <c r="F102" i="11"/>
  <c r="F108" i="11" s="1"/>
  <c r="E22" i="11"/>
  <c r="F22" i="11" s="1"/>
  <c r="F69" i="11" s="1"/>
  <c r="F107" i="11" s="1"/>
  <c r="F70" i="15" l="1"/>
  <c r="F107" i="15" s="1"/>
  <c r="F110" i="15" s="1"/>
  <c r="A90" i="15"/>
  <c r="A90" i="11"/>
  <c r="A97" i="15"/>
  <c r="A99" i="15" s="1"/>
  <c r="A91" i="22"/>
  <c r="A93" i="22" s="1"/>
  <c r="A95" i="22" s="1"/>
  <c r="A78" i="18"/>
  <c r="A101" i="10"/>
  <c r="A94" i="16"/>
  <c r="A101" i="16" s="1"/>
  <c r="A103" i="16" s="1"/>
  <c r="A105" i="16" s="1"/>
  <c r="A99" i="12"/>
  <c r="A101" i="12" s="1"/>
  <c r="A103" i="12" s="1"/>
  <c r="F105" i="22"/>
  <c r="F106" i="22" s="1"/>
  <c r="F18" i="1" s="1"/>
  <c r="F111" i="10"/>
  <c r="F112" i="10" s="1"/>
  <c r="F16" i="1" s="1"/>
  <c r="F102" i="14"/>
  <c r="F12" i="1" s="1"/>
  <c r="F110" i="11"/>
  <c r="F111" i="11" s="1"/>
  <c r="F111" i="15" l="1"/>
  <c r="F112" i="15"/>
  <c r="F13" i="1" s="1"/>
  <c r="A101" i="15"/>
  <c r="A97" i="11"/>
  <c r="A99" i="11" s="1"/>
  <c r="A80" i="18"/>
  <c r="A87" i="18"/>
  <c r="A89" i="18" s="1"/>
  <c r="A91" i="18" s="1"/>
  <c r="F112" i="11"/>
  <c r="F9" i="1" s="1"/>
  <c r="F20" i="1" s="1"/>
  <c r="A101" i="11" l="1"/>
  <c r="F21" i="1"/>
  <c r="F22" i="1" s="1"/>
</calcChain>
</file>

<file path=xl/sharedStrings.xml><?xml version="1.0" encoding="utf-8"?>
<sst xmlns="http://schemas.openxmlformats.org/spreadsheetml/2006/main" count="1546" uniqueCount="276">
  <si>
    <t>REKAPITULACIJA</t>
  </si>
  <si>
    <t>1. Vsi potrebni varnostni ukrepi in zaščite v smislu Zakona o varnosti in zdravja pri delu tre Pravilnika o listinah za sredstva pri delu, ki veljajo pri izvajnju navedenih del.</t>
  </si>
  <si>
    <t>3. Vgrajeni materiali morajo ustrezati veljavnim normativom in predpisanim standardom ter ustrezati kvaliteti določeni z veljavno zakonodajo ter projektom. Ponudnik to dokaže s predložitvijo a-testov in certifikati pred vgrajevanjem, pridobitev teh listin mora biti vkalkulirana v cenah po enoti. Projektna in tehnična dokumentacija je sestavni del tega popisa.</t>
  </si>
  <si>
    <t>5. V času izdelave objekta morajo biti vsi vgrajeni materiali kot tudi začasno deponiran material na delovišču in skladiščih zaščiteni pred fizičnimi poškodbami, dežjem, mrazu in hudim vetrom ter ostalimi škodljivimi vremenskimi pogoji.</t>
  </si>
  <si>
    <t>6. Pri izvajanju objekta je obvezno upoštevati požarni elaborat ali načrt za predmetni objekt ter vse ostale pogoje posameznih soglasodajalcev, izdelovalcev posameznih načrtov in gradbenega dovoljenja. Pred pričetkom del mora izvajalec dodatno pregledati načrt gradbenih konstrukcij, načrt arhitekture, električnih inštalacij, naprav in opreme in načrt strojnih inštalacij, naprav in opreme ter morebitne ugotovljene pripombe posredovati investitorju.</t>
  </si>
  <si>
    <t>m2</t>
  </si>
  <si>
    <t>m1</t>
  </si>
  <si>
    <t>kos</t>
  </si>
  <si>
    <t>4. V kolikor v poziciji ni navedeno drugače, veljajo kot kriteriji enkovrednosti kot primer navedenim izvedbam vse tehnične specifikacije za posamezne elemente ali pa za sistem, ki je opisan - naveden v tehničnih podlogah proizvajalca, katerega sistem je naveden kot primer načina izvedbe in doseganja kvalitete.</t>
  </si>
  <si>
    <t xml:space="preserve">SKUPAJ </t>
  </si>
  <si>
    <t xml:space="preserve">SKUPAJ  </t>
  </si>
  <si>
    <t>2. Vsi notranji in zunaji vertikalni in horizontalni transporti do začasnih in stalnih deponij, vsa pripravljalna, pomožna in zaključna dela pri posameznih postavkah (tudi, če to ni posebej navedeno v posameznih postavkah). Odpadni in izkopani material se deponira na deponije, kater morajo imeti upravna dovoljenja za deponiranje posameznih vrst materiala. Ponudnik izbere lokacije posameznih deponij v skladu s tem popisom in v cenah za E/M upošteva vse stroške deponijskih dajatev in transporta. Prikazane količine v tem popisu so v raščenem ali vgrajenem stanju.</t>
  </si>
  <si>
    <t>5.5 PREDIZMERE S PROJEKTANTSKO OCENO VREDNOSTI</t>
  </si>
  <si>
    <t>V oceni stroškov je zajeta dobava in montaža vključno z vsem tesnilnim, pritrdilnim in ostalim</t>
  </si>
  <si>
    <t>pomožnim materialom ter pripravljalno zaključna dela, ki so potrebna za zagotovitev kvalitetne</t>
  </si>
  <si>
    <t>izvedbe sistema.</t>
  </si>
  <si>
    <t>Poz.</t>
  </si>
  <si>
    <t>Naziv elementa</t>
  </si>
  <si>
    <t>Enota</t>
  </si>
  <si>
    <t>Št. enot</t>
  </si>
  <si>
    <t>Cena/kos</t>
  </si>
  <si>
    <t>Cena</t>
  </si>
  <si>
    <t>kpl</t>
  </si>
  <si>
    <t>16 x 2</t>
  </si>
  <si>
    <t>m</t>
  </si>
  <si>
    <t>18 x 2</t>
  </si>
  <si>
    <t>OPOMBA: po izboru investitorja oz. arhitekta</t>
  </si>
  <si>
    <t>Transportni, manipulativni stroški in nepredvidena</t>
  </si>
  <si>
    <t>dela.</t>
  </si>
  <si>
    <t>SKUPAJ (EUR):</t>
  </si>
  <si>
    <t>2. VODOVOD IN KANALIZACIJA</t>
  </si>
  <si>
    <t xml:space="preserve">Stenski tlačni bojler volumna V = 80 l, skupaj z </t>
  </si>
  <si>
    <t>vsem potrebnim montažnim in tesnilnim materialom.</t>
  </si>
  <si>
    <t>Tip: OTG 80 SLIM</t>
  </si>
  <si>
    <t>Proizvajalec: Gorenje TIKI</t>
  </si>
  <si>
    <t>Varnostna skupina DN15, 10 bar, po DIN 1988</t>
  </si>
  <si>
    <t>za ogrevalnike sanitarne vode, ki vsebuje, zaporni</t>
  </si>
  <si>
    <t>ventil, preprečevalnik povratnega toka in</t>
  </si>
  <si>
    <t>preizkuševalni nastavek, nastavek za priključek</t>
  </si>
  <si>
    <t>manometra, membranski varnostni ventil 10 bar.</t>
  </si>
  <si>
    <t xml:space="preserve">Podpultni tlačni bojler volumna V = 10 l, skupaj z </t>
  </si>
  <si>
    <t>Tip:GT10 U</t>
  </si>
  <si>
    <t>Kompletno stranišče sestavljeno iz fajančevinaste</t>
  </si>
  <si>
    <t>školjke s stranskim odtokom, sedežem, desko</t>
  </si>
  <si>
    <t>s pokrovom, gumijastimi odbijači, gumi manšete,</t>
  </si>
  <si>
    <t>emajliranim spodnjim izplakovalnim kotličkom,</t>
  </si>
  <si>
    <t>z vso notranjo opremo za izpust, ponikljanim</t>
  </si>
  <si>
    <t>medeninastim kotnim regulacijskim ventilom,</t>
  </si>
  <si>
    <t>DN15 - DN10, vključno ves tesnilni in pritrdilni</t>
  </si>
  <si>
    <t>material.</t>
  </si>
  <si>
    <t>Umivalnik iz fajančevine, velikosti 540 x 355 mm,</t>
  </si>
  <si>
    <t>pritrjen s plastičnimi vložki in vijaki na zid,</t>
  </si>
  <si>
    <t>ponikljanim sifonom z odtočnim ventilom DN32</t>
  </si>
  <si>
    <t>in rozeto, ponikljano stoječo enoročno mešalno</t>
  </si>
  <si>
    <t>baterijo DN15 s ponikljano kapo in rozeto,</t>
  </si>
  <si>
    <t>dvema kotnima regulacijskima ventiloma,</t>
  </si>
  <si>
    <t>vključno ves tesnilni material.</t>
  </si>
  <si>
    <t>Nameščeni v kopalnicah v kleti in mansardi.</t>
  </si>
  <si>
    <t>Tuš kad, dimenzije 900 x 900 mm, z zidno</t>
  </si>
  <si>
    <t>enoročno mešalno baterijo z rozetama, ročno</t>
  </si>
  <si>
    <t>pomično prho, zidnim nastavkom za prho, PVC</t>
  </si>
  <si>
    <t>odtočnim S sifonom DN32, dvema kotnima</t>
  </si>
  <si>
    <t>regulacijskima ventiloma, tesnilnim in pritrdilnim</t>
  </si>
  <si>
    <t>materialom.</t>
  </si>
  <si>
    <t>Ponikljan medeninasti kotni regulacijski ventil</t>
  </si>
  <si>
    <t>DN15, vključno ves tesnilni in pritrdilni material.</t>
  </si>
  <si>
    <t>Držalo za toaletni papir v zvitku, kromirane</t>
  </si>
  <si>
    <t>izvedbe, pritrjeno na zid, vključno s pritrdilnimi</t>
  </si>
  <si>
    <t>vijaki.</t>
  </si>
  <si>
    <t>Držalo za brisače, kromirane izvedbe, pritrjeno</t>
  </si>
  <si>
    <t>na zid, vključno s pritrdilnimi vijaki.</t>
  </si>
  <si>
    <t>Držalo za milo, kromirane izvedbe, pritrjeno</t>
  </si>
  <si>
    <t xml:space="preserve">Metlica za stranišče iz umetne mase (akril) s </t>
  </si>
  <si>
    <t>pokromanim nosilcem, skupaj s posodico</t>
  </si>
  <si>
    <t>montirano na steno, vključno z montažnim</t>
  </si>
  <si>
    <t>Kompletno enojno pomivalno korito iz nerjaveče</t>
  </si>
  <si>
    <t xml:space="preserve">pločevine, za vgradnjo v pult, vključno z </t>
  </si>
  <si>
    <t>armaturo za pomivalno korito z odtočnim ventilom</t>
  </si>
  <si>
    <t>DN32 z zamaškom na verižici, lovilcem maščob,</t>
  </si>
  <si>
    <t>mešalno stoječo enoročno baterijo z veznima</t>
  </si>
  <si>
    <t>cevkama, kotnima regulacijskima ventiloma</t>
  </si>
  <si>
    <t>s kapo in rozeto, tesnilnim in pritrdilnim materialom.</t>
  </si>
  <si>
    <t>Zidni odtočni sifon za pralni stroj s plastično</t>
  </si>
  <si>
    <t>rozeto.</t>
  </si>
  <si>
    <t>Zidna baterija DN15 s holandcem in rozeto za</t>
  </si>
  <si>
    <t>pralni stroj.</t>
  </si>
  <si>
    <t>Uponor Unipipe MLCP večplastna cev predizolirana</t>
  </si>
  <si>
    <t>s toplotno izolacijo debeline 9 mm za hladno</t>
  </si>
  <si>
    <t>vodo, skladno s standardom DIN 1988-2.</t>
  </si>
  <si>
    <t>Okroglo ekstrudirana cevna izolacija izdelana iz</t>
  </si>
  <si>
    <t>polietilenske pene z zaprto celično strukturo.</t>
  </si>
  <si>
    <t>Stopnja toplotne prevodnosti 040, s čvrsto,</t>
  </si>
  <si>
    <t>brezšivno zunanjo folijo. Normalno vnetljivo,</t>
  </si>
  <si>
    <t>klasifikacija materiala B2 skladno s standardom</t>
  </si>
  <si>
    <t xml:space="preserve">DIN4102. </t>
  </si>
  <si>
    <t>Vključno z vsemi fazonskimi kosi oziroma</t>
  </si>
  <si>
    <t xml:space="preserve">potrebnimi PF kosi (T kos – enakokraki, </t>
  </si>
  <si>
    <t>reducirnimi kosi, kolena 90°, kolena 45°... itd.), z</t>
  </si>
  <si>
    <t>vsem pritrdilnim in tesnilnim materialom, takoj po</t>
  </si>
  <si>
    <t>montaži zaščitene s cementno malto.</t>
  </si>
  <si>
    <t>20 x 2,25</t>
  </si>
  <si>
    <t>25 x 2,5</t>
  </si>
  <si>
    <t xml:space="preserve"> s toplotno izolacijo debeline 13 mm za toplo vodo,</t>
  </si>
  <si>
    <t>skladno s standardom DIN 1988-2.</t>
  </si>
  <si>
    <t>Kanalizacijske cevi in fazonski kosi, izdelani</t>
  </si>
  <si>
    <t>iz trdega polivinil-klorida (PVC -ja), po DIN 19531,</t>
  </si>
  <si>
    <t>na obojke, oblika in mere po DIN 8062, obojke</t>
  </si>
  <si>
    <t>zatesnjene z odgovarjajočimi gumijastimi tesnilnimi</t>
  </si>
  <si>
    <t>obročki, manšetami, kemijska odpornost po</t>
  </si>
  <si>
    <t>DIN 16929, gorljivost materiala po DIN 4102,</t>
  </si>
  <si>
    <t>vključno z mazalnim sredstvom.</t>
  </si>
  <si>
    <r>
      <t>f</t>
    </r>
    <r>
      <rPr>
        <sz val="10"/>
        <rFont val="Arial CE"/>
        <family val="2"/>
        <charset val="238"/>
      </rPr>
      <t xml:space="preserve"> 50 mm</t>
    </r>
  </si>
  <si>
    <r>
      <t>f</t>
    </r>
    <r>
      <rPr>
        <sz val="10"/>
        <rFont val="Arial CE"/>
        <family val="2"/>
        <charset val="238"/>
      </rPr>
      <t xml:space="preserve"> 75 mm</t>
    </r>
  </si>
  <si>
    <r>
      <t>f</t>
    </r>
    <r>
      <rPr>
        <sz val="10"/>
        <rFont val="Arial CE"/>
        <family val="2"/>
        <charset val="238"/>
      </rPr>
      <t>110 mm</t>
    </r>
  </si>
  <si>
    <t>Priklop odtoka na obstoječ vertikalni razvod</t>
  </si>
  <si>
    <t>kanalizacije.</t>
  </si>
  <si>
    <t>Strešna kapa za zaključek odzračnega voda,</t>
  </si>
  <si>
    <t>izdelana iz polipropilena.</t>
  </si>
  <si>
    <t>DN75</t>
  </si>
  <si>
    <t>Preizkus tesnosti PVC odtočnih cevi.</t>
  </si>
  <si>
    <t>Čiščenje cevne instalacije tople in hladne vode</t>
  </si>
  <si>
    <t>izvedba klornega šoka oziroma dezinfekcije</t>
  </si>
  <si>
    <t>instalacije, izdaja potrdila s strani pooblaščene</t>
  </si>
  <si>
    <t>institucije.</t>
  </si>
  <si>
    <t>Pripravljalno zaključna dela, zarisovanje,</t>
  </si>
  <si>
    <t>tlačni preizkus, regulacija armatur.</t>
  </si>
  <si>
    <t>SKUPAJ</t>
  </si>
  <si>
    <t>m3</t>
  </si>
  <si>
    <t>Ročno planiranje dna izkopa v terenu III. in IV. Ktg s točnostjo +- 3 cm z minimalnim izmetom ali premetom odvečnega materiala.</t>
  </si>
  <si>
    <t>INVESTITOR: Mestna občina Kranj</t>
  </si>
  <si>
    <t>A.</t>
  </si>
  <si>
    <t>kg</t>
  </si>
  <si>
    <t>kom</t>
  </si>
  <si>
    <t>DDV 22%</t>
  </si>
  <si>
    <t>Strojno utrjevanje dna izkopa z vibracijsko ploščo do predpisane zbitosti.</t>
  </si>
  <si>
    <t>Zakoličba in zavarovanje.</t>
  </si>
  <si>
    <t>NEPREDVIDENA DELA 10%</t>
  </si>
  <si>
    <t>OPOMBA: Pri izvajanju in montaži opreme je upoštevati vsa pripravljalna, pomožna in zaključna dela. Hkrati je potrebno upoštevati še:</t>
  </si>
  <si>
    <t xml:space="preserve">1. V C/E je upoštevati navedene standarde projekta in tehničnega poročila in niso posebej navedeni v tem popisu.  </t>
  </si>
  <si>
    <t xml:space="preserve">Zakoličba obstoječih vodov. </t>
  </si>
  <si>
    <t>b.</t>
  </si>
  <si>
    <t>ZASADITVENA DELA IN MATERIAL</t>
  </si>
  <si>
    <t>saditev dreves</t>
  </si>
  <si>
    <t>velikost sadilne jame je 1.5 x premer bale, dodajanje rodovitne zemlje, gnojenje, zalivanje, pritrditev na oporni količek (glej tehnično poročilo - pogoje saditve!)</t>
  </si>
  <si>
    <t>sadike dreves</t>
  </si>
  <si>
    <t>Opis kakovostnih zahtev po DIN 18 916, FLL določilih za sadike iz drevesnic, ter določilih OTP.</t>
  </si>
  <si>
    <t xml:space="preserve">   *</t>
  </si>
  <si>
    <t>Izdelava AB plošče iz armiranega betona  (C30/37, XC4, XF4, XD3) zmrzlinsko odpornega, metličen in opažem višine 15 cm. Glej tehnično poročilo.</t>
  </si>
  <si>
    <t>Tilia cordata</t>
  </si>
  <si>
    <t>16/18</t>
  </si>
  <si>
    <t>Nabava, dobava in postavitev talnih oznak z rezanjem asfalta v deb. do 3 cm, rezkanjem asfalta, čiščenjem površin in vgradnjo prefabriciranih plošč velikosti 40/40 cm po navodilih proizvajalca in po detajlu projektanta.</t>
  </si>
  <si>
    <t>GRADBENA DELA</t>
  </si>
  <si>
    <t>NADSTREŠKI AP</t>
  </si>
  <si>
    <t>a.</t>
  </si>
  <si>
    <t>c.</t>
  </si>
  <si>
    <t>d.</t>
  </si>
  <si>
    <t>e.</t>
  </si>
  <si>
    <t>Dobava in vgrajevanje nearmiranega betona C8/10 v debelini do 10 cm za podložne betone:</t>
  </si>
  <si>
    <t>f.</t>
  </si>
  <si>
    <t>g.</t>
  </si>
  <si>
    <t>h.</t>
  </si>
  <si>
    <t>i.</t>
  </si>
  <si>
    <t>Rušenje in odstranitev obstoječega asfalta v debelini do 10 cm s transportom na stano deponijo.</t>
  </si>
  <si>
    <t>Rezanje asfalta v deb. do 10 cm.</t>
  </si>
  <si>
    <t>Kombinirani izkop terena v III. In IV. ktrg globine do 0,50 m z nakladanjem izkopa na kamion in odvozom na stalno deponijo.</t>
  </si>
  <si>
    <t>Nabava, dobava in vgrajevanje tamponskega nasutja  iz čistega gramoza granulacije 0-32 mm s potrebnim planiranjem, premeti, razstiranjem in utrjevanjem po plasteh v debelini 20 cm pod tlakovanimi in pohodnimi površinami.</t>
  </si>
  <si>
    <t>Dobava in vgrajevanje armiranega betona  (C25/30, XC2) v enostavne betonske in armiranobetonske konstrukcije; pasovni temelji prereza nad 0,30 m3/m2,1.</t>
  </si>
  <si>
    <t>Izdelava dvostranskega opaža temelja.</t>
  </si>
  <si>
    <t>Nabava, rezanje, krivljenje, dobava in polaganje srednje komplicirane rebraste armature - količina ocenjena:</t>
  </si>
  <si>
    <t>armatura razičnih profilov in mreže</t>
  </si>
  <si>
    <t>Nabava, dobava in vgrajevanje folije.</t>
  </si>
  <si>
    <t xml:space="preserve">kpl </t>
  </si>
  <si>
    <t>KOLESARNICA</t>
  </si>
  <si>
    <t>Sanacija terena po končanih delih.</t>
  </si>
  <si>
    <t>Taktilne plošče</t>
  </si>
  <si>
    <t>01.</t>
  </si>
  <si>
    <t>j.</t>
  </si>
  <si>
    <t>k.</t>
  </si>
  <si>
    <t>l.</t>
  </si>
  <si>
    <t>m.</t>
  </si>
  <si>
    <t>n.</t>
  </si>
  <si>
    <t>o.</t>
  </si>
  <si>
    <t>02.</t>
  </si>
  <si>
    <t>03.</t>
  </si>
  <si>
    <t>04.</t>
  </si>
  <si>
    <t>05.</t>
  </si>
  <si>
    <t>I.</t>
  </si>
  <si>
    <t>II.</t>
  </si>
  <si>
    <t>MONTAŽNA DELA</t>
  </si>
  <si>
    <t>NADSTREŠKI AP TIP ANK 3 - 200</t>
  </si>
  <si>
    <t>ČIRČE SMER HRASTJE</t>
  </si>
  <si>
    <r>
      <t>SPLOŠNA OPOMBA:</t>
    </r>
    <r>
      <rPr>
        <sz val="8"/>
        <rFont val="Arial"/>
        <family val="2"/>
        <charset val="238"/>
      </rPr>
      <t xml:space="preserve"> Popis je izdelan na podlagi PZI in posvetovanju s projektantom.  Materiali so splošni in definirani le tisti, ki so opisani v posameznih postavkah, sicer se je potrebno o izbiri posebej posvetovati z investitorjem. V sledečem popisu morajo biti v vseh postavkah vkalkulirane in upoštevane sledeče pripombe:</t>
    </r>
  </si>
  <si>
    <t>Izdelava AB plošče iz armiranega betona  (C30/37, XC4, XF4, XD3) zmrzlinsko odpornega, metličen in opažem višine 10 cm. Glej tehnično poročilo.</t>
  </si>
  <si>
    <t>Situacija 1.8</t>
  </si>
  <si>
    <t>Kompletna gradbena dela za kolesarnico modul 8 ST po PZI projektu v sestavi:</t>
  </si>
  <si>
    <t>Izdelava opaža robu plošče viš. 15 cm.</t>
  </si>
  <si>
    <t>Nabava, dobava in polaganje betonskih lamel 8/20 cm z obbetoniranjem.</t>
  </si>
  <si>
    <t>LABORE</t>
  </si>
  <si>
    <t>Situacija 1.1</t>
  </si>
  <si>
    <t>KOLESARNICA MODUL 8/ST</t>
  </si>
  <si>
    <t>SKUPAJ GRADBENA DELA</t>
  </si>
  <si>
    <t>STANE ŽAGAR</t>
  </si>
  <si>
    <t>Situacija 1.2</t>
  </si>
  <si>
    <t>Nabava, dobava in polaganje AB kinete za zaščito obstoječih TK vodov po detajlu PZI.</t>
  </si>
  <si>
    <t>DRULOVKA CERKEV</t>
  </si>
  <si>
    <t>Situacija 1.3</t>
  </si>
  <si>
    <t>Kompletna gradbena dela za plato avtobusnih postajališč tipa ANK 3-200  po PZI projektu v sestavi:</t>
  </si>
  <si>
    <t>STRAŽIŠČE DD</t>
  </si>
  <si>
    <t>Situacija 1.4</t>
  </si>
  <si>
    <t>DRULOVKA TRGOVINA smer MEDVODE</t>
  </si>
  <si>
    <t>Situacija 1.5</t>
  </si>
  <si>
    <t>GORENJA SAVA smer STRAŽIŠČE</t>
  </si>
  <si>
    <t>Situacija 1.6</t>
  </si>
  <si>
    <t>p.</t>
  </si>
  <si>
    <t>Kompletna prestavitev vodovoda z vsemi zemeljskimi deli.</t>
  </si>
  <si>
    <t>KRANJ AP</t>
  </si>
  <si>
    <t>Situacija 1.9.1.</t>
  </si>
  <si>
    <t>Kompletna gradbena dela za plato avtobusnih postajališč tipa ANK 4-200  po PZI projektu v sestavi:</t>
  </si>
  <si>
    <t>NADSTREŠKI AP TIP ANK 4 - 200</t>
  </si>
  <si>
    <t xml:space="preserve">1.1.  </t>
  </si>
  <si>
    <t>Kolesarnica Labore</t>
  </si>
  <si>
    <t xml:space="preserve">1.2. </t>
  </si>
  <si>
    <t>Kolesarnica Staneta Žagarja</t>
  </si>
  <si>
    <t>1.3.</t>
  </si>
  <si>
    <t>Kolesarnica Drulovka cerkev</t>
  </si>
  <si>
    <t>1.4.</t>
  </si>
  <si>
    <t>AP Stražišče DD</t>
  </si>
  <si>
    <t>1.5.</t>
  </si>
  <si>
    <t>AP Drulovka trgovina</t>
  </si>
  <si>
    <t>1.6.</t>
  </si>
  <si>
    <t>AP Gorenja Sava smer Stražišče</t>
  </si>
  <si>
    <t>1.7.</t>
  </si>
  <si>
    <t>AP Gorenja Sava smer Besnica</t>
  </si>
  <si>
    <t>1.8.</t>
  </si>
  <si>
    <t>AP Čirče smer Hrastje</t>
  </si>
  <si>
    <t>1.9.1.</t>
  </si>
  <si>
    <t>Kranj AP</t>
  </si>
  <si>
    <t>1.9.2.</t>
  </si>
  <si>
    <t>Kranj AP jug</t>
  </si>
  <si>
    <t>r.</t>
  </si>
  <si>
    <t>Nabava, dobava in polaganje PEHD zaščitne cevi 2x fi 110 mm za zaščito TK vodov..</t>
  </si>
  <si>
    <t>Opis opreme</t>
  </si>
  <si>
    <t>Kol.</t>
  </si>
  <si>
    <t>EM</t>
  </si>
  <si>
    <t>€/EM</t>
  </si>
  <si>
    <t>€ skupaj</t>
  </si>
  <si>
    <t>Ozemljitve (dobava in montaža) - Kolesarnica Labore</t>
  </si>
  <si>
    <t>Dobava in montaža nerjavečega vodnika  Rf fi 8mm za povezavo na kovinsko kontrukcijo in ostalo opemo. Proizvajalec kot npr.HERMI</t>
  </si>
  <si>
    <t>Dobava in montaža ozemljitvenega nerjavečega traku   30x3,5 mm</t>
  </si>
  <si>
    <t>Dobava in montaža sponke iz nerjavečega jekla za medsebojno spajanje okroglih vodnikov. Proizvajalec kot npr.HERMI</t>
  </si>
  <si>
    <t>Ostali razni tipski kontaktni ozemljitve in strelovodni elementi</t>
  </si>
  <si>
    <t>Ozemljitve:</t>
  </si>
  <si>
    <t>-</t>
  </si>
  <si>
    <t>Zbiralka za glavno izenačenje potenciala, komplet spojnim in pritrdilnim materialom materialom.</t>
  </si>
  <si>
    <t>razni spojni in pritrdilni material za izvedbo ozemljitev</t>
  </si>
  <si>
    <t>Meritve ozemljitve</t>
  </si>
  <si>
    <t>PID dokumentacija</t>
  </si>
  <si>
    <t>Drobni material in manjša nepredvidena dela - po predhodni specifikaciji teh del in potrditvi z vpisom v gradbeni dnevnik.</t>
  </si>
  <si>
    <t>OZEMLJITEV</t>
  </si>
  <si>
    <t>količina</t>
  </si>
  <si>
    <t>Ozemljitve (dobava in montaža) - Kolesarnica OŠ Staneta Žagarja</t>
  </si>
  <si>
    <t xml:space="preserve">Ozemljitve (dobava in montaža) - Kolesarnica Drulovka-cerkev </t>
  </si>
  <si>
    <t>Ozemljitve (dobava in montaža) - Nadstrešek Stražišče DD</t>
  </si>
  <si>
    <t>Ozemljitve (dobava in montaža) - Nadstrešek Drulovka trgovina</t>
  </si>
  <si>
    <t>Ozemljitve (dobava in montaža) - Nadstrešek Gorenja Sava (Stražišče)</t>
  </si>
  <si>
    <t>Ozemljitve (dobava in montaža) - Nadstrešek Gorenja Sava (Besnica)</t>
  </si>
  <si>
    <t>Ozemljitve (dobava in montaža) - Nadstrešek Čirče</t>
  </si>
  <si>
    <t>Ozemljitve (dobava in montaža) - Nadstrešek Avtobusna postaja SEVER</t>
  </si>
  <si>
    <t>Ozemljitve (dobava in montaža) - Nadstrešek Avtobusna postaja JUG (2x) Sever</t>
  </si>
  <si>
    <t>Nabava, dobava in polaganje asfalta deb. 5 cm; AC 16 BASE B 50/70 A4 in finega v deb. 3 cm; AC 8 SURF B 50/70 A4.  V ceni v skladu z ZeJN upoštevati tudi uporabo materiala, nastalega pri razrezu in rušenju asfalta (cca. 1m3).</t>
  </si>
  <si>
    <t>Nabava, dobava in polaganje asfalta deb. 5 cm; AC 16 BASE B 50/70 A4 in finega v deb. 3 cm; AC 8 SURF B 50/70 A4. V ceni v skladu z ZeJN upoštevati tudi uporabo materiala, nastalega pri razrezu in rušenju asfalta (cca. 1m3).</t>
  </si>
  <si>
    <r>
      <t>Dobava in montaža pritrdilnega elementa  iz nerjavečega jekla</t>
    </r>
    <r>
      <rPr>
        <b/>
        <sz val="10"/>
        <rFont val="Arial"/>
        <family val="2"/>
        <charset val="238"/>
      </rPr>
      <t xml:space="preserve"> </t>
    </r>
    <r>
      <rPr>
        <sz val="10"/>
        <rFont val="Arial"/>
        <family val="2"/>
        <charset val="238"/>
      </rPr>
      <t>za pritrjevanje ozemjitvenega  traku na kovinske dele. Proizvajalec kot npr.HERMI</t>
    </r>
  </si>
  <si>
    <r>
      <t>Dobava in montaža sponke</t>
    </r>
    <r>
      <rPr>
        <b/>
        <sz val="10"/>
        <rFont val="Arial"/>
        <family val="2"/>
        <charset val="238"/>
      </rPr>
      <t xml:space="preserve"> </t>
    </r>
    <r>
      <rPr>
        <sz val="10"/>
        <rFont val="Arial"/>
        <family val="2"/>
        <charset val="238"/>
      </rPr>
      <t>iz nerjavečega jekla za izvedbo spojev med ploščatim ozemljitvenimi vodniki. Proizvajalec kot npr.HERMI</t>
    </r>
  </si>
  <si>
    <r>
      <t>Vodnik H07 V-K 6, 10 mm</t>
    </r>
    <r>
      <rPr>
        <vertAlign val="superscript"/>
        <sz val="10"/>
        <rFont val="Arial"/>
        <family val="2"/>
        <charset val="238"/>
      </rPr>
      <t>2</t>
    </r>
    <r>
      <rPr>
        <sz val="10"/>
        <rFont val="Arial"/>
        <family val="2"/>
        <charset val="238"/>
      </rPr>
      <t>, komplet s spojnim materialom.</t>
    </r>
  </si>
  <si>
    <r>
      <t>Vodnik H07 V-K 16 mm</t>
    </r>
    <r>
      <rPr>
        <vertAlign val="superscript"/>
        <sz val="10"/>
        <rFont val="Arial"/>
        <family val="2"/>
        <charset val="238"/>
      </rPr>
      <t>2</t>
    </r>
    <r>
      <rPr>
        <sz val="10"/>
        <rFont val="Arial"/>
        <family val="2"/>
        <charset val="238"/>
      </rPr>
      <t>, komplet s spojnim materialom.</t>
    </r>
  </si>
  <si>
    <r>
      <t>Vodnik H07 V-K 25, 35  mm</t>
    </r>
    <r>
      <rPr>
        <vertAlign val="superscript"/>
        <sz val="10"/>
        <rFont val="Arial"/>
        <family val="2"/>
        <charset val="238"/>
      </rPr>
      <t>2</t>
    </r>
    <r>
      <rPr>
        <sz val="10"/>
        <rFont val="Arial"/>
        <family val="2"/>
        <charset val="238"/>
      </rPr>
      <t>, komplet s spojnim materialom.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</si>
</sst>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S_I_T_-;\-* #,##0.00\ _S_I_T_-;_-* &quot;-&quot;??\ _S_I_T_-;_-@_-"/>
    <numFmt numFmtId="165" formatCode="#,##0.00\ _S_I_T"/>
    <numFmt numFmtId="166" formatCode="#,##0.00\ &quot;€&quot;"/>
    <numFmt numFmtId="167" formatCode="_(* #,##0.00_);_(* \(#,##0.00\);_(* &quot;-&quot;??_);_(@_)"/>
    <numFmt numFmtId="168" formatCode="_-* #,##0.00\ _€_-;\-* #,##0.00\ _€_-;_-* \-??\ _€_-;_-@_-"/>
    <numFmt numFmtId="169" formatCode="\$#,##0\ ;\(\$#,##0\)"/>
    <numFmt numFmtId="170" formatCode="#"/>
    <numFmt numFmtId="171" formatCode="#,##0.00;[Red]\-#,##0.00"/>
    <numFmt numFmtId="172" formatCode="0\."/>
    <numFmt numFmtId="173" formatCode="#,##0.00;[Red]\-#,##0.00;\ "/>
  </numFmts>
  <fonts count="33" x14ac:knownFonts="1">
    <font>
      <sz val="10"/>
      <name val="Arial"/>
      <charset val="238"/>
    </font>
    <font>
      <sz val="10"/>
      <name val="Arial"/>
      <charset val="238"/>
    </font>
    <font>
      <b/>
      <sz val="12"/>
      <name val="Arial"/>
      <family val="2"/>
      <charset val="238"/>
    </font>
    <font>
      <b/>
      <sz val="10"/>
      <name val="Arial"/>
      <family val="2"/>
      <charset val="238"/>
    </font>
    <font>
      <sz val="8"/>
      <name val="Arial"/>
      <family val="2"/>
      <charset val="238"/>
    </font>
    <font>
      <sz val="10"/>
      <name val="Arial"/>
      <family val="2"/>
      <charset val="238"/>
    </font>
    <font>
      <u/>
      <sz val="8"/>
      <name val="Arial"/>
      <family val="2"/>
      <charset val="238"/>
    </font>
    <font>
      <b/>
      <sz val="12"/>
      <color indexed="10"/>
      <name val="Arial"/>
      <family val="2"/>
      <charset val="238"/>
    </font>
    <font>
      <sz val="10"/>
      <name val="Arial"/>
      <family val="2"/>
    </font>
    <font>
      <b/>
      <sz val="10"/>
      <name val="Arial"/>
      <family val="2"/>
    </font>
    <font>
      <b/>
      <sz val="10"/>
      <name val="Arial"/>
      <family val="2"/>
      <charset val="238"/>
    </font>
    <font>
      <sz val="12"/>
      <name val="Arial"/>
      <family val="2"/>
      <charset val="238"/>
    </font>
    <font>
      <sz val="10"/>
      <name val="Arial CE"/>
      <family val="2"/>
      <charset val="238"/>
    </font>
    <font>
      <b/>
      <sz val="12"/>
      <name val="Arial"/>
      <family val="2"/>
    </font>
    <font>
      <b/>
      <sz val="10"/>
      <name val="Arial CE"/>
      <family val="2"/>
      <charset val="238"/>
    </font>
    <font>
      <b/>
      <sz val="10"/>
      <name val="Arial CE"/>
      <charset val="238"/>
    </font>
    <font>
      <sz val="10"/>
      <name val="Arial CE"/>
      <charset val="238"/>
    </font>
    <font>
      <sz val="10"/>
      <name val="MS Sans Serif"/>
      <family val="2"/>
      <charset val="238"/>
    </font>
    <font>
      <b/>
      <u/>
      <sz val="10"/>
      <name val="Arial"/>
      <family val="2"/>
    </font>
    <font>
      <b/>
      <u/>
      <sz val="10"/>
      <name val="Arial CE"/>
      <family val="2"/>
      <charset val="238"/>
    </font>
    <font>
      <b/>
      <u/>
      <sz val="10"/>
      <name val="Arial"/>
      <family val="2"/>
      <charset val="238"/>
    </font>
    <font>
      <sz val="10"/>
      <color indexed="10"/>
      <name val="Arial CE"/>
      <family val="2"/>
      <charset val="238"/>
    </font>
    <font>
      <sz val="10"/>
      <name val="Symbol"/>
      <family val="1"/>
      <charset val="2"/>
    </font>
    <font>
      <sz val="8"/>
      <name val="Arial"/>
      <family val="2"/>
      <charset val="238"/>
    </font>
    <font>
      <sz val="9"/>
      <name val="Arial"/>
      <family val="2"/>
      <charset val="238"/>
    </font>
    <font>
      <sz val="10"/>
      <name val="Arial CE"/>
    </font>
    <font>
      <sz val="10"/>
      <color indexed="24"/>
      <name val="Arial"/>
      <family val="2"/>
      <charset val="238"/>
    </font>
    <font>
      <b/>
      <sz val="18"/>
      <color indexed="24"/>
      <name val="Arial"/>
      <family val="2"/>
      <charset val="238"/>
    </font>
    <font>
      <b/>
      <sz val="12"/>
      <color indexed="24"/>
      <name val="Arial"/>
      <family val="2"/>
      <charset val="238"/>
    </font>
    <font>
      <sz val="10"/>
      <color indexed="24"/>
      <name val="Arial"/>
      <family val="2"/>
      <charset val="238"/>
    </font>
    <font>
      <sz val="11"/>
      <color rgb="FF000000"/>
      <name val="Arial"/>
      <family val="2"/>
      <charset val="238"/>
    </font>
    <font>
      <sz val="10"/>
      <color indexed="8"/>
      <name val="Arial"/>
      <family val="2"/>
      <charset val="238"/>
    </font>
    <font>
      <vertAlign val="superscript"/>
      <sz val="10"/>
      <name val="Arial"/>
      <family val="2"/>
      <charset val="23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11">
    <border>
      <left/>
      <right/>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27">
    <xf numFmtId="0" fontId="0" fillId="0" borderId="0"/>
    <xf numFmtId="3" fontId="29" fillId="0" borderId="0" applyFont="0" applyFill="0" applyBorder="0" applyAlignment="0" applyProtection="0"/>
    <xf numFmtId="169" fontId="29" fillId="0" borderId="0" applyFont="0" applyFill="0" applyBorder="0" applyAlignment="0" applyProtection="0"/>
    <xf numFmtId="0" fontId="29" fillId="0" borderId="0" applyFont="0" applyFill="0" applyBorder="0" applyAlignment="0" applyProtection="0"/>
    <xf numFmtId="2" fontId="29"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5" fillId="0" borderId="0" applyBorder="0"/>
    <xf numFmtId="0" fontId="16" fillId="0" borderId="0"/>
    <xf numFmtId="0" fontId="5" fillId="0" borderId="0"/>
    <xf numFmtId="0" fontId="26" fillId="0" borderId="0"/>
    <xf numFmtId="0" fontId="29" fillId="0" borderId="0"/>
    <xf numFmtId="0" fontId="16" fillId="0" borderId="0"/>
    <xf numFmtId="0" fontId="5" fillId="0" borderId="0" applyBorder="0"/>
    <xf numFmtId="0" fontId="16" fillId="0" borderId="0"/>
    <xf numFmtId="0" fontId="17" fillId="0" borderId="0" applyNumberFormat="0" applyFont="0" applyFill="0" applyBorder="0" applyAlignment="0" applyProtection="0">
      <alignment vertical="top"/>
    </xf>
    <xf numFmtId="0" fontId="5" fillId="0" borderId="0"/>
    <xf numFmtId="0" fontId="5" fillId="0" borderId="0"/>
    <xf numFmtId="0" fontId="5" fillId="0" borderId="0"/>
    <xf numFmtId="4" fontId="5" fillId="0" borderId="0" applyFill="0" applyBorder="0"/>
    <xf numFmtId="0" fontId="5" fillId="0" borderId="0" applyBorder="0"/>
    <xf numFmtId="0" fontId="29" fillId="0" borderId="1" applyNumberFormat="0" applyFont="0" applyFill="0" applyAlignment="0" applyProtection="0"/>
    <xf numFmtId="164" fontId="1" fillId="0" borderId="0" applyFont="0" applyFill="0" applyBorder="0" applyAlignment="0" applyProtection="0"/>
    <xf numFmtId="4" fontId="29" fillId="0" borderId="0" applyFont="0" applyFill="0" applyBorder="0" applyAlignment="0" applyProtection="0"/>
    <xf numFmtId="167" fontId="25" fillId="0" borderId="0" applyFont="0" applyFill="0" applyBorder="0" applyAlignment="0" applyProtection="0"/>
    <xf numFmtId="0" fontId="5" fillId="0" borderId="0">
      <alignment vertical="center"/>
    </xf>
    <xf numFmtId="0" fontId="5" fillId="0" borderId="0">
      <alignment vertical="center"/>
    </xf>
  </cellStyleXfs>
  <cellXfs count="253">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xf numFmtId="0" fontId="3" fillId="0" borderId="0" xfId="0" applyFont="1" applyAlignment="1">
      <alignment vertical="top" wrapText="1"/>
    </xf>
    <xf numFmtId="0" fontId="4" fillId="0" borderId="0" xfId="0" applyFont="1" applyAlignment="1">
      <alignment wrapText="1"/>
    </xf>
    <xf numFmtId="0" fontId="4" fillId="0" borderId="0" xfId="0" applyFont="1" applyAlignment="1">
      <alignment vertical="top" wrapText="1"/>
    </xf>
    <xf numFmtId="0" fontId="5" fillId="0" borderId="0" xfId="0" applyFont="1" applyAlignment="1">
      <alignment wrapText="1"/>
    </xf>
    <xf numFmtId="0" fontId="5" fillId="0" borderId="0" xfId="0" applyFont="1"/>
    <xf numFmtId="0" fontId="7" fillId="0" borderId="0" xfId="0" applyFont="1" applyAlignment="1">
      <alignment wrapText="1"/>
    </xf>
    <xf numFmtId="0" fontId="11" fillId="0" borderId="0" xfId="0" applyFont="1"/>
    <xf numFmtId="4" fontId="11" fillId="0" borderId="0" xfId="0" applyNumberFormat="1" applyFont="1"/>
    <xf numFmtId="0" fontId="11" fillId="0" borderId="0" xfId="0" applyFont="1" applyAlignment="1">
      <alignment vertical="top"/>
    </xf>
    <xf numFmtId="0" fontId="3" fillId="0" borderId="0" xfId="0" applyFont="1" applyBorder="1" applyAlignment="1">
      <alignment vertical="top" wrapText="1"/>
    </xf>
    <xf numFmtId="0" fontId="3" fillId="0" borderId="0" xfId="0" applyFont="1" applyBorder="1"/>
    <xf numFmtId="4" fontId="3" fillId="0" borderId="0" xfId="0" applyNumberFormat="1" applyFont="1" applyBorder="1" applyAlignment="1">
      <alignment wrapText="1"/>
    </xf>
    <xf numFmtId="0" fontId="1" fillId="0" borderId="0" xfId="0" applyFont="1" applyBorder="1" applyAlignment="1">
      <alignment vertical="top" wrapText="1"/>
    </xf>
    <xf numFmtId="0" fontId="1" fillId="0" borderId="0" xfId="0" applyFont="1" applyBorder="1" applyAlignment="1">
      <alignment wrapText="1"/>
    </xf>
    <xf numFmtId="4" fontId="1" fillId="0" borderId="0" xfId="0" applyNumberFormat="1" applyFont="1" applyBorder="1" applyAlignment="1">
      <alignment wrapText="1"/>
    </xf>
    <xf numFmtId="0" fontId="3" fillId="0" borderId="0" xfId="0" applyFont="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vertical="top" wrapText="1"/>
    </xf>
    <xf numFmtId="4" fontId="10" fillId="2" borderId="0" xfId="0" applyNumberFormat="1" applyFont="1" applyFill="1" applyBorder="1" applyAlignment="1">
      <alignment wrapText="1"/>
    </xf>
    <xf numFmtId="0" fontId="10" fillId="2" borderId="0" xfId="0" applyFont="1" applyFill="1"/>
    <xf numFmtId="0" fontId="3" fillId="3" borderId="0" xfId="0" applyFont="1" applyFill="1" applyBorder="1" applyAlignment="1">
      <alignment vertical="top" wrapText="1"/>
    </xf>
    <xf numFmtId="4" fontId="3" fillId="0" borderId="0" xfId="0" applyNumberFormat="1" applyFont="1" applyBorder="1" applyAlignment="1">
      <alignment vertical="top" wrapText="1"/>
    </xf>
    <xf numFmtId="4" fontId="1" fillId="0" borderId="0" xfId="0" applyNumberFormat="1"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wrapText="1"/>
    </xf>
    <xf numFmtId="4" fontId="10" fillId="0" borderId="0" xfId="0" applyNumberFormat="1" applyFont="1" applyBorder="1" applyAlignment="1">
      <alignment wrapText="1"/>
    </xf>
    <xf numFmtId="4" fontId="10" fillId="0" borderId="0" xfId="0" applyNumberFormat="1" applyFont="1" applyBorder="1" applyAlignment="1">
      <alignment vertical="top" wrapText="1"/>
    </xf>
    <xf numFmtId="0" fontId="10" fillId="3" borderId="0" xfId="0" applyFont="1" applyFill="1" applyBorder="1" applyAlignment="1">
      <alignment vertical="top" wrapText="1"/>
    </xf>
    <xf numFmtId="0" fontId="10" fillId="3" borderId="0" xfId="0" applyFont="1" applyFill="1" applyBorder="1" applyAlignment="1">
      <alignment wrapText="1"/>
    </xf>
    <xf numFmtId="4" fontId="10" fillId="3" borderId="0" xfId="0" applyNumberFormat="1" applyFont="1" applyFill="1" applyBorder="1" applyAlignment="1">
      <alignment wrapText="1"/>
    </xf>
    <xf numFmtId="4" fontId="10" fillId="3" borderId="0" xfId="0" applyNumberFormat="1" applyFont="1" applyFill="1" applyBorder="1" applyAlignment="1">
      <alignment vertical="top" wrapText="1"/>
    </xf>
    <xf numFmtId="0" fontId="10" fillId="2" borderId="0" xfId="0" applyFont="1" applyFill="1" applyBorder="1"/>
    <xf numFmtId="0" fontId="3" fillId="0" borderId="6" xfId="0" applyFont="1" applyBorder="1" applyAlignment="1">
      <alignment vertical="top" wrapText="1"/>
    </xf>
    <xf numFmtId="0" fontId="9" fillId="0" borderId="6" xfId="0" applyFont="1" applyBorder="1" applyAlignment="1">
      <alignment vertical="top" wrapText="1"/>
    </xf>
    <xf numFmtId="0" fontId="10" fillId="0" borderId="6" xfId="0" applyFont="1" applyBorder="1" applyAlignment="1">
      <alignment wrapText="1"/>
    </xf>
    <xf numFmtId="4" fontId="10" fillId="0" borderId="6" xfId="0" applyNumberFormat="1" applyFont="1" applyBorder="1" applyAlignment="1">
      <alignment wrapText="1"/>
    </xf>
    <xf numFmtId="4" fontId="10" fillId="0" borderId="6" xfId="0" applyNumberFormat="1" applyFont="1" applyBorder="1" applyAlignment="1">
      <alignment vertical="top" wrapText="1"/>
    </xf>
    <xf numFmtId="4" fontId="0" fillId="0" borderId="6" xfId="0" applyNumberFormat="1" applyBorder="1" applyAlignment="1">
      <alignment wrapText="1"/>
    </xf>
    <xf numFmtId="0" fontId="5" fillId="0" borderId="0" xfId="0" applyFont="1" applyBorder="1" applyAlignment="1">
      <alignment wrapText="1"/>
    </xf>
    <xf numFmtId="0" fontId="5" fillId="0" borderId="0" xfId="0" applyFont="1" applyBorder="1" applyAlignment="1">
      <alignment vertical="top" wrapText="1"/>
    </xf>
    <xf numFmtId="4" fontId="5" fillId="0" borderId="0" xfId="0" applyNumberFormat="1" applyFont="1" applyBorder="1" applyAlignment="1">
      <alignment wrapText="1"/>
    </xf>
    <xf numFmtId="0" fontId="5" fillId="0" borderId="0" xfId="0" applyFont="1" applyBorder="1"/>
    <xf numFmtId="0" fontId="5" fillId="0" borderId="0" xfId="0" applyFont="1" applyBorder="1" applyAlignment="1">
      <alignment vertical="top"/>
    </xf>
    <xf numFmtId="0" fontId="12" fillId="0" borderId="0" xfId="0" applyNumberFormat="1" applyFont="1" applyFill="1" applyBorder="1" applyAlignment="1" applyProtection="1">
      <alignment vertical="top"/>
    </xf>
    <xf numFmtId="49" fontId="3" fillId="0" borderId="0" xfId="0" applyNumberFormat="1" applyFont="1" applyFill="1" applyBorder="1" applyAlignment="1">
      <alignment horizontal="center"/>
    </xf>
    <xf numFmtId="0" fontId="3" fillId="0" borderId="0" xfId="0" applyFont="1" applyFill="1" applyBorder="1" applyAlignment="1">
      <alignment horizontal="center"/>
    </xf>
    <xf numFmtId="49" fontId="13" fillId="0" borderId="0" xfId="0" applyNumberFormat="1" applyFont="1" applyFill="1" applyBorder="1" applyAlignment="1">
      <alignment horizontal="center"/>
    </xf>
    <xf numFmtId="0" fontId="12" fillId="0" borderId="0" xfId="0" applyNumberFormat="1" applyFont="1" applyFill="1" applyBorder="1" applyAlignment="1" applyProtection="1">
      <alignment horizontal="center" vertical="top"/>
    </xf>
    <xf numFmtId="4" fontId="12" fillId="0" borderId="0" xfId="0" applyNumberFormat="1" applyFont="1" applyFill="1" applyBorder="1" applyAlignment="1" applyProtection="1">
      <alignment vertical="top"/>
    </xf>
    <xf numFmtId="0" fontId="14" fillId="0" borderId="5" xfId="0" applyNumberFormat="1" applyFont="1" applyFill="1" applyBorder="1" applyAlignment="1" applyProtection="1">
      <alignment vertical="top"/>
    </xf>
    <xf numFmtId="49" fontId="14" fillId="0" borderId="5" xfId="0" applyNumberFormat="1" applyFont="1" applyFill="1" applyBorder="1" applyAlignment="1" applyProtection="1">
      <alignment horizontal="center" vertical="top"/>
    </xf>
    <xf numFmtId="0" fontId="14" fillId="0" borderId="5" xfId="0" applyNumberFormat="1" applyFont="1" applyFill="1" applyBorder="1" applyAlignment="1" applyProtection="1">
      <alignment horizontal="center" vertical="top"/>
    </xf>
    <xf numFmtId="0" fontId="14" fillId="0" borderId="0" xfId="0" applyNumberFormat="1" applyFont="1" applyFill="1" applyBorder="1" applyAlignment="1" applyProtection="1">
      <alignment vertical="top"/>
    </xf>
    <xf numFmtId="49" fontId="16" fillId="0" borderId="0" xfId="0" applyNumberFormat="1" applyFont="1" applyFill="1" applyBorder="1" applyAlignment="1" applyProtection="1">
      <alignment horizontal="left" vertical="top"/>
    </xf>
    <xf numFmtId="0" fontId="14" fillId="0" borderId="0" xfId="0" applyNumberFormat="1" applyFont="1" applyFill="1" applyBorder="1" applyAlignment="1" applyProtection="1">
      <alignment horizontal="center" vertical="top"/>
    </xf>
    <xf numFmtId="49" fontId="12" fillId="0" borderId="0" xfId="0" applyNumberFormat="1" applyFont="1" applyFill="1" applyBorder="1" applyAlignment="1" applyProtection="1">
      <alignment vertical="top"/>
    </xf>
    <xf numFmtId="166" fontId="16" fillId="0" borderId="0" xfId="0" applyNumberFormat="1" applyFont="1" applyFill="1" applyBorder="1" applyAlignment="1" applyProtection="1">
      <alignment horizontal="right" vertical="center"/>
    </xf>
    <xf numFmtId="49" fontId="12" fillId="0" borderId="0" xfId="0" applyNumberFormat="1" applyFont="1" applyFill="1" applyBorder="1" applyAlignment="1" applyProtection="1">
      <alignment vertical="top" wrapText="1"/>
    </xf>
    <xf numFmtId="49" fontId="16" fillId="0" borderId="0" xfId="14" applyNumberFormat="1" applyFont="1" applyFill="1"/>
    <xf numFmtId="1" fontId="19" fillId="0" borderId="0" xfId="20" applyNumberFormat="1" applyFont="1" applyFill="1" applyAlignment="1">
      <alignment horizontal="center" vertical="top"/>
    </xf>
    <xf numFmtId="49" fontId="15" fillId="0" borderId="0" xfId="0" applyNumberFormat="1" applyFont="1" applyFill="1" applyBorder="1" applyAlignment="1" applyProtection="1">
      <alignment horizontal="left" vertical="center"/>
    </xf>
    <xf numFmtId="9" fontId="12" fillId="0" borderId="0" xfId="0" applyNumberFormat="1" applyFont="1" applyFill="1" applyBorder="1" applyAlignment="1" applyProtection="1">
      <alignment horizontal="center" vertical="top"/>
    </xf>
    <xf numFmtId="4" fontId="12" fillId="0" borderId="5" xfId="0" applyNumberFormat="1" applyFont="1" applyFill="1" applyBorder="1" applyAlignment="1" applyProtection="1">
      <alignment vertical="top"/>
    </xf>
    <xf numFmtId="4" fontId="12" fillId="0" borderId="5" xfId="7" applyNumberFormat="1" applyFont="1" applyFill="1" applyBorder="1"/>
    <xf numFmtId="0" fontId="12" fillId="0" borderId="7" xfId="0" applyNumberFormat="1" applyFont="1" applyFill="1" applyBorder="1" applyAlignment="1" applyProtection="1">
      <alignment vertical="top"/>
    </xf>
    <xf numFmtId="0" fontId="19" fillId="0" borderId="7" xfId="0" applyNumberFormat="1" applyFont="1" applyFill="1" applyBorder="1" applyAlignment="1" applyProtection="1">
      <alignment horizontal="center" vertical="top"/>
    </xf>
    <xf numFmtId="49" fontId="12" fillId="0" borderId="7" xfId="0" applyNumberFormat="1" applyFont="1" applyFill="1" applyBorder="1" applyAlignment="1" applyProtection="1">
      <alignment horizontal="center" vertical="top"/>
    </xf>
    <xf numFmtId="0" fontId="12" fillId="0" borderId="7" xfId="0" applyNumberFormat="1" applyFont="1" applyFill="1" applyBorder="1" applyAlignment="1" applyProtection="1">
      <alignment horizontal="center" vertical="top"/>
    </xf>
    <xf numFmtId="4" fontId="12" fillId="0" borderId="0" xfId="0" applyNumberFormat="1" applyFont="1" applyFill="1" applyBorder="1" applyAlignment="1" applyProtection="1">
      <alignment vertical="top"/>
      <protection locked="0"/>
    </xf>
    <xf numFmtId="0" fontId="19" fillId="0" borderId="0" xfId="0" applyNumberFormat="1" applyFont="1" applyFill="1" applyBorder="1" applyAlignment="1" applyProtection="1">
      <alignment horizontal="center" vertical="top"/>
    </xf>
    <xf numFmtId="49" fontId="19" fillId="0" borderId="0" xfId="0" applyNumberFormat="1" applyFont="1" applyFill="1" applyBorder="1" applyAlignment="1" applyProtection="1">
      <alignment horizontal="right" vertical="top" wrapText="1"/>
    </xf>
    <xf numFmtId="0" fontId="16" fillId="0" borderId="0" xfId="12" applyFont="1" applyBorder="1" applyAlignment="1">
      <alignment horizontal="center"/>
    </xf>
    <xf numFmtId="9" fontId="16" fillId="0" borderId="0" xfId="12" applyNumberFormat="1" applyFont="1" applyBorder="1" applyAlignment="1">
      <alignment horizontal="center"/>
    </xf>
    <xf numFmtId="4" fontId="8" fillId="0" borderId="0" xfId="0" applyNumberFormat="1" applyFont="1" applyAlignment="1"/>
    <xf numFmtId="166" fontId="8" fillId="0" borderId="0" xfId="0" applyNumberFormat="1" applyFont="1" applyFill="1" applyBorder="1" applyAlignment="1"/>
    <xf numFmtId="166" fontId="3" fillId="0" borderId="0" xfId="0" applyNumberFormat="1" applyFont="1" applyFill="1" applyBorder="1" applyAlignment="1">
      <alignment horizontal="center"/>
    </xf>
    <xf numFmtId="166" fontId="13" fillId="0" borderId="0" xfId="0" applyNumberFormat="1" applyFont="1" applyFill="1" applyBorder="1" applyAlignment="1"/>
    <xf numFmtId="166" fontId="13" fillId="0" borderId="0" xfId="0" applyNumberFormat="1" applyFont="1" applyFill="1" applyBorder="1" applyAlignment="1">
      <alignment horizontal="center"/>
    </xf>
    <xf numFmtId="166" fontId="12" fillId="0" borderId="0" xfId="0" applyNumberFormat="1" applyFont="1" applyFill="1" applyBorder="1" applyAlignment="1" applyProtection="1">
      <alignment vertical="top"/>
    </xf>
    <xf numFmtId="0" fontId="14" fillId="0" borderId="5" xfId="0" applyNumberFormat="1" applyFont="1" applyFill="1" applyBorder="1" applyAlignment="1" applyProtection="1">
      <alignment vertical="center"/>
    </xf>
    <xf numFmtId="166" fontId="14" fillId="0" borderId="5" xfId="0" applyNumberFormat="1" applyFont="1" applyFill="1" applyBorder="1" applyAlignment="1" applyProtection="1">
      <alignment horizontal="center" vertical="top"/>
    </xf>
    <xf numFmtId="0" fontId="14" fillId="0" borderId="0" xfId="0" applyNumberFormat="1" applyFont="1" applyFill="1" applyBorder="1" applyAlignment="1" applyProtection="1">
      <alignment vertical="center"/>
    </xf>
    <xf numFmtId="49" fontId="16" fillId="0" borderId="0" xfId="0" applyNumberFormat="1" applyFont="1" applyFill="1" applyBorder="1" applyAlignment="1" applyProtection="1">
      <alignment horizontal="left" vertical="center"/>
    </xf>
    <xf numFmtId="166" fontId="14" fillId="0" borderId="0" xfId="0" applyNumberFormat="1" applyFont="1" applyFill="1" applyBorder="1" applyAlignment="1" applyProtection="1">
      <alignment vertical="top"/>
    </xf>
    <xf numFmtId="166" fontId="14" fillId="0" borderId="0" xfId="0" applyNumberFormat="1" applyFont="1" applyFill="1" applyBorder="1" applyAlignment="1" applyProtection="1">
      <alignment horizontal="center" vertical="top"/>
    </xf>
    <xf numFmtId="0" fontId="1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top"/>
    </xf>
    <xf numFmtId="0"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center" vertical="top"/>
    </xf>
    <xf numFmtId="166" fontId="12" fillId="0" borderId="0" xfId="0" applyNumberFormat="1" applyFont="1" applyFill="1" applyBorder="1" applyAlignment="1" applyProtection="1">
      <alignment horizontal="right" vertical="top"/>
    </xf>
    <xf numFmtId="49" fontId="5" fillId="0" borderId="0" xfId="15" applyNumberFormat="1" applyFont="1" applyFill="1" applyAlignment="1"/>
    <xf numFmtId="0" fontId="5" fillId="0" borderId="0" xfId="17" applyFont="1" applyFill="1" applyAlignment="1">
      <alignment horizontal="center" vertical="top"/>
    </xf>
    <xf numFmtId="0" fontId="18" fillId="0" borderId="0" xfId="17" applyFont="1" applyFill="1" applyAlignment="1">
      <alignment horizontal="center" vertical="top"/>
    </xf>
    <xf numFmtId="0" fontId="5" fillId="0" borderId="0" xfId="17" applyFont="1" applyFill="1"/>
    <xf numFmtId="166" fontId="12" fillId="0" borderId="0" xfId="19" applyNumberFormat="1" applyFont="1" applyFill="1" applyAlignment="1" applyProtection="1"/>
    <xf numFmtId="166" fontId="21" fillId="0" borderId="0" xfId="19" applyNumberFormat="1" applyFont="1" applyFill="1" applyAlignment="1" applyProtection="1"/>
    <xf numFmtId="166" fontId="12" fillId="0" borderId="0" xfId="19" applyNumberFormat="1" applyFont="1" applyFill="1" applyBorder="1" applyAlignment="1" applyProtection="1"/>
    <xf numFmtId="166" fontId="19" fillId="0" borderId="0" xfId="0" applyNumberFormat="1" applyFont="1" applyFill="1" applyBorder="1" applyAlignment="1" applyProtection="1">
      <alignment vertical="top"/>
    </xf>
    <xf numFmtId="166" fontId="19" fillId="0" borderId="0" xfId="0" applyNumberFormat="1" applyFont="1" applyFill="1" applyBorder="1" applyAlignment="1" applyProtection="1">
      <alignment horizontal="right" vertical="top"/>
    </xf>
    <xf numFmtId="49" fontId="16" fillId="0" borderId="0" xfId="0" applyNumberFormat="1" applyFont="1" applyFill="1" applyBorder="1" applyAlignment="1" applyProtection="1">
      <alignment vertical="top"/>
    </xf>
    <xf numFmtId="0" fontId="22" fillId="0" borderId="0" xfId="13" applyFont="1" applyFill="1" applyAlignment="1">
      <alignment horizontal="left"/>
    </xf>
    <xf numFmtId="0" fontId="12" fillId="0" borderId="0" xfId="13" applyFont="1" applyFill="1" applyAlignment="1">
      <alignment horizontal="center"/>
    </xf>
    <xf numFmtId="1" fontId="12" fillId="0" borderId="0" xfId="13" applyNumberFormat="1" applyFont="1" applyFill="1" applyAlignment="1">
      <alignment horizontal="center"/>
    </xf>
    <xf numFmtId="0" fontId="12" fillId="0" borderId="0" xfId="0" applyNumberFormat="1" applyFont="1" applyFill="1" applyBorder="1" applyAlignment="1" applyProtection="1">
      <alignment horizontal="right" vertical="top"/>
    </xf>
    <xf numFmtId="166" fontId="20" fillId="0" borderId="0" xfId="0" applyNumberFormat="1" applyFont="1" applyAlignment="1">
      <alignment horizontal="center" vertical="center"/>
    </xf>
    <xf numFmtId="0" fontId="19" fillId="0" borderId="0" xfId="0" applyNumberFormat="1" applyFont="1" applyFill="1" applyBorder="1" applyAlignment="1" applyProtection="1">
      <alignment vertical="top"/>
    </xf>
    <xf numFmtId="0" fontId="5" fillId="0" borderId="5" xfId="0" applyFont="1" applyBorder="1" applyAlignment="1">
      <alignment vertical="top" wrapText="1"/>
    </xf>
    <xf numFmtId="4" fontId="5" fillId="0" borderId="0" xfId="0" applyNumberFormat="1" applyFont="1" applyBorder="1" applyAlignment="1"/>
    <xf numFmtId="0" fontId="5" fillId="0" borderId="0" xfId="0" applyFont="1" applyBorder="1" applyAlignment="1"/>
    <xf numFmtId="0" fontId="24" fillId="0" borderId="0" xfId="0" applyFont="1"/>
    <xf numFmtId="0" fontId="2" fillId="0" borderId="8" xfId="0" applyFont="1" applyBorder="1" applyAlignment="1">
      <alignment wrapText="1"/>
    </xf>
    <xf numFmtId="4" fontId="2" fillId="0" borderId="8" xfId="0" applyNumberFormat="1" applyFont="1" applyBorder="1" applyAlignment="1">
      <alignment wrapText="1"/>
    </xf>
    <xf numFmtId="0" fontId="2" fillId="0" borderId="0" xfId="0" applyFont="1" applyBorder="1" applyAlignment="1">
      <alignment wrapText="1"/>
    </xf>
    <xf numFmtId="4" fontId="2" fillId="0" borderId="0" xfId="0" applyNumberFormat="1" applyFont="1" applyBorder="1" applyAlignment="1">
      <alignment wrapText="1"/>
    </xf>
    <xf numFmtId="0" fontId="2" fillId="0" borderId="0" xfId="0" applyFont="1" applyAlignment="1">
      <alignment vertical="top" wrapText="1"/>
    </xf>
    <xf numFmtId="0" fontId="2" fillId="0" borderId="6" xfId="0" applyFont="1" applyBorder="1" applyAlignment="1">
      <alignment vertical="top"/>
    </xf>
    <xf numFmtId="0" fontId="2" fillId="0" borderId="6" xfId="0" applyFont="1" applyBorder="1"/>
    <xf numFmtId="0" fontId="2" fillId="0" borderId="6" xfId="0" applyFont="1" applyBorder="1" applyAlignment="1"/>
    <xf numFmtId="4" fontId="2" fillId="0" borderId="6" xfId="0" applyNumberFormat="1" applyFont="1" applyBorder="1" applyAlignment="1"/>
    <xf numFmtId="4" fontId="2" fillId="0" borderId="6" xfId="0" applyNumberFormat="1" applyFont="1" applyBorder="1"/>
    <xf numFmtId="0" fontId="5" fillId="0" borderId="0" xfId="0" applyFont="1" applyAlignment="1">
      <alignment vertical="top"/>
    </xf>
    <xf numFmtId="0" fontId="11" fillId="0" borderId="0" xfId="0" applyFont="1" applyAlignment="1"/>
    <xf numFmtId="4" fontId="11" fillId="0" borderId="0" xfId="0" applyNumberFormat="1" applyFont="1" applyAlignment="1"/>
    <xf numFmtId="0" fontId="11" fillId="0" borderId="8" xfId="0" applyFont="1" applyBorder="1" applyAlignment="1">
      <alignment vertical="top" wrapText="1"/>
    </xf>
    <xf numFmtId="0" fontId="11" fillId="0" borderId="0" xfId="0" applyFont="1" applyBorder="1" applyAlignment="1">
      <alignment vertical="top" wrapText="1"/>
    </xf>
    <xf numFmtId="0" fontId="11" fillId="0" borderId="3" xfId="0" applyFont="1" applyBorder="1"/>
    <xf numFmtId="4" fontId="11" fillId="0" borderId="3" xfId="0" applyNumberFormat="1" applyFont="1" applyBorder="1"/>
    <xf numFmtId="0" fontId="11" fillId="0" borderId="9" xfId="0" applyFont="1" applyBorder="1" applyAlignment="1">
      <alignment vertical="top"/>
    </xf>
    <xf numFmtId="0" fontId="11" fillId="0" borderId="9" xfId="0" applyFont="1" applyBorder="1"/>
    <xf numFmtId="0" fontId="11" fillId="0" borderId="9" xfId="0" applyFont="1" applyBorder="1" applyAlignment="1"/>
    <xf numFmtId="4" fontId="11" fillId="0" borderId="9" xfId="0" applyNumberFormat="1" applyFont="1" applyBorder="1" applyAlignment="1"/>
    <xf numFmtId="4" fontId="11" fillId="0" borderId="9" xfId="0" applyNumberFormat="1" applyFont="1" applyBorder="1"/>
    <xf numFmtId="0" fontId="3" fillId="0" borderId="0" xfId="9" applyFont="1" applyBorder="1" applyAlignment="1">
      <alignment vertical="center"/>
    </xf>
    <xf numFmtId="0" fontId="5" fillId="0" borderId="0" xfId="9" applyFont="1" applyBorder="1" applyAlignment="1">
      <alignment horizontal="justify" vertical="top" wrapText="1"/>
    </xf>
    <xf numFmtId="0" fontId="3" fillId="0" borderId="0" xfId="9" applyFont="1" applyBorder="1" applyAlignment="1">
      <alignment horizontal="justify" vertical="top" wrapText="1"/>
    </xf>
    <xf numFmtId="4" fontId="5" fillId="0" borderId="0" xfId="9" applyNumberFormat="1" applyFont="1" applyBorder="1" applyAlignment="1">
      <alignment horizontal="center"/>
    </xf>
    <xf numFmtId="168" fontId="5" fillId="0" borderId="0" xfId="9" applyNumberFormat="1" applyFont="1" applyBorder="1"/>
    <xf numFmtId="0" fontId="2" fillId="0" borderId="8" xfId="0" applyFont="1" applyBorder="1" applyAlignment="1">
      <alignment vertical="top" wrapText="1"/>
    </xf>
    <xf numFmtId="0" fontId="3" fillId="0" borderId="0" xfId="0" applyFont="1" applyAlignment="1">
      <alignment wrapText="1"/>
    </xf>
    <xf numFmtId="0" fontId="3" fillId="0" borderId="0" xfId="0" applyFont="1"/>
    <xf numFmtId="49" fontId="5" fillId="0" borderId="0" xfId="9" applyNumberFormat="1" applyFont="1" applyBorder="1" applyAlignment="1">
      <alignment horizontal="center" vertical="top" wrapText="1"/>
    </xf>
    <xf numFmtId="0" fontId="5" fillId="0" borderId="0" xfId="9" applyNumberFormat="1" applyFont="1" applyBorder="1" applyAlignment="1">
      <alignment horizontal="center"/>
    </xf>
    <xf numFmtId="168" fontId="5" fillId="0" borderId="0" xfId="9" applyNumberFormat="1" applyFont="1" applyBorder="1" applyAlignment="1">
      <alignment horizontal="right"/>
    </xf>
    <xf numFmtId="0" fontId="3" fillId="0" borderId="0" xfId="0" applyFont="1" applyBorder="1" applyAlignment="1">
      <alignment vertical="top"/>
    </xf>
    <xf numFmtId="4" fontId="3" fillId="0" borderId="0" xfId="0" applyNumberFormat="1" applyFont="1" applyBorder="1"/>
    <xf numFmtId="49" fontId="5" fillId="0" borderId="0" xfId="9" applyNumberFormat="1" applyFont="1" applyBorder="1" applyAlignment="1">
      <alignment horizontal="left" vertical="top" wrapText="1"/>
    </xf>
    <xf numFmtId="4" fontId="5" fillId="0" borderId="0" xfId="0" applyNumberFormat="1" applyFont="1" applyBorder="1"/>
    <xf numFmtId="0" fontId="5" fillId="0" borderId="0" xfId="0" applyFont="1" applyAlignment="1"/>
    <xf numFmtId="4" fontId="5" fillId="0" borderId="0" xfId="0" applyNumberFormat="1" applyFont="1" applyAlignment="1"/>
    <xf numFmtId="4" fontId="5" fillId="0" borderId="0" xfId="0" applyNumberFormat="1" applyFont="1"/>
    <xf numFmtId="4" fontId="2" fillId="0" borderId="0" xfId="0" applyNumberFormat="1" applyFont="1" applyBorder="1" applyAlignment="1">
      <alignment vertical="top" wrapText="1"/>
    </xf>
    <xf numFmtId="0" fontId="2" fillId="0" borderId="0" xfId="0" applyFont="1" applyBorder="1"/>
    <xf numFmtId="0" fontId="2" fillId="0" borderId="0" xfId="0" applyFont="1" applyAlignment="1">
      <alignment vertical="top"/>
    </xf>
    <xf numFmtId="0" fontId="2" fillId="0" borderId="0" xfId="0" applyFont="1" applyAlignment="1">
      <alignment horizontal="left"/>
    </xf>
    <xf numFmtId="4" fontId="2" fillId="0" borderId="0" xfId="0" applyNumberFormat="1" applyFont="1"/>
    <xf numFmtId="4" fontId="2" fillId="0" borderId="0" xfId="0" applyNumberFormat="1" applyFont="1" applyAlignment="1">
      <alignment horizontal="right"/>
    </xf>
    <xf numFmtId="0" fontId="2" fillId="0" borderId="0" xfId="0" applyFont="1" applyBorder="1" applyAlignment="1">
      <alignment vertical="top" wrapText="1"/>
    </xf>
    <xf numFmtId="0" fontId="2" fillId="0" borderId="0" xfId="0" applyFont="1" applyAlignment="1"/>
    <xf numFmtId="4" fontId="2" fillId="0" borderId="0" xfId="0" applyNumberFormat="1" applyFont="1" applyAlignment="1"/>
    <xf numFmtId="0" fontId="2" fillId="4" borderId="0" xfId="0" applyFont="1" applyFill="1" applyAlignment="1">
      <alignment vertical="top" wrapText="1"/>
    </xf>
    <xf numFmtId="0" fontId="3" fillId="0" borderId="6" xfId="0" applyNumberFormat="1" applyFont="1" applyBorder="1" applyAlignment="1">
      <alignment vertical="top" wrapText="1"/>
    </xf>
    <xf numFmtId="4" fontId="5" fillId="0" borderId="0" xfId="9" applyNumberFormat="1" applyFont="1" applyBorder="1" applyAlignment="1">
      <alignment horizontal="right"/>
    </xf>
    <xf numFmtId="4" fontId="5" fillId="0" borderId="3" xfId="0" applyNumberFormat="1" applyFont="1" applyBorder="1" applyAlignment="1"/>
    <xf numFmtId="0" fontId="11" fillId="0" borderId="10" xfId="0" applyFont="1" applyBorder="1" applyAlignment="1">
      <alignment vertical="top" wrapText="1"/>
    </xf>
    <xf numFmtId="0" fontId="2" fillId="0" borderId="10" xfId="0" applyFont="1" applyBorder="1" applyAlignment="1">
      <alignment vertical="top" wrapText="1"/>
    </xf>
    <xf numFmtId="0" fontId="2" fillId="0" borderId="10" xfId="0" applyFont="1" applyBorder="1" applyAlignment="1">
      <alignment wrapText="1"/>
    </xf>
    <xf numFmtId="4" fontId="2" fillId="0" borderId="10" xfId="0" applyNumberFormat="1" applyFont="1" applyBorder="1" applyAlignment="1">
      <alignment wrapText="1"/>
    </xf>
    <xf numFmtId="49" fontId="5" fillId="0" borderId="5" xfId="9" applyNumberFormat="1" applyFont="1" applyBorder="1" applyAlignment="1">
      <alignment horizontal="center" vertical="top" wrapText="1"/>
    </xf>
    <xf numFmtId="4" fontId="5" fillId="0" borderId="5" xfId="9" applyNumberFormat="1" applyFont="1" applyBorder="1" applyAlignment="1">
      <alignment horizontal="center"/>
    </xf>
    <xf numFmtId="168" fontId="5" fillId="0" borderId="5" xfId="9" applyNumberFormat="1" applyFont="1" applyBorder="1"/>
    <xf numFmtId="4" fontId="5" fillId="0" borderId="5" xfId="0" applyNumberFormat="1" applyFont="1" applyBorder="1" applyAlignment="1"/>
    <xf numFmtId="0" fontId="5" fillId="0" borderId="0" xfId="0" applyFont="1" applyAlignment="1">
      <alignment vertical="top" wrapText="1"/>
    </xf>
    <xf numFmtId="0" fontId="5" fillId="0" borderId="0" xfId="0" applyFont="1" applyAlignment="1">
      <alignment horizontal="left"/>
    </xf>
    <xf numFmtId="4" fontId="5" fillId="0" borderId="0" xfId="0" applyNumberFormat="1" applyFont="1" applyAlignment="1">
      <alignment horizontal="right"/>
    </xf>
    <xf numFmtId="0" fontId="30" fillId="0" borderId="0" xfId="0" applyFont="1" applyAlignment="1">
      <alignment horizontal="justify" vertical="center"/>
    </xf>
    <xf numFmtId="0" fontId="3" fillId="0" borderId="0" xfId="0" applyFont="1" applyBorder="1" applyAlignment="1">
      <alignment horizontal="left"/>
    </xf>
    <xf numFmtId="0" fontId="3" fillId="0" borderId="0" xfId="0" applyFont="1" applyBorder="1" applyAlignment="1">
      <alignment horizontal="center"/>
    </xf>
    <xf numFmtId="168" fontId="3" fillId="0" borderId="0" xfId="0" applyNumberFormat="1" applyFont="1" applyBorder="1" applyAlignment="1">
      <alignment vertical="top"/>
    </xf>
    <xf numFmtId="0" fontId="24" fillId="0" borderId="0" xfId="9" applyFont="1" applyBorder="1" applyAlignment="1">
      <alignment horizontal="justify" vertical="top" wrapText="1"/>
    </xf>
    <xf numFmtId="0" fontId="24" fillId="0" borderId="5" xfId="9" applyFont="1" applyBorder="1" applyAlignment="1">
      <alignment horizontal="justify" vertical="top" wrapText="1"/>
    </xf>
    <xf numFmtId="0" fontId="2" fillId="0" borderId="0" xfId="22" applyNumberFormat="1" applyFont="1" applyFill="1" applyBorder="1" applyAlignment="1">
      <alignment horizontal="left" vertical="top" wrapText="1"/>
    </xf>
    <xf numFmtId="170" fontId="5" fillId="0" borderId="0" xfId="25" applyNumberFormat="1" applyFont="1" applyBorder="1" applyAlignment="1" applyProtection="1">
      <alignment horizontal="left" vertical="top"/>
      <protection locked="0"/>
    </xf>
    <xf numFmtId="49" fontId="5" fillId="0" borderId="0" xfId="25" applyNumberFormat="1" applyFont="1" applyBorder="1" applyAlignment="1" applyProtection="1">
      <alignment vertical="top" wrapText="1"/>
      <protection locked="0"/>
    </xf>
    <xf numFmtId="0" fontId="5" fillId="0" borderId="0" xfId="25" applyNumberFormat="1" applyFont="1" applyBorder="1" applyAlignment="1" applyProtection="1">
      <alignment horizontal="right" vertical="top"/>
      <protection locked="0"/>
    </xf>
    <xf numFmtId="0" fontId="5" fillId="0" borderId="0" xfId="25" applyNumberFormat="1" applyFont="1" applyBorder="1" applyAlignment="1" applyProtection="1">
      <alignment vertical="top"/>
      <protection locked="0"/>
    </xf>
    <xf numFmtId="171" fontId="3" fillId="0" borderId="0" xfId="25" applyNumberFormat="1" applyFont="1" applyBorder="1" applyAlignment="1" applyProtection="1">
      <alignment horizontal="center" vertical="top"/>
    </xf>
    <xf numFmtId="172" fontId="5" fillId="0" borderId="0" xfId="25" applyNumberFormat="1" applyFont="1" applyBorder="1" applyAlignment="1" applyProtection="1">
      <alignment horizontal="left" vertical="top"/>
    </xf>
    <xf numFmtId="49" fontId="3" fillId="0" borderId="0" xfId="25" applyNumberFormat="1" applyFont="1" applyBorder="1" applyAlignment="1" applyProtection="1">
      <alignment vertical="top" wrapText="1"/>
      <protection locked="0"/>
    </xf>
    <xf numFmtId="171" fontId="5" fillId="0" borderId="0" xfId="25" applyNumberFormat="1" applyFont="1" applyBorder="1" applyAlignment="1" applyProtection="1">
      <alignment horizontal="center" vertical="top"/>
    </xf>
    <xf numFmtId="2" fontId="31" fillId="0" borderId="0" xfId="11" applyNumberFormat="1" applyFont="1" applyBorder="1" applyAlignment="1">
      <alignment horizontal="left" vertical="top" wrapText="1"/>
    </xf>
    <xf numFmtId="0" fontId="5" fillId="0" borderId="0" xfId="25" applyNumberFormat="1" applyFont="1" applyBorder="1" applyAlignment="1" applyProtection="1">
      <alignment horizontal="center" vertical="top"/>
      <protection locked="0"/>
    </xf>
    <xf numFmtId="173" fontId="5" fillId="0" borderId="0" xfId="26" applyNumberFormat="1" applyFont="1" applyBorder="1" applyAlignment="1" applyProtection="1">
      <alignment horizontal="center" vertical="top"/>
    </xf>
    <xf numFmtId="0" fontId="5" fillId="0" borderId="0" xfId="25" applyFont="1" applyBorder="1" applyAlignment="1" applyProtection="1">
      <alignment horizontal="left" vertical="top"/>
      <protection locked="0"/>
    </xf>
    <xf numFmtId="170" fontId="5" fillId="0" borderId="0" xfId="25" applyNumberFormat="1" applyFont="1" applyBorder="1" applyAlignment="1" applyProtection="1">
      <alignment vertical="top" wrapText="1"/>
    </xf>
    <xf numFmtId="0" fontId="5" fillId="0" borderId="0" xfId="25" applyFont="1" applyBorder="1" applyAlignment="1" applyProtection="1">
      <alignment vertical="top"/>
      <protection locked="0"/>
    </xf>
    <xf numFmtId="0" fontId="5" fillId="0" borderId="0" xfId="25" applyFont="1" applyBorder="1" applyAlignment="1" applyProtection="1">
      <alignment horizontal="center" vertical="top"/>
    </xf>
    <xf numFmtId="170" fontId="5" fillId="0" borderId="0" xfId="25" applyNumberFormat="1" applyFont="1" applyBorder="1" applyAlignment="1" applyProtection="1">
      <alignment vertical="top" wrapText="1"/>
      <protection locked="0"/>
    </xf>
    <xf numFmtId="0" fontId="5" fillId="0" borderId="0" xfId="25" applyNumberFormat="1" applyFont="1" applyBorder="1" applyAlignment="1" applyProtection="1">
      <alignment horizontal="left" vertical="top" wrapText="1"/>
      <protection locked="0"/>
    </xf>
    <xf numFmtId="0" fontId="5" fillId="0" borderId="0" xfId="25" applyNumberFormat="1" applyFont="1" applyBorder="1" applyAlignment="1" applyProtection="1">
      <alignment horizontal="center" vertical="top" wrapText="1"/>
      <protection locked="0"/>
    </xf>
    <xf numFmtId="171" fontId="5" fillId="0" borderId="0" xfId="25" applyNumberFormat="1" applyFont="1" applyBorder="1" applyAlignment="1" applyProtection="1">
      <alignment horizontal="center" vertical="top" wrapText="1"/>
    </xf>
    <xf numFmtId="172" fontId="5" fillId="0" borderId="0" xfId="25" applyNumberFormat="1" applyFont="1" applyBorder="1" applyAlignment="1" applyProtection="1">
      <alignment horizontal="right" vertical="top" wrapText="1"/>
      <protection locked="0"/>
    </xf>
    <xf numFmtId="0" fontId="5" fillId="0" borderId="0" xfId="25" applyNumberFormat="1" applyFont="1" applyBorder="1" applyAlignment="1" applyProtection="1">
      <alignment vertical="top" wrapText="1"/>
      <protection locked="0"/>
    </xf>
    <xf numFmtId="173" fontId="5" fillId="0" borderId="0" xfId="26" applyNumberFormat="1" applyFont="1" applyBorder="1" applyAlignment="1" applyProtection="1">
      <alignment horizontal="center" vertical="top" wrapText="1"/>
    </xf>
    <xf numFmtId="49" fontId="5" fillId="0" borderId="0" xfId="25" applyNumberFormat="1" applyFont="1" applyFill="1" applyBorder="1" applyAlignment="1" applyProtection="1">
      <alignment vertical="top" wrapText="1"/>
      <protection locked="0"/>
    </xf>
    <xf numFmtId="0" fontId="5" fillId="0" borderId="0" xfId="25" applyNumberFormat="1" applyFont="1" applyFill="1" applyBorder="1" applyAlignment="1" applyProtection="1">
      <alignment vertical="top"/>
      <protection locked="0"/>
    </xf>
    <xf numFmtId="0" fontId="5" fillId="0" borderId="0" xfId="25" applyNumberFormat="1" applyFont="1" applyFill="1" applyBorder="1" applyAlignment="1" applyProtection="1">
      <alignment horizontal="center" vertical="top"/>
      <protection locked="0"/>
    </xf>
    <xf numFmtId="173" fontId="5" fillId="0" borderId="0" xfId="26" applyNumberFormat="1" applyFont="1" applyFill="1" applyBorder="1" applyAlignment="1" applyProtection="1">
      <alignment horizontal="center" vertical="top"/>
    </xf>
    <xf numFmtId="0" fontId="5" fillId="0" borderId="0" xfId="0" applyFont="1" applyBorder="1" applyAlignment="1" applyProtection="1">
      <alignment horizontal="center" vertical="top"/>
    </xf>
    <xf numFmtId="2" fontId="31" fillId="0" borderId="5" xfId="11" applyNumberFormat="1" applyFont="1" applyBorder="1" applyAlignment="1">
      <alignment horizontal="left" vertical="top" wrapText="1"/>
    </xf>
    <xf numFmtId="49" fontId="5" fillId="0" borderId="5" xfId="25" applyNumberFormat="1" applyFont="1" applyBorder="1" applyAlignment="1" applyProtection="1">
      <alignment vertical="top" wrapText="1"/>
    </xf>
    <xf numFmtId="9" fontId="5" fillId="0" borderId="5" xfId="25" applyNumberFormat="1" applyFont="1" applyBorder="1" applyAlignment="1" applyProtection="1">
      <alignment horizontal="left" vertical="top"/>
      <protection locked="0"/>
    </xf>
    <xf numFmtId="9" fontId="5" fillId="0" borderId="5" xfId="25" applyNumberFormat="1" applyFont="1" applyBorder="1" applyAlignment="1" applyProtection="1">
      <alignment horizontal="center" vertical="top"/>
      <protection locked="0"/>
    </xf>
    <xf numFmtId="171" fontId="5" fillId="0" borderId="5" xfId="25" applyNumberFormat="1" applyFont="1" applyBorder="1" applyAlignment="1" applyProtection="1">
      <alignment horizontal="center" vertical="top"/>
    </xf>
    <xf numFmtId="173" fontId="5" fillId="0" borderId="5" xfId="26" applyNumberFormat="1" applyFont="1" applyBorder="1" applyAlignment="1" applyProtection="1">
      <alignment horizontal="center" vertical="top"/>
    </xf>
    <xf numFmtId="0" fontId="5" fillId="0" borderId="3" xfId="0" applyFont="1" applyBorder="1" applyAlignment="1">
      <alignment vertical="top"/>
    </xf>
    <xf numFmtId="0" fontId="5" fillId="0" borderId="3" xfId="0" applyFont="1" applyBorder="1" applyAlignment="1"/>
    <xf numFmtId="4" fontId="5" fillId="0" borderId="5" xfId="0" applyNumberFormat="1" applyFont="1" applyBorder="1" applyAlignment="1">
      <alignment wrapText="1"/>
    </xf>
    <xf numFmtId="0" fontId="5" fillId="0" borderId="5" xfId="25" applyNumberFormat="1" applyFont="1" applyBorder="1" applyAlignment="1" applyProtection="1">
      <alignment horizontal="center" vertical="top"/>
      <protection locked="0"/>
    </xf>
    <xf numFmtId="0" fontId="5" fillId="0" borderId="5" xfId="0" applyFont="1" applyBorder="1" applyAlignment="1">
      <alignment wrapText="1"/>
    </xf>
    <xf numFmtId="0" fontId="12" fillId="0" borderId="0" xfId="0" applyNumberFormat="1" applyFont="1" applyFill="1" applyBorder="1" applyAlignment="1" applyProtection="1">
      <alignment vertical="top"/>
    </xf>
    <xf numFmtId="0" fontId="2" fillId="0" borderId="0" xfId="0" applyFont="1" applyFill="1" applyBorder="1" applyAlignment="1">
      <alignment horizontal="center" wrapText="1"/>
    </xf>
    <xf numFmtId="49" fontId="13" fillId="3" borderId="0" xfId="0" applyNumberFormat="1" applyFont="1" applyFill="1" applyBorder="1" applyAlignment="1">
      <alignment horizontal="center"/>
    </xf>
    <xf numFmtId="0" fontId="4" fillId="0" borderId="2" xfId="0" applyFont="1" applyBorder="1" applyAlignment="1">
      <alignment vertical="top" wrapText="1"/>
    </xf>
    <xf numFmtId="0" fontId="5" fillId="0" borderId="3" xfId="0" applyFont="1" applyBorder="1" applyAlignment="1">
      <alignment wrapText="1"/>
    </xf>
    <xf numFmtId="0" fontId="5" fillId="0" borderId="4" xfId="0" applyFont="1" applyBorder="1" applyAlignment="1">
      <alignmen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6" fillId="0" borderId="2" xfId="0" applyFont="1" applyBorder="1" applyAlignment="1">
      <alignment vertical="top" wrapText="1"/>
    </xf>
    <xf numFmtId="0" fontId="4" fillId="0" borderId="3" xfId="0" applyFont="1" applyBorder="1" applyAlignment="1">
      <alignment wrapText="1"/>
    </xf>
    <xf numFmtId="0" fontId="4" fillId="0" borderId="4" xfId="0" applyFont="1" applyBorder="1" applyAlignment="1">
      <alignment wrapText="1"/>
    </xf>
    <xf numFmtId="0" fontId="5" fillId="0" borderId="3" xfId="0" applyFont="1" applyBorder="1"/>
    <xf numFmtId="0" fontId="5" fillId="0" borderId="4" xfId="0" applyFont="1" applyBorder="1"/>
    <xf numFmtId="4" fontId="5" fillId="4" borderId="0" xfId="0" applyNumberFormat="1" applyFont="1" applyFill="1" applyBorder="1" applyAlignment="1" applyProtection="1">
      <alignment wrapText="1"/>
      <protection locked="0"/>
    </xf>
    <xf numFmtId="4" fontId="5" fillId="4" borderId="0" xfId="0" applyNumberFormat="1" applyFont="1" applyFill="1" applyAlignment="1" applyProtection="1">
      <protection locked="0"/>
    </xf>
    <xf numFmtId="4" fontId="5" fillId="4" borderId="0" xfId="0" applyNumberFormat="1" applyFont="1" applyFill="1" applyBorder="1" applyAlignment="1" applyProtection="1">
      <protection locked="0"/>
    </xf>
    <xf numFmtId="165" fontId="5" fillId="4" borderId="0" xfId="0" applyNumberFormat="1" applyFont="1" applyFill="1" applyBorder="1" applyAlignment="1" applyProtection="1">
      <alignment horizontal="right"/>
      <protection locked="0"/>
    </xf>
    <xf numFmtId="4" fontId="3" fillId="4" borderId="0" xfId="0" applyNumberFormat="1" applyFont="1" applyFill="1" applyBorder="1" applyAlignment="1" applyProtection="1">
      <alignment wrapText="1"/>
      <protection locked="0"/>
    </xf>
    <xf numFmtId="4" fontId="5" fillId="4" borderId="0" xfId="0" applyNumberFormat="1" applyFont="1" applyFill="1" applyBorder="1" applyProtection="1">
      <protection locked="0"/>
    </xf>
    <xf numFmtId="168" fontId="5" fillId="4" borderId="0" xfId="9" applyNumberFormat="1" applyFont="1" applyFill="1" applyBorder="1" applyProtection="1">
      <protection locked="0"/>
    </xf>
    <xf numFmtId="168" fontId="5" fillId="4" borderId="0" xfId="9" applyNumberFormat="1" applyFont="1" applyFill="1" applyBorder="1" applyAlignment="1" applyProtection="1">
      <protection locked="0"/>
    </xf>
    <xf numFmtId="171" fontId="5" fillId="4" borderId="0" xfId="25" applyNumberFormat="1" applyFont="1" applyFill="1" applyBorder="1" applyAlignment="1" applyProtection="1">
      <alignment horizontal="center" vertical="top"/>
      <protection locked="0"/>
    </xf>
    <xf numFmtId="0" fontId="5" fillId="4" borderId="0" xfId="25" applyFont="1" applyFill="1" applyBorder="1" applyAlignment="1" applyProtection="1">
      <alignment horizontal="center" vertical="top"/>
      <protection locked="0"/>
    </xf>
    <xf numFmtId="168" fontId="5" fillId="4" borderId="0" xfId="25" applyNumberFormat="1" applyFont="1" applyFill="1" applyBorder="1" applyAlignment="1" applyProtection="1">
      <alignment horizontal="center" vertical="top" wrapText="1"/>
      <protection locked="0"/>
    </xf>
    <xf numFmtId="4" fontId="5" fillId="4" borderId="0" xfId="0" applyNumberFormat="1" applyFont="1" applyFill="1" applyBorder="1" applyAlignment="1" applyProtection="1">
      <alignment horizontal="center" vertical="top"/>
      <protection locked="0"/>
    </xf>
    <xf numFmtId="4" fontId="5" fillId="4" borderId="5" xfId="0" applyNumberFormat="1" applyFont="1" applyFill="1" applyBorder="1" applyAlignment="1" applyProtection="1">
      <alignment wrapText="1"/>
      <protection locked="0"/>
    </xf>
  </cellXfs>
  <cellStyles count="27">
    <cellStyle name="Comma0" xfId="1"/>
    <cellStyle name="Currency0" xfId="2"/>
    <cellStyle name="Date" xfId="3"/>
    <cellStyle name="Fixed" xfId="4"/>
    <cellStyle name="Heading 1" xfId="5"/>
    <cellStyle name="Heading 2" xfId="6"/>
    <cellStyle name="Navadno" xfId="0" builtinId="0"/>
    <cellStyle name="Navadno 2" xfId="7"/>
    <cellStyle name="Navadno 3" xfId="8"/>
    <cellStyle name="Navadno 4" xfId="9"/>
    <cellStyle name="Navadno 5" xfId="10"/>
    <cellStyle name="Navadno 6" xfId="11"/>
    <cellStyle name="Navadno_Energetika" xfId="25"/>
    <cellStyle name="Navadno_List1" xfId="12"/>
    <cellStyle name="Navadno_List1 2" xfId="13"/>
    <cellStyle name="Navadno_Meritve Dokumentacija" xfId="26"/>
    <cellStyle name="Navadno_Ogrevanje in hlajenje _1" xfId="14"/>
    <cellStyle name="Navadno_Sanitarna voda in kanalizacija" xfId="15"/>
    <cellStyle name="Normal 2 2" xfId="16"/>
    <cellStyle name="Normal 3" xfId="17"/>
    <cellStyle name="Normal_I-BREZOV" xfId="18"/>
    <cellStyle name="Normal_Sheet1 (2)_POPIS Topla voda" xfId="19"/>
    <cellStyle name="Normal_Sheet1 (3)" xfId="20"/>
    <cellStyle name="Total" xfId="21"/>
    <cellStyle name="Vejica" xfId="22" builtinId="3"/>
    <cellStyle name="Vejica 2" xfId="23"/>
    <cellStyle name="Vejica 2 2 3 2 2" xfId="2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view="pageBreakPreview" zoomScaleNormal="95" zoomScaleSheetLayoutView="100" workbookViewId="0">
      <selection activeCell="F14" sqref="F14"/>
    </sheetView>
  </sheetViews>
  <sheetFormatPr defaultRowHeight="12.75" x14ac:dyDescent="0.2"/>
  <cols>
    <col min="1" max="1" width="9.140625" style="1"/>
    <col min="2" max="2" width="28.28515625" style="1" customWidth="1"/>
    <col min="3" max="4" width="9.140625" style="1"/>
    <col min="5" max="5" width="6.140625" style="1" customWidth="1"/>
    <col min="6" max="6" width="12.140625" customWidth="1"/>
  </cols>
  <sheetData>
    <row r="1" spans="1:7" ht="25.5" x14ac:dyDescent="0.2">
      <c r="B1" s="7" t="s">
        <v>129</v>
      </c>
    </row>
    <row r="4" spans="1:7" s="23" customFormat="1" ht="12.75" customHeight="1" x14ac:dyDescent="0.2">
      <c r="A4" s="21"/>
      <c r="B4" s="21"/>
      <c r="C4" s="20"/>
      <c r="D4" s="22"/>
      <c r="E4" s="22"/>
      <c r="F4" s="22"/>
      <c r="G4" s="20"/>
    </row>
    <row r="5" spans="1:7" s="23" customFormat="1" ht="12.75" customHeight="1" x14ac:dyDescent="0.2">
      <c r="A5" s="13"/>
      <c r="B5" s="24" t="s">
        <v>0</v>
      </c>
      <c r="C5" s="19"/>
      <c r="D5" s="15"/>
      <c r="E5" s="25"/>
      <c r="F5" s="25"/>
      <c r="G5" s="20"/>
    </row>
    <row r="6" spans="1:7" s="23" customFormat="1" ht="12.75" customHeight="1" x14ac:dyDescent="0.2">
      <c r="A6" s="13"/>
      <c r="B6" s="24" t="s">
        <v>151</v>
      </c>
      <c r="C6" s="19"/>
      <c r="D6" s="15"/>
      <c r="E6" s="25"/>
      <c r="F6" s="25"/>
      <c r="G6" s="20"/>
    </row>
    <row r="7" spans="1:7" s="23" customFormat="1" ht="12.75" customHeight="1" x14ac:dyDescent="0.2">
      <c r="A7" s="16"/>
      <c r="B7" s="16"/>
      <c r="C7" s="17"/>
      <c r="D7" s="18"/>
      <c r="E7" s="26"/>
      <c r="F7" s="26"/>
      <c r="G7" s="20"/>
    </row>
    <row r="8" spans="1:7" s="23" customFormat="1" ht="12.75" customHeight="1" x14ac:dyDescent="0.2">
      <c r="A8" s="27"/>
      <c r="B8" s="13"/>
      <c r="C8" s="28"/>
      <c r="D8" s="29"/>
      <c r="E8" s="30"/>
      <c r="F8" s="30"/>
      <c r="G8" s="20"/>
    </row>
    <row r="9" spans="1:7" s="35" customFormat="1" x14ac:dyDescent="0.2">
      <c r="A9" s="165" t="s">
        <v>219</v>
      </c>
      <c r="B9" s="37" t="s">
        <v>220</v>
      </c>
      <c r="C9" s="38"/>
      <c r="D9" s="39"/>
      <c r="E9" s="40"/>
      <c r="F9" s="41">
        <f>'1.1 koles. Labore'!F112</f>
        <v>0</v>
      </c>
      <c r="G9" s="20"/>
    </row>
    <row r="10" spans="1:7" s="35" customFormat="1" x14ac:dyDescent="0.2">
      <c r="A10" s="36" t="s">
        <v>221</v>
      </c>
      <c r="B10" s="37" t="s">
        <v>222</v>
      </c>
      <c r="C10" s="38"/>
      <c r="D10" s="39"/>
      <c r="E10" s="40"/>
      <c r="F10" s="41">
        <f>'1.2 koles. St. Žagar'!F114</f>
        <v>0</v>
      </c>
      <c r="G10" s="20"/>
    </row>
    <row r="11" spans="1:7" s="35" customFormat="1" x14ac:dyDescent="0.2">
      <c r="A11" s="36" t="s">
        <v>223</v>
      </c>
      <c r="B11" s="37" t="s">
        <v>224</v>
      </c>
      <c r="C11" s="38"/>
      <c r="D11" s="39"/>
      <c r="E11" s="40"/>
      <c r="F11" s="41">
        <f>'1.3 koles Drulovka cerkev'!F98</f>
        <v>0</v>
      </c>
      <c r="G11" s="20"/>
    </row>
    <row r="12" spans="1:7" s="35" customFormat="1" x14ac:dyDescent="0.2">
      <c r="A12" s="36" t="s">
        <v>225</v>
      </c>
      <c r="B12" s="37" t="s">
        <v>226</v>
      </c>
      <c r="C12" s="38"/>
      <c r="D12" s="39"/>
      <c r="E12" s="40"/>
      <c r="F12" s="41">
        <f>'1.4 AP Stražišče DD'!F102</f>
        <v>0</v>
      </c>
      <c r="G12" s="20"/>
    </row>
    <row r="13" spans="1:7" s="35" customFormat="1" x14ac:dyDescent="0.2">
      <c r="A13" s="36" t="s">
        <v>227</v>
      </c>
      <c r="B13" s="37" t="s">
        <v>228</v>
      </c>
      <c r="C13" s="38"/>
      <c r="D13" s="39"/>
      <c r="E13" s="40"/>
      <c r="F13" s="41">
        <f>'1.5 AP Drulovka trgovina'!F112</f>
        <v>0</v>
      </c>
      <c r="G13" s="20"/>
    </row>
    <row r="14" spans="1:7" s="35" customFormat="1" ht="25.5" x14ac:dyDescent="0.2">
      <c r="A14" s="36" t="s">
        <v>229</v>
      </c>
      <c r="B14" s="37" t="s">
        <v>230</v>
      </c>
      <c r="C14" s="38"/>
      <c r="D14" s="39"/>
      <c r="E14" s="40"/>
      <c r="F14" s="41">
        <f>'1.6 AP Gorenja sava'!F116</f>
        <v>0</v>
      </c>
      <c r="G14" s="20"/>
    </row>
    <row r="15" spans="1:7" s="35" customFormat="1" ht="25.5" x14ac:dyDescent="0.2">
      <c r="A15" s="36" t="s">
        <v>231</v>
      </c>
      <c r="B15" s="37" t="s">
        <v>232</v>
      </c>
      <c r="C15" s="38"/>
      <c r="D15" s="39"/>
      <c r="E15" s="40"/>
      <c r="F15" s="41">
        <f>'1.7. AP Gorenja smer Besnica'!F113</f>
        <v>0</v>
      </c>
      <c r="G15" s="20"/>
    </row>
    <row r="16" spans="1:7" s="35" customFormat="1" x14ac:dyDescent="0.2">
      <c r="A16" s="36" t="s">
        <v>233</v>
      </c>
      <c r="B16" s="37" t="s">
        <v>234</v>
      </c>
      <c r="C16" s="38"/>
      <c r="D16" s="39"/>
      <c r="E16" s="40"/>
      <c r="F16" s="41">
        <f>'1.8 AP Čirče smer Hrastje'!F112</f>
        <v>0</v>
      </c>
      <c r="G16" s="20"/>
    </row>
    <row r="17" spans="1:7" s="35" customFormat="1" x14ac:dyDescent="0.2">
      <c r="A17" s="36" t="s">
        <v>235</v>
      </c>
      <c r="B17" s="37" t="s">
        <v>236</v>
      </c>
      <c r="C17" s="38"/>
      <c r="D17" s="39"/>
      <c r="E17" s="40"/>
      <c r="F17" s="41">
        <f>'1.9.1 Kranj AP'!F102</f>
        <v>0</v>
      </c>
      <c r="G17" s="20"/>
    </row>
    <row r="18" spans="1:7" s="35" customFormat="1" x14ac:dyDescent="0.2">
      <c r="A18" s="36" t="s">
        <v>237</v>
      </c>
      <c r="B18" s="37" t="s">
        <v>238</v>
      </c>
      <c r="C18" s="38"/>
      <c r="D18" s="39"/>
      <c r="E18" s="40"/>
      <c r="F18" s="41">
        <f>'1.9.2 Kranj AP jug'!F106</f>
        <v>0</v>
      </c>
      <c r="G18" s="20"/>
    </row>
    <row r="19" spans="1:7" s="23" customFormat="1" ht="12.75" customHeight="1" x14ac:dyDescent="0.2">
      <c r="A19" s="27"/>
      <c r="B19" s="27"/>
      <c r="C19" s="28"/>
      <c r="D19" s="29"/>
      <c r="E19" s="30"/>
      <c r="F19" s="30"/>
      <c r="G19" s="20"/>
    </row>
    <row r="20" spans="1:7" s="23" customFormat="1" ht="12.75" customHeight="1" x14ac:dyDescent="0.2">
      <c r="A20" s="27"/>
      <c r="B20" s="31" t="s">
        <v>10</v>
      </c>
      <c r="C20" s="32"/>
      <c r="D20" s="33"/>
      <c r="E20" s="34"/>
      <c r="F20" s="34">
        <f>SUM(F8:F19)</f>
        <v>0</v>
      </c>
      <c r="G20" s="20"/>
    </row>
    <row r="21" spans="1:7" s="23" customFormat="1" ht="12.75" customHeight="1" x14ac:dyDescent="0.2">
      <c r="A21" s="27"/>
      <c r="B21" s="24" t="s">
        <v>133</v>
      </c>
      <c r="C21" s="32"/>
      <c r="D21" s="33"/>
      <c r="E21" s="34"/>
      <c r="F21" s="34">
        <f>F20*0.22</f>
        <v>0</v>
      </c>
      <c r="G21" s="20"/>
    </row>
    <row r="22" spans="1:7" s="23" customFormat="1" ht="12.75" customHeight="1" x14ac:dyDescent="0.2">
      <c r="A22" s="27"/>
      <c r="B22" s="31" t="s">
        <v>9</v>
      </c>
      <c r="C22" s="32"/>
      <c r="D22" s="33"/>
      <c r="E22" s="34"/>
      <c r="F22" s="34">
        <f>F20+F21</f>
        <v>0</v>
      </c>
      <c r="G22" s="20"/>
    </row>
    <row r="23" spans="1:7" s="23" customFormat="1" ht="12.75" customHeight="1" x14ac:dyDescent="0.2">
      <c r="A23" s="21"/>
      <c r="B23" s="21"/>
      <c r="C23" s="20"/>
      <c r="D23" s="22"/>
      <c r="E23" s="22"/>
      <c r="F23" s="22"/>
      <c r="G23" s="20"/>
    </row>
    <row r="24" spans="1:7" s="3" customFormat="1" ht="15.75" x14ac:dyDescent="0.25">
      <c r="A24" s="2"/>
      <c r="B24" s="9"/>
      <c r="C24" s="2"/>
      <c r="D24" s="2"/>
      <c r="E24" s="2"/>
    </row>
  </sheetData>
  <sheetProtection algorithmName="SHA-512" hashValue="/Fnj5/9fvXDQGSuqQ5v0Pc8oHgRqOf/focQfU7NyN76Qu+ndq3/JSbZXXQ+eolrI02o+oh9dlU7tG51jZVu2Wg==" saltValue="O1bMcInEMo199fGBe7FOfQ==" spinCount="100000" sheet="1" objects="1" scenarios="1" selectLockedCells="1"/>
  <phoneticPr fontId="0" type="noConversion"/>
  <pageMargins left="0.75" right="0.75" top="1" bottom="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bestFit="1" customWidth="1"/>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189</v>
      </c>
      <c r="D3" s="11"/>
      <c r="E3" s="11"/>
      <c r="F3" s="11"/>
    </row>
    <row r="4" spans="1:6" s="10" customFormat="1" ht="15.75" x14ac:dyDescent="0.2">
      <c r="A4" s="12"/>
      <c r="B4" s="164" t="s">
        <v>190</v>
      </c>
      <c r="D4" s="11"/>
      <c r="E4" s="11"/>
      <c r="F4" s="11"/>
    </row>
    <row r="5" spans="1:6" s="10" customFormat="1" ht="15.75" x14ac:dyDescent="0.2">
      <c r="A5" s="12"/>
      <c r="B5" s="164" t="s">
        <v>193</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4" t="s">
        <v>243</v>
      </c>
      <c r="D20" s="181" t="s">
        <v>242</v>
      </c>
      <c r="E20" s="182" t="s">
        <v>244</v>
      </c>
      <c r="F20" s="148" t="s">
        <v>245</v>
      </c>
    </row>
    <row r="21" spans="1:8" x14ac:dyDescent="0.2">
      <c r="A21" s="180"/>
      <c r="B21" s="14"/>
      <c r="C21" s="14"/>
      <c r="D21" s="181"/>
      <c r="E21" s="182"/>
      <c r="F21" s="148"/>
    </row>
    <row r="22" spans="1:8" s="14" customFormat="1" ht="38.25" x14ac:dyDescent="0.2">
      <c r="A22" s="148" t="s">
        <v>175</v>
      </c>
      <c r="B22" s="13" t="s">
        <v>206</v>
      </c>
      <c r="C22" s="14" t="s">
        <v>171</v>
      </c>
      <c r="D22" s="149">
        <v>1</v>
      </c>
      <c r="E22" s="149">
        <f>SUM(F23:F54)</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15</v>
      </c>
      <c r="E28" s="240"/>
      <c r="F28" s="44">
        <f>D28*E28</f>
        <v>0</v>
      </c>
      <c r="G28" s="42"/>
      <c r="H28" s="42"/>
    </row>
    <row r="29" spans="1:8" x14ac:dyDescent="0.2">
      <c r="E29" s="241"/>
    </row>
    <row r="30" spans="1:8" s="45" customFormat="1" ht="25.5" x14ac:dyDescent="0.2">
      <c r="A30" s="43" t="s">
        <v>155</v>
      </c>
      <c r="B30" s="43" t="s">
        <v>162</v>
      </c>
      <c r="C30" s="42" t="s">
        <v>5</v>
      </c>
      <c r="D30" s="44">
        <v>11</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11.9</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18</v>
      </c>
      <c r="E34" s="242"/>
      <c r="F34" s="44">
        <f>D34*E34</f>
        <v>0</v>
      </c>
    </row>
    <row r="35" spans="1:8" s="43" customFormat="1" x14ac:dyDescent="0.2">
      <c r="C35" s="42"/>
      <c r="D35" s="44"/>
      <c r="E35" s="240"/>
      <c r="F35" s="44"/>
    </row>
    <row r="36" spans="1:8" s="43" customFormat="1" ht="25.5" x14ac:dyDescent="0.2">
      <c r="A36" s="43" t="s">
        <v>159</v>
      </c>
      <c r="B36" s="43" t="s">
        <v>134</v>
      </c>
      <c r="C36" s="42" t="s">
        <v>5</v>
      </c>
      <c r="D36" s="44">
        <v>18</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9.3000000000000007</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18</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0.83</v>
      </c>
      <c r="E42" s="240"/>
      <c r="F42" s="44">
        <f>D42*E42</f>
        <v>0</v>
      </c>
      <c r="G42" s="143"/>
      <c r="H42" s="143"/>
    </row>
    <row r="43" spans="1:8" x14ac:dyDescent="0.2">
      <c r="E43" s="241"/>
    </row>
    <row r="44" spans="1:8" s="45" customFormat="1" ht="38.25" x14ac:dyDescent="0.2">
      <c r="A44" s="46" t="s">
        <v>177</v>
      </c>
      <c r="B44" s="43" t="s">
        <v>192</v>
      </c>
      <c r="C44" s="45" t="s">
        <v>127</v>
      </c>
      <c r="D44" s="151">
        <v>1</v>
      </c>
      <c r="E44" s="245"/>
      <c r="F44" s="44">
        <f>D44*E44</f>
        <v>0</v>
      </c>
    </row>
    <row r="45" spans="1:8" x14ac:dyDescent="0.2">
      <c r="E45" s="241"/>
    </row>
    <row r="46" spans="1:8" s="45" customFormat="1" ht="51" x14ac:dyDescent="0.2">
      <c r="A46" s="46" t="s">
        <v>178</v>
      </c>
      <c r="B46" s="43" t="s">
        <v>166</v>
      </c>
      <c r="C46" s="45" t="s">
        <v>127</v>
      </c>
      <c r="D46" s="151">
        <v>2</v>
      </c>
      <c r="E46" s="245"/>
      <c r="F46" s="44">
        <f>D46*E46</f>
        <v>0</v>
      </c>
    </row>
    <row r="47" spans="1:8" x14ac:dyDescent="0.2">
      <c r="E47" s="241"/>
    </row>
    <row r="48" spans="1:8" s="45" customFormat="1" x14ac:dyDescent="0.2">
      <c r="A48" s="46" t="s">
        <v>179</v>
      </c>
      <c r="B48" s="43" t="s">
        <v>167</v>
      </c>
      <c r="C48" s="45" t="s">
        <v>5</v>
      </c>
      <c r="D48" s="151">
        <v>8.5</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390</v>
      </c>
      <c r="E51" s="240"/>
      <c r="F51" s="44">
        <f>D51*E51</f>
        <v>0</v>
      </c>
    </row>
    <row r="52" spans="1:8" x14ac:dyDescent="0.2">
      <c r="E52" s="241"/>
    </row>
    <row r="53" spans="1:8" s="45" customFormat="1" x14ac:dyDescent="0.2">
      <c r="A53" s="46" t="s">
        <v>181</v>
      </c>
      <c r="B53" s="43" t="s">
        <v>173</v>
      </c>
      <c r="C53" s="45" t="s">
        <v>22</v>
      </c>
      <c r="D53" s="151">
        <v>1</v>
      </c>
      <c r="E53" s="245"/>
      <c r="F53" s="44">
        <f>D53*E53</f>
        <v>0</v>
      </c>
    </row>
    <row r="54" spans="1:8" s="43" customFormat="1" x14ac:dyDescent="0.2">
      <c r="C54" s="42"/>
      <c r="D54" s="44"/>
      <c r="E54" s="240"/>
      <c r="F54" s="44"/>
    </row>
    <row r="55" spans="1:8" s="43" customFormat="1" x14ac:dyDescent="0.2">
      <c r="C55" s="42"/>
      <c r="D55" s="44"/>
      <c r="E55" s="240"/>
      <c r="F55" s="44"/>
    </row>
    <row r="56" spans="1:8" s="43" customFormat="1" x14ac:dyDescent="0.2">
      <c r="B56" s="13" t="s">
        <v>174</v>
      </c>
      <c r="C56" s="42"/>
      <c r="D56" s="44"/>
      <c r="E56" s="240"/>
      <c r="F56" s="44"/>
    </row>
    <row r="57" spans="1:8" x14ac:dyDescent="0.2">
      <c r="E57" s="241"/>
    </row>
    <row r="58" spans="1:8" s="45" customFormat="1" ht="63.75" x14ac:dyDescent="0.2">
      <c r="A58" s="46" t="s">
        <v>182</v>
      </c>
      <c r="B58" s="43" t="s">
        <v>150</v>
      </c>
      <c r="D58" s="151"/>
      <c r="E58" s="245"/>
      <c r="F58" s="44"/>
      <c r="H58" s="179"/>
    </row>
    <row r="59" spans="1:8" s="45" customFormat="1" x14ac:dyDescent="0.2">
      <c r="A59" s="43"/>
      <c r="B59" s="43" t="s">
        <v>174</v>
      </c>
      <c r="C59" s="42" t="s">
        <v>5</v>
      </c>
      <c r="D59" s="44">
        <v>1.62</v>
      </c>
      <c r="E59" s="240"/>
      <c r="F59" s="44">
        <f>D59*E59</f>
        <v>0</v>
      </c>
      <c r="G59" s="42"/>
      <c r="H59" s="42"/>
    </row>
    <row r="60" spans="1:8" s="45" customFormat="1" x14ac:dyDescent="0.2">
      <c r="A60" s="46"/>
      <c r="B60" s="43"/>
      <c r="D60" s="151"/>
      <c r="E60" s="242"/>
      <c r="F60" s="44"/>
    </row>
    <row r="61" spans="1:8" ht="18" customHeight="1" x14ac:dyDescent="0.2">
      <c r="A61" s="145"/>
      <c r="B61" s="137" t="s">
        <v>141</v>
      </c>
      <c r="C61" s="140"/>
      <c r="D61" s="146"/>
      <c r="E61" s="246"/>
      <c r="F61" s="141"/>
    </row>
    <row r="62" spans="1:8" x14ac:dyDescent="0.2">
      <c r="A62" s="150"/>
      <c r="B62" s="138"/>
      <c r="C62" s="140"/>
      <c r="D62" s="146"/>
      <c r="E62" s="246"/>
      <c r="F62" s="141"/>
    </row>
    <row r="63" spans="1:8" x14ac:dyDescent="0.2">
      <c r="A63" s="150" t="s">
        <v>184</v>
      </c>
      <c r="B63" s="139" t="s">
        <v>142</v>
      </c>
      <c r="C63" s="140"/>
      <c r="D63" s="146"/>
      <c r="E63" s="246"/>
      <c r="F63" s="141"/>
    </row>
    <row r="64" spans="1:8" ht="36" x14ac:dyDescent="0.2">
      <c r="A64" s="150"/>
      <c r="B64" s="183" t="s">
        <v>143</v>
      </c>
      <c r="C64" s="140" t="s">
        <v>132</v>
      </c>
      <c r="D64" s="166">
        <v>1</v>
      </c>
      <c r="E64" s="240"/>
      <c r="F64" s="44">
        <f>D64*E64</f>
        <v>0</v>
      </c>
    </row>
    <row r="65" spans="1:8" x14ac:dyDescent="0.2">
      <c r="A65" s="150"/>
      <c r="B65" s="138"/>
      <c r="C65" s="140"/>
      <c r="D65" s="166"/>
      <c r="E65" s="241"/>
      <c r="F65" s="147"/>
    </row>
    <row r="66" spans="1:8" x14ac:dyDescent="0.2">
      <c r="A66" s="150" t="s">
        <v>185</v>
      </c>
      <c r="B66" s="139" t="s">
        <v>144</v>
      </c>
      <c r="C66" s="140"/>
      <c r="D66" s="166"/>
      <c r="E66" s="240"/>
      <c r="F66" s="147"/>
    </row>
    <row r="67" spans="1:8" ht="24" x14ac:dyDescent="0.2">
      <c r="A67" s="145"/>
      <c r="B67" s="183" t="s">
        <v>145</v>
      </c>
      <c r="C67" s="140"/>
      <c r="D67" s="166"/>
      <c r="E67" s="247"/>
      <c r="F67" s="147"/>
    </row>
    <row r="68" spans="1:8" x14ac:dyDescent="0.2">
      <c r="A68" s="145" t="s">
        <v>146</v>
      </c>
      <c r="B68" s="183" t="s">
        <v>148</v>
      </c>
      <c r="C68" s="140" t="s">
        <v>132</v>
      </c>
      <c r="D68" s="166">
        <v>1</v>
      </c>
      <c r="E68" s="240"/>
      <c r="F68" s="44">
        <f>D68*E68</f>
        <v>0</v>
      </c>
    </row>
    <row r="69" spans="1:8" ht="13.5" thickBot="1" x14ac:dyDescent="0.25">
      <c r="A69" s="172"/>
      <c r="B69" s="184" t="s">
        <v>149</v>
      </c>
      <c r="C69" s="173"/>
      <c r="D69" s="173"/>
      <c r="E69" s="175"/>
      <c r="F69" s="174"/>
    </row>
    <row r="70" spans="1:8" s="3" customFormat="1" ht="15.75" x14ac:dyDescent="0.25">
      <c r="A70" s="168"/>
      <c r="B70" s="169" t="s">
        <v>200</v>
      </c>
      <c r="C70" s="170"/>
      <c r="D70" s="171"/>
      <c r="E70" s="171"/>
      <c r="F70" s="171">
        <f>F22+F59+F64+F68</f>
        <v>0</v>
      </c>
      <c r="G70" s="2"/>
      <c r="H70" s="179"/>
    </row>
    <row r="71" spans="1:8" s="3" customFormat="1" ht="15.75" x14ac:dyDescent="0.25">
      <c r="A71" s="129"/>
      <c r="B71" s="161"/>
      <c r="C71" s="117"/>
      <c r="D71" s="118"/>
      <c r="E71" s="118"/>
      <c r="F71" s="118"/>
      <c r="G71" s="2"/>
      <c r="H71" s="2"/>
    </row>
    <row r="72" spans="1:8" s="3" customFormat="1" ht="15.75" x14ac:dyDescent="0.25">
      <c r="A72" s="129"/>
      <c r="B72" s="161"/>
      <c r="C72" s="117"/>
      <c r="D72" s="118"/>
      <c r="E72" s="118"/>
      <c r="F72" s="118"/>
      <c r="G72" s="2"/>
      <c r="H72" s="2"/>
    </row>
    <row r="73" spans="1:8" s="156" customFormat="1" ht="15.75" x14ac:dyDescent="0.25">
      <c r="A73" s="155" t="s">
        <v>187</v>
      </c>
      <c r="B73" s="185" t="s">
        <v>188</v>
      </c>
      <c r="C73" s="117"/>
      <c r="D73" s="118"/>
      <c r="E73" s="118"/>
      <c r="F73" s="118"/>
      <c r="G73" s="117"/>
      <c r="H73" s="117"/>
    </row>
    <row r="74" spans="1:8" x14ac:dyDescent="0.2">
      <c r="A74" s="180" t="s">
        <v>16</v>
      </c>
      <c r="B74" s="14" t="s">
        <v>241</v>
      </c>
      <c r="C74" s="14" t="s">
        <v>243</v>
      </c>
      <c r="D74" s="181" t="s">
        <v>242</v>
      </c>
      <c r="E74" s="182" t="s">
        <v>244</v>
      </c>
      <c r="F74" s="148" t="s">
        <v>245</v>
      </c>
    </row>
    <row r="75" spans="1:8" s="45" customFormat="1" x14ac:dyDescent="0.2">
      <c r="A75" s="186"/>
      <c r="B75" s="187"/>
      <c r="C75" s="189"/>
      <c r="D75" s="188"/>
      <c r="E75" s="190"/>
      <c r="F75" s="190"/>
    </row>
    <row r="76" spans="1:8" ht="25.5" x14ac:dyDescent="0.2">
      <c r="A76" s="191">
        <v>8</v>
      </c>
      <c r="B76" s="192" t="s">
        <v>266</v>
      </c>
      <c r="C76" s="189"/>
      <c r="D76" s="188"/>
      <c r="E76" s="193"/>
      <c r="F76" s="193"/>
    </row>
    <row r="77" spans="1:8" s="3" customFormat="1" ht="15.75" x14ac:dyDescent="0.25">
      <c r="A77" s="191"/>
      <c r="B77" s="192"/>
      <c r="C77" s="189"/>
      <c r="D77" s="188"/>
      <c r="E77" s="193"/>
      <c r="F77" s="193"/>
      <c r="G77" s="2"/>
      <c r="H77" s="179"/>
    </row>
    <row r="78" spans="1:8" s="3" customFormat="1" ht="38.25" x14ac:dyDescent="0.25">
      <c r="A78" s="194">
        <f>+$A$76+COUNT($A$77:A77)*0.01+0.01</f>
        <v>8.01</v>
      </c>
      <c r="B78" s="187" t="s">
        <v>247</v>
      </c>
      <c r="C78" s="189" t="s">
        <v>24</v>
      </c>
      <c r="D78" s="195">
        <v>10</v>
      </c>
      <c r="E78" s="248"/>
      <c r="F78" s="196">
        <f>D78*E78</f>
        <v>0</v>
      </c>
      <c r="G78" s="2"/>
      <c r="H78" s="179"/>
    </row>
    <row r="79" spans="1:8" s="3" customFormat="1" ht="15.75" x14ac:dyDescent="0.25">
      <c r="A79" s="194"/>
      <c r="B79" s="187"/>
      <c r="C79" s="189"/>
      <c r="D79" s="195"/>
      <c r="E79" s="248"/>
      <c r="F79" s="196"/>
      <c r="G79" s="2"/>
      <c r="H79" s="179"/>
    </row>
    <row r="80" spans="1:8" s="3" customFormat="1" ht="25.5" x14ac:dyDescent="0.25">
      <c r="A80" s="194">
        <f>+$A$76+COUNT($A$77:A79)*0.01+0.01</f>
        <v>8.02</v>
      </c>
      <c r="B80" s="187" t="s">
        <v>248</v>
      </c>
      <c r="C80" s="189" t="s">
        <v>24</v>
      </c>
      <c r="D80" s="195">
        <v>20</v>
      </c>
      <c r="E80" s="248"/>
      <c r="F80" s="196">
        <f>D80*E80</f>
        <v>0</v>
      </c>
    </row>
    <row r="81" spans="1:6" s="10" customFormat="1" ht="15" x14ac:dyDescent="0.2">
      <c r="A81" s="197"/>
      <c r="B81" s="198"/>
      <c r="C81" s="199"/>
      <c r="D81" s="199"/>
      <c r="E81" s="249"/>
      <c r="F81" s="200"/>
    </row>
    <row r="82" spans="1:6" s="10" customFormat="1" ht="38.25" x14ac:dyDescent="0.2">
      <c r="A82" s="194">
        <f>+$A$76+COUNT($A$77:A81)*0.01+0.01</f>
        <v>8.0299999999999994</v>
      </c>
      <c r="B82" s="187" t="s">
        <v>271</v>
      </c>
      <c r="C82" s="189" t="s">
        <v>7</v>
      </c>
      <c r="D82" s="195">
        <v>6</v>
      </c>
      <c r="E82" s="248"/>
      <c r="F82" s="196">
        <f>D82*E82</f>
        <v>0</v>
      </c>
    </row>
    <row r="83" spans="1:6" s="10" customFormat="1" ht="15" x14ac:dyDescent="0.2">
      <c r="A83" s="197"/>
      <c r="B83" s="198"/>
      <c r="C83" s="199"/>
      <c r="D83" s="199"/>
      <c r="E83" s="249"/>
      <c r="F83" s="200"/>
    </row>
    <row r="84" spans="1:6" s="10" customFormat="1" ht="38.25" x14ac:dyDescent="0.2">
      <c r="A84" s="194">
        <f>+$A$76+COUNT($A$77:A83)*0.01+0.01</f>
        <v>8.0399999999999991</v>
      </c>
      <c r="B84" s="187" t="s">
        <v>249</v>
      </c>
      <c r="C84" s="189" t="s">
        <v>7</v>
      </c>
      <c r="D84" s="195">
        <v>5</v>
      </c>
      <c r="E84" s="248"/>
      <c r="F84" s="196">
        <f>D84*E84</f>
        <v>0</v>
      </c>
    </row>
    <row r="85" spans="1:6" x14ac:dyDescent="0.2">
      <c r="A85" s="197"/>
      <c r="B85" s="198"/>
      <c r="C85" s="199"/>
      <c r="D85" s="199"/>
      <c r="E85" s="249"/>
      <c r="F85" s="200"/>
    </row>
    <row r="86" spans="1:6" s="10" customFormat="1" ht="38.25" x14ac:dyDescent="0.2">
      <c r="A86" s="194">
        <f>+$A$76+COUNT($A$77:A85)*0.01+0.01</f>
        <v>8.0499999999999989</v>
      </c>
      <c r="B86" s="187" t="s">
        <v>272</v>
      </c>
      <c r="C86" s="189" t="s">
        <v>7</v>
      </c>
      <c r="D86" s="195">
        <v>6</v>
      </c>
      <c r="E86" s="248"/>
      <c r="F86" s="196">
        <f>D86*E86</f>
        <v>0</v>
      </c>
    </row>
    <row r="87" spans="1:6" s="3" customFormat="1" ht="15.75" x14ac:dyDescent="0.25">
      <c r="A87" s="194"/>
      <c r="B87" s="187"/>
      <c r="C87" s="189"/>
      <c r="D87" s="195"/>
      <c r="E87" s="248"/>
      <c r="F87" s="196"/>
    </row>
    <row r="88" spans="1:6" ht="25.5" x14ac:dyDescent="0.2">
      <c r="A88" s="194">
        <f>+$A$76+COUNT($A$77:A87)*0.01+0.01</f>
        <v>8.06</v>
      </c>
      <c r="B88" s="187" t="s">
        <v>250</v>
      </c>
      <c r="C88" s="189" t="s">
        <v>22</v>
      </c>
      <c r="D88" s="195">
        <v>1</v>
      </c>
      <c r="E88" s="248"/>
      <c r="F88" s="196">
        <f>D88*E88</f>
        <v>0</v>
      </c>
    </row>
    <row r="89" spans="1:6" x14ac:dyDescent="0.2">
      <c r="A89" s="194"/>
      <c r="B89" s="187"/>
      <c r="C89" s="189"/>
      <c r="D89" s="195"/>
      <c r="E89" s="248"/>
      <c r="F89" s="196"/>
    </row>
    <row r="90" spans="1:6" x14ac:dyDescent="0.2">
      <c r="A90" s="194">
        <f>+$A$76+COUNT($A$77:A89)*0.01+0.01</f>
        <v>8.07</v>
      </c>
      <c r="B90" s="201" t="s">
        <v>251</v>
      </c>
      <c r="C90" s="202"/>
      <c r="D90" s="203"/>
      <c r="E90" s="250"/>
      <c r="F90" s="204"/>
    </row>
    <row r="91" spans="1:6" ht="25.5" x14ac:dyDescent="0.2">
      <c r="A91" s="205" t="s">
        <v>252</v>
      </c>
      <c r="B91" s="187" t="s">
        <v>253</v>
      </c>
      <c r="C91" s="206" t="s">
        <v>22</v>
      </c>
      <c r="D91" s="203">
        <v>1</v>
      </c>
      <c r="E91" s="248"/>
      <c r="F91" s="207">
        <f>D91*E91</f>
        <v>0</v>
      </c>
    </row>
    <row r="92" spans="1:6" ht="27" x14ac:dyDescent="0.2">
      <c r="A92" s="205" t="s">
        <v>252</v>
      </c>
      <c r="B92" s="187" t="s">
        <v>273</v>
      </c>
      <c r="C92" s="206" t="s">
        <v>24</v>
      </c>
      <c r="D92" s="203">
        <v>20</v>
      </c>
      <c r="E92" s="248"/>
      <c r="F92" s="207">
        <f>D92*E92</f>
        <v>0</v>
      </c>
    </row>
    <row r="93" spans="1:6" ht="27" x14ac:dyDescent="0.2">
      <c r="A93" s="205" t="s">
        <v>252</v>
      </c>
      <c r="B93" s="187" t="s">
        <v>274</v>
      </c>
      <c r="C93" s="206" t="s">
        <v>24</v>
      </c>
      <c r="D93" s="203">
        <v>5</v>
      </c>
      <c r="E93" s="248"/>
      <c r="F93" s="207">
        <f>D93*E93</f>
        <v>0</v>
      </c>
    </row>
    <row r="94" spans="1:6" ht="27" x14ac:dyDescent="0.2">
      <c r="A94" s="205" t="s">
        <v>252</v>
      </c>
      <c r="B94" s="208" t="s">
        <v>275</v>
      </c>
      <c r="C94" s="209" t="s">
        <v>24</v>
      </c>
      <c r="D94" s="210">
        <v>5</v>
      </c>
      <c r="E94" s="251"/>
      <c r="F94" s="211">
        <f>D94*E94</f>
        <v>0</v>
      </c>
    </row>
    <row r="95" spans="1:6" ht="25.5" x14ac:dyDescent="0.2">
      <c r="A95" s="205" t="s">
        <v>252</v>
      </c>
      <c r="B95" s="187" t="s">
        <v>254</v>
      </c>
      <c r="C95" s="206" t="s">
        <v>22</v>
      </c>
      <c r="D95" s="203">
        <v>10</v>
      </c>
      <c r="E95" s="248"/>
      <c r="F95" s="207">
        <f>D95*E95</f>
        <v>0</v>
      </c>
    </row>
    <row r="96" spans="1:6" x14ac:dyDescent="0.2">
      <c r="A96" s="205"/>
      <c r="B96" s="187"/>
      <c r="C96" s="206"/>
      <c r="D96" s="203"/>
      <c r="E96" s="248"/>
      <c r="F96" s="207"/>
    </row>
    <row r="97" spans="1:6" x14ac:dyDescent="0.2">
      <c r="A97" s="194">
        <f>+$A$76+COUNT($A$77:A96)*0.01+0.01</f>
        <v>8.08</v>
      </c>
      <c r="B97" s="187" t="s">
        <v>255</v>
      </c>
      <c r="C97" s="189" t="s">
        <v>22</v>
      </c>
      <c r="D97" s="195">
        <v>1</v>
      </c>
      <c r="E97" s="248"/>
      <c r="F97" s="196">
        <f>D97*E97</f>
        <v>0</v>
      </c>
    </row>
    <row r="98" spans="1:6" x14ac:dyDescent="0.2">
      <c r="A98" s="205"/>
      <c r="B98" s="187"/>
      <c r="C98" s="206"/>
      <c r="D98" s="203"/>
      <c r="E98" s="248"/>
      <c r="F98" s="207"/>
    </row>
    <row r="99" spans="1:6" x14ac:dyDescent="0.2">
      <c r="A99" s="194">
        <f>+$A$76+COUNT($A$77:A98)*0.01+0.01</f>
        <v>8.09</v>
      </c>
      <c r="B99" s="187" t="s">
        <v>256</v>
      </c>
      <c r="C99" s="189" t="s">
        <v>22</v>
      </c>
      <c r="D99" s="195">
        <v>1</v>
      </c>
      <c r="E99" s="248"/>
      <c r="F99" s="196">
        <f>D99*E99</f>
        <v>0</v>
      </c>
    </row>
    <row r="100" spans="1:6" x14ac:dyDescent="0.2">
      <c r="A100" s="194"/>
      <c r="B100" s="187"/>
      <c r="C100" s="188"/>
      <c r="D100" s="189"/>
      <c r="E100" s="193"/>
      <c r="F100" s="212"/>
    </row>
    <row r="101" spans="1:6" ht="39" thickBot="1" x14ac:dyDescent="0.25">
      <c r="A101" s="213">
        <f>+$A$76+COUNT($A$77:A100)*0.01+0.01</f>
        <v>8.1</v>
      </c>
      <c r="B101" s="214" t="s">
        <v>257</v>
      </c>
      <c r="C101" s="222"/>
      <c r="D101" s="215">
        <v>0.03</v>
      </c>
      <c r="E101" s="217"/>
      <c r="F101" s="218">
        <f>SUM(F78:F97)*D101</f>
        <v>0</v>
      </c>
    </row>
    <row r="102" spans="1:6" ht="15.75" x14ac:dyDescent="0.25">
      <c r="A102" s="168" t="s">
        <v>187</v>
      </c>
      <c r="B102" s="169" t="s">
        <v>188</v>
      </c>
      <c r="C102" s="170"/>
      <c r="D102" s="171"/>
      <c r="E102" s="171"/>
      <c r="F102" s="171">
        <f>SUM(F78:F101)</f>
        <v>0</v>
      </c>
    </row>
    <row r="103" spans="1:6" ht="15.75" x14ac:dyDescent="0.25">
      <c r="A103" s="129"/>
      <c r="B103" s="161"/>
      <c r="C103" s="117"/>
      <c r="D103" s="118"/>
      <c r="E103" s="118"/>
      <c r="F103" s="118"/>
    </row>
    <row r="104" spans="1:6" ht="15.75" x14ac:dyDescent="0.25">
      <c r="A104" s="129"/>
      <c r="B104" s="161"/>
      <c r="C104" s="117"/>
      <c r="D104" s="118"/>
      <c r="E104" s="118"/>
      <c r="F104" s="118"/>
    </row>
    <row r="105" spans="1:6" ht="15.75" x14ac:dyDescent="0.25">
      <c r="A105" s="157"/>
      <c r="B105" s="3" t="s">
        <v>0</v>
      </c>
      <c r="C105" s="162"/>
      <c r="D105" s="163"/>
      <c r="E105" s="163"/>
      <c r="F105" s="159"/>
    </row>
    <row r="106" spans="1:6" ht="15" x14ac:dyDescent="0.2">
      <c r="A106" s="12"/>
      <c r="B106" s="10"/>
      <c r="C106" s="126"/>
      <c r="D106" s="127"/>
      <c r="E106" s="127"/>
      <c r="F106" s="11"/>
    </row>
    <row r="107" spans="1:6" ht="15" x14ac:dyDescent="0.2">
      <c r="A107" s="12" t="s">
        <v>186</v>
      </c>
      <c r="B107" s="129" t="s">
        <v>151</v>
      </c>
      <c r="C107" s="126"/>
      <c r="D107" s="127"/>
      <c r="E107" s="127"/>
      <c r="F107" s="11">
        <f>F70</f>
        <v>0</v>
      </c>
    </row>
    <row r="108" spans="1:6" ht="15" x14ac:dyDescent="0.2">
      <c r="A108" s="12" t="s">
        <v>187</v>
      </c>
      <c r="B108" s="129" t="str">
        <f>B102</f>
        <v>MONTAŽNA DELA</v>
      </c>
      <c r="C108" s="126"/>
      <c r="D108" s="127"/>
      <c r="E108" s="127"/>
      <c r="F108" s="11">
        <f>F102</f>
        <v>0</v>
      </c>
    </row>
    <row r="109" spans="1:6" ht="15" x14ac:dyDescent="0.2">
      <c r="A109" s="12"/>
      <c r="B109" s="10"/>
      <c r="C109" s="126"/>
      <c r="D109" s="127"/>
      <c r="E109" s="127"/>
      <c r="F109" s="11"/>
    </row>
    <row r="110" spans="1:6" ht="15" x14ac:dyDescent="0.2">
      <c r="A110" s="219"/>
      <c r="B110" s="130" t="s">
        <v>126</v>
      </c>
      <c r="C110" s="220"/>
      <c r="D110" s="167"/>
      <c r="E110" s="167"/>
      <c r="F110" s="131">
        <f>SUM(F107:F109)</f>
        <v>0</v>
      </c>
    </row>
    <row r="111" spans="1:6" ht="15.75" thickBot="1" x14ac:dyDescent="0.25">
      <c r="A111" s="132"/>
      <c r="B111" s="133" t="s">
        <v>136</v>
      </c>
      <c r="C111" s="134"/>
      <c r="D111" s="135"/>
      <c r="E111" s="135"/>
      <c r="F111" s="136">
        <f>F110*0.1</f>
        <v>0</v>
      </c>
    </row>
    <row r="112" spans="1:6" ht="15.75" x14ac:dyDescent="0.25">
      <c r="A112" s="120"/>
      <c r="B112" s="121" t="s">
        <v>126</v>
      </c>
      <c r="C112" s="122"/>
      <c r="D112" s="123"/>
      <c r="E112" s="123"/>
      <c r="F112" s="124">
        <f>F110+F111</f>
        <v>0</v>
      </c>
    </row>
  </sheetData>
  <sheetProtection algorithmName="SHA-512" hashValue="LICGdt7UEtAlFjG+oJcCbySqCttRqLr5vc8POwOr7nLGd4yeTZ4ICpqT/CyoDjwN9j+t5FG1iWyx/SmM+zey+Q==" saltValue="C9mdkCRwIT4wJWyz01dvDQ=="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92" orientation="portrait" r:id="rId1"/>
  <rowBreaks count="1" manualBreakCount="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bestFit="1"/>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218</v>
      </c>
      <c r="D3" s="11"/>
      <c r="E3" s="11"/>
      <c r="F3" s="11"/>
    </row>
    <row r="4" spans="1:6" s="10" customFormat="1" ht="15.75" x14ac:dyDescent="0.2">
      <c r="A4" s="12"/>
      <c r="B4" s="164" t="s">
        <v>215</v>
      </c>
      <c r="D4" s="11"/>
      <c r="E4" s="11"/>
      <c r="F4" s="11"/>
    </row>
    <row r="5" spans="1:6" s="10" customFormat="1" ht="15.75" x14ac:dyDescent="0.2">
      <c r="A5" s="12"/>
      <c r="B5" s="164" t="s">
        <v>216</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4" t="s">
        <v>243</v>
      </c>
      <c r="D20" s="181" t="s">
        <v>242</v>
      </c>
      <c r="E20" s="182" t="s">
        <v>244</v>
      </c>
      <c r="F20" s="148" t="s">
        <v>245</v>
      </c>
    </row>
    <row r="21" spans="1:8" x14ac:dyDescent="0.2">
      <c r="A21" s="180"/>
      <c r="B21" s="14"/>
      <c r="C21" s="14"/>
      <c r="D21" s="181"/>
      <c r="E21" s="182"/>
      <c r="F21" s="148"/>
    </row>
    <row r="22" spans="1:8" s="14" customFormat="1" ht="38.25" x14ac:dyDescent="0.2">
      <c r="A22" s="148" t="s">
        <v>175</v>
      </c>
      <c r="B22" s="13" t="s">
        <v>217</v>
      </c>
      <c r="C22" s="14" t="s">
        <v>171</v>
      </c>
      <c r="D22" s="149">
        <v>1</v>
      </c>
      <c r="E22" s="149">
        <f>SUM(F23:F54)</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19</v>
      </c>
      <c r="E28" s="240"/>
      <c r="F28" s="44">
        <f>D28*E28</f>
        <v>0</v>
      </c>
      <c r="G28" s="42"/>
      <c r="H28" s="42"/>
    </row>
    <row r="29" spans="1:8" x14ac:dyDescent="0.2">
      <c r="E29" s="241"/>
    </row>
    <row r="30" spans="1:8" s="45" customFormat="1" ht="25.5" x14ac:dyDescent="0.2">
      <c r="A30" s="43" t="s">
        <v>155</v>
      </c>
      <c r="B30" s="43" t="s">
        <v>162</v>
      </c>
      <c r="C30" s="42" t="s">
        <v>5</v>
      </c>
      <c r="D30" s="44">
        <v>17</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13.5</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22</v>
      </c>
      <c r="E34" s="242"/>
      <c r="F34" s="44">
        <f>D34*E34</f>
        <v>0</v>
      </c>
    </row>
    <row r="35" spans="1:8" s="43" customFormat="1" x14ac:dyDescent="0.2">
      <c r="C35" s="42"/>
      <c r="D35" s="44"/>
      <c r="E35" s="240"/>
      <c r="F35" s="44"/>
    </row>
    <row r="36" spans="1:8" s="43" customFormat="1" ht="25.5" x14ac:dyDescent="0.2">
      <c r="A36" s="43" t="s">
        <v>159</v>
      </c>
      <c r="B36" s="43" t="s">
        <v>134</v>
      </c>
      <c r="C36" s="42" t="s">
        <v>5</v>
      </c>
      <c r="D36" s="44">
        <v>22</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10.5</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22</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0.6</v>
      </c>
      <c r="E42" s="240"/>
      <c r="F42" s="44">
        <f>D42*E42</f>
        <v>0</v>
      </c>
      <c r="G42" s="143"/>
      <c r="H42" s="143"/>
    </row>
    <row r="43" spans="1:8" x14ac:dyDescent="0.2">
      <c r="E43" s="241"/>
    </row>
    <row r="44" spans="1:8" s="45" customFormat="1" ht="38.25" x14ac:dyDescent="0.2">
      <c r="A44" s="46" t="s">
        <v>177</v>
      </c>
      <c r="B44" s="43" t="s">
        <v>192</v>
      </c>
      <c r="C44" s="45" t="s">
        <v>127</v>
      </c>
      <c r="D44" s="151">
        <v>1.3</v>
      </c>
      <c r="E44" s="245"/>
      <c r="F44" s="44">
        <f>D44*E44</f>
        <v>0</v>
      </c>
    </row>
    <row r="45" spans="1:8" x14ac:dyDescent="0.2">
      <c r="E45" s="241"/>
    </row>
    <row r="46" spans="1:8" s="45" customFormat="1" ht="51" x14ac:dyDescent="0.2">
      <c r="A46" s="46" t="s">
        <v>178</v>
      </c>
      <c r="B46" s="43" t="s">
        <v>166</v>
      </c>
      <c r="C46" s="45" t="s">
        <v>127</v>
      </c>
      <c r="D46" s="151">
        <v>2.4</v>
      </c>
      <c r="E46" s="245"/>
      <c r="F46" s="44">
        <f>D46*E46</f>
        <v>0</v>
      </c>
    </row>
    <row r="47" spans="1:8" x14ac:dyDescent="0.2">
      <c r="E47" s="241"/>
    </row>
    <row r="48" spans="1:8" s="45" customFormat="1" x14ac:dyDescent="0.2">
      <c r="A48" s="46" t="s">
        <v>179</v>
      </c>
      <c r="B48" s="43" t="s">
        <v>167</v>
      </c>
      <c r="C48" s="45" t="s">
        <v>5</v>
      </c>
      <c r="D48" s="151">
        <v>9.4</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480</v>
      </c>
      <c r="E51" s="240"/>
      <c r="F51" s="44">
        <f>D51*E51</f>
        <v>0</v>
      </c>
    </row>
    <row r="52" spans="1:8" x14ac:dyDescent="0.2">
      <c r="E52" s="241"/>
    </row>
    <row r="53" spans="1:8" s="45" customFormat="1" x14ac:dyDescent="0.2">
      <c r="A53" s="46" t="s">
        <v>181</v>
      </c>
      <c r="B53" s="43" t="s">
        <v>173</v>
      </c>
      <c r="C53" s="45" t="s">
        <v>22</v>
      </c>
      <c r="D53" s="151">
        <v>1</v>
      </c>
      <c r="E53" s="245"/>
      <c r="F53" s="44">
        <f>D53*E53</f>
        <v>0</v>
      </c>
    </row>
    <row r="54" spans="1:8" s="43" customFormat="1" x14ac:dyDescent="0.2">
      <c r="C54" s="42"/>
      <c r="D54" s="44"/>
      <c r="E54" s="240"/>
      <c r="F54" s="44"/>
    </row>
    <row r="55" spans="1:8" s="43" customFormat="1" x14ac:dyDescent="0.2">
      <c r="C55" s="42"/>
      <c r="D55" s="44"/>
      <c r="E55" s="240"/>
      <c r="F55" s="44"/>
    </row>
    <row r="56" spans="1:8" s="43" customFormat="1" x14ac:dyDescent="0.2">
      <c r="B56" s="13" t="s">
        <v>174</v>
      </c>
      <c r="C56" s="42"/>
      <c r="D56" s="44"/>
      <c r="E56" s="240"/>
      <c r="F56" s="44"/>
    </row>
    <row r="57" spans="1:8" x14ac:dyDescent="0.2">
      <c r="E57" s="241"/>
    </row>
    <row r="58" spans="1:8" s="45" customFormat="1" ht="63.75" x14ac:dyDescent="0.2">
      <c r="A58" s="46" t="s">
        <v>182</v>
      </c>
      <c r="B58" s="43" t="s">
        <v>150</v>
      </c>
      <c r="D58" s="151"/>
      <c r="E58" s="245"/>
      <c r="F58" s="44"/>
      <c r="H58" s="179"/>
    </row>
    <row r="59" spans="1:8" s="45" customFormat="1" ht="13.5" thickBot="1" x14ac:dyDescent="0.25">
      <c r="A59" s="111"/>
      <c r="B59" s="111" t="s">
        <v>174</v>
      </c>
      <c r="C59" s="223" t="s">
        <v>5</v>
      </c>
      <c r="D59" s="221">
        <v>1.8</v>
      </c>
      <c r="E59" s="252"/>
      <c r="F59" s="221">
        <f>D59*E59</f>
        <v>0</v>
      </c>
      <c r="G59" s="42"/>
      <c r="H59" s="42"/>
    </row>
    <row r="60" spans="1:8" s="3" customFormat="1" ht="15.75" x14ac:dyDescent="0.25">
      <c r="A60" s="168"/>
      <c r="B60" s="169" t="s">
        <v>200</v>
      </c>
      <c r="C60" s="170"/>
      <c r="D60" s="171"/>
      <c r="E60" s="171"/>
      <c r="F60" s="171">
        <f>F22+F59</f>
        <v>0</v>
      </c>
      <c r="G60" s="2"/>
      <c r="H60" s="179"/>
    </row>
    <row r="61" spans="1:8" s="3" customFormat="1" ht="15.75" x14ac:dyDescent="0.25">
      <c r="A61" s="129"/>
      <c r="B61" s="161"/>
      <c r="C61" s="117"/>
      <c r="D61" s="118"/>
      <c r="E61" s="118"/>
      <c r="F61" s="118"/>
      <c r="G61" s="2"/>
      <c r="H61" s="2"/>
    </row>
    <row r="62" spans="1:8" s="3" customFormat="1" ht="15.75" x14ac:dyDescent="0.25">
      <c r="A62" s="129"/>
      <c r="B62" s="161"/>
      <c r="C62" s="117"/>
      <c r="D62" s="118"/>
      <c r="E62" s="118"/>
      <c r="F62" s="118"/>
      <c r="G62" s="2"/>
      <c r="H62" s="2"/>
    </row>
    <row r="63" spans="1:8" s="156" customFormat="1" ht="15.75" x14ac:dyDescent="0.25">
      <c r="A63" s="155" t="s">
        <v>187</v>
      </c>
      <c r="B63" s="185" t="s">
        <v>258</v>
      </c>
      <c r="C63" s="117"/>
      <c r="D63" s="118"/>
      <c r="E63" s="118"/>
      <c r="F63" s="118"/>
      <c r="G63" s="117"/>
      <c r="H63" s="117"/>
    </row>
    <row r="64" spans="1:8" x14ac:dyDescent="0.2">
      <c r="A64" s="180" t="s">
        <v>16</v>
      </c>
      <c r="B64" s="14" t="s">
        <v>241</v>
      </c>
      <c r="C64" s="14" t="s">
        <v>243</v>
      </c>
      <c r="D64" s="181" t="s">
        <v>242</v>
      </c>
      <c r="E64" s="182" t="s">
        <v>244</v>
      </c>
      <c r="F64" s="148" t="s">
        <v>245</v>
      </c>
    </row>
    <row r="65" spans="1:8" s="45" customFormat="1" x14ac:dyDescent="0.2">
      <c r="A65" s="186"/>
      <c r="B65" s="187"/>
      <c r="C65" s="189"/>
      <c r="D65" s="188"/>
      <c r="E65" s="190"/>
      <c r="F65" s="190"/>
    </row>
    <row r="66" spans="1:8" ht="25.5" x14ac:dyDescent="0.2">
      <c r="A66" s="191">
        <v>9</v>
      </c>
      <c r="B66" s="192" t="s">
        <v>267</v>
      </c>
      <c r="C66" s="189"/>
      <c r="D66" s="188"/>
      <c r="E66" s="193"/>
      <c r="F66" s="193"/>
    </row>
    <row r="67" spans="1:8" s="3" customFormat="1" ht="15.75" x14ac:dyDescent="0.25">
      <c r="A67" s="191"/>
      <c r="B67" s="192"/>
      <c r="C67" s="189"/>
      <c r="D67" s="188"/>
      <c r="E67" s="193"/>
      <c r="F67" s="193"/>
      <c r="G67" s="2"/>
      <c r="H67" s="179"/>
    </row>
    <row r="68" spans="1:8" s="3" customFormat="1" ht="38.25" x14ac:dyDescent="0.25">
      <c r="A68" s="194">
        <f>+$A$66+COUNT($A$67:A67)*0.01+0.01</f>
        <v>9.01</v>
      </c>
      <c r="B68" s="187" t="s">
        <v>247</v>
      </c>
      <c r="C68" s="189" t="s">
        <v>24</v>
      </c>
      <c r="D68" s="195">
        <v>15</v>
      </c>
      <c r="E68" s="248"/>
      <c r="F68" s="196">
        <f>D68*E68</f>
        <v>0</v>
      </c>
      <c r="G68" s="2"/>
      <c r="H68" s="179"/>
    </row>
    <row r="69" spans="1:8" s="3" customFormat="1" ht="15.75" x14ac:dyDescent="0.25">
      <c r="A69" s="194"/>
      <c r="B69" s="187"/>
      <c r="C69" s="189"/>
      <c r="D69" s="195"/>
      <c r="E69" s="248"/>
      <c r="F69" s="196"/>
      <c r="G69" s="2"/>
      <c r="H69" s="179"/>
    </row>
    <row r="70" spans="1:8" s="3" customFormat="1" ht="25.5" x14ac:dyDescent="0.25">
      <c r="A70" s="194">
        <f>+$A$66+COUNT($A$67:A69)*0.01+0.01</f>
        <v>9.02</v>
      </c>
      <c r="B70" s="187" t="s">
        <v>248</v>
      </c>
      <c r="C70" s="189" t="s">
        <v>24</v>
      </c>
      <c r="D70" s="195">
        <v>25</v>
      </c>
      <c r="E70" s="248"/>
      <c r="F70" s="196">
        <f>D70*E70</f>
        <v>0</v>
      </c>
    </row>
    <row r="71" spans="1:8" s="10" customFormat="1" ht="15" x14ac:dyDescent="0.2">
      <c r="A71" s="197"/>
      <c r="B71" s="198"/>
      <c r="C71" s="199"/>
      <c r="D71" s="199"/>
      <c r="E71" s="249"/>
      <c r="F71" s="200"/>
    </row>
    <row r="72" spans="1:8" s="10" customFormat="1" ht="38.25" x14ac:dyDescent="0.2">
      <c r="A72" s="194">
        <f>+$A$66+COUNT($A$67:A71)*0.01+0.01</f>
        <v>9.0299999999999994</v>
      </c>
      <c r="B72" s="187" t="s">
        <v>271</v>
      </c>
      <c r="C72" s="189" t="s">
        <v>7</v>
      </c>
      <c r="D72" s="195">
        <v>8</v>
      </c>
      <c r="E72" s="248"/>
      <c r="F72" s="196">
        <f>D72*E72</f>
        <v>0</v>
      </c>
    </row>
    <row r="73" spans="1:8" s="10" customFormat="1" ht="15" x14ac:dyDescent="0.2">
      <c r="A73" s="197"/>
      <c r="B73" s="198"/>
      <c r="C73" s="199"/>
      <c r="D73" s="199"/>
      <c r="E73" s="249"/>
      <c r="F73" s="200"/>
    </row>
    <row r="74" spans="1:8" s="10" customFormat="1" ht="38.25" x14ac:dyDescent="0.2">
      <c r="A74" s="194">
        <f>+$A$66+COUNT($A$67:A73)*0.01+0.01</f>
        <v>9.0399999999999991</v>
      </c>
      <c r="B74" s="187" t="s">
        <v>249</v>
      </c>
      <c r="C74" s="189" t="s">
        <v>7</v>
      </c>
      <c r="D74" s="195">
        <v>8</v>
      </c>
      <c r="E74" s="248"/>
      <c r="F74" s="196">
        <f>D74*E74</f>
        <v>0</v>
      </c>
    </row>
    <row r="75" spans="1:8" x14ac:dyDescent="0.2">
      <c r="A75" s="197"/>
      <c r="B75" s="198"/>
      <c r="C75" s="199"/>
      <c r="D75" s="199"/>
      <c r="E75" s="249"/>
      <c r="F75" s="200"/>
    </row>
    <row r="76" spans="1:8" s="10" customFormat="1" ht="38.25" x14ac:dyDescent="0.2">
      <c r="A76" s="194">
        <f>+$A$66+COUNT($A$67:A75)*0.01+0.01</f>
        <v>9.0499999999999989</v>
      </c>
      <c r="B76" s="187" t="s">
        <v>272</v>
      </c>
      <c r="C76" s="189" t="s">
        <v>7</v>
      </c>
      <c r="D76" s="195">
        <v>6</v>
      </c>
      <c r="E76" s="248"/>
      <c r="F76" s="196">
        <f>D76*E76</f>
        <v>0</v>
      </c>
    </row>
    <row r="77" spans="1:8" s="3" customFormat="1" ht="15.75" x14ac:dyDescent="0.25">
      <c r="A77" s="194"/>
      <c r="B77" s="187"/>
      <c r="C77" s="189"/>
      <c r="D77" s="195"/>
      <c r="E77" s="248"/>
      <c r="F77" s="196"/>
    </row>
    <row r="78" spans="1:8" ht="25.5" x14ac:dyDescent="0.2">
      <c r="A78" s="194">
        <f>+$A$66+COUNT($A$67:A77)*0.01+0.01</f>
        <v>9.06</v>
      </c>
      <c r="B78" s="187" t="s">
        <v>250</v>
      </c>
      <c r="C78" s="189" t="s">
        <v>22</v>
      </c>
      <c r="D78" s="195">
        <v>1</v>
      </c>
      <c r="E78" s="248"/>
      <c r="F78" s="196">
        <f>D78*E78</f>
        <v>0</v>
      </c>
    </row>
    <row r="79" spans="1:8" x14ac:dyDescent="0.2">
      <c r="A79" s="194"/>
      <c r="B79" s="187"/>
      <c r="C79" s="189"/>
      <c r="D79" s="195"/>
      <c r="E79" s="248"/>
      <c r="F79" s="196"/>
    </row>
    <row r="80" spans="1:8" x14ac:dyDescent="0.2">
      <c r="A80" s="194">
        <f>+$A$66+COUNT($A$67:A79)*0.01+0.01</f>
        <v>9.07</v>
      </c>
      <c r="B80" s="201" t="s">
        <v>251</v>
      </c>
      <c r="C80" s="202"/>
      <c r="D80" s="203"/>
      <c r="E80" s="250"/>
      <c r="F80" s="204"/>
    </row>
    <row r="81" spans="1:6" ht="25.5" x14ac:dyDescent="0.2">
      <c r="A81" s="205" t="s">
        <v>252</v>
      </c>
      <c r="B81" s="187" t="s">
        <v>253</v>
      </c>
      <c r="C81" s="206" t="s">
        <v>22</v>
      </c>
      <c r="D81" s="203">
        <v>1</v>
      </c>
      <c r="E81" s="248"/>
      <c r="F81" s="207">
        <f>D81*E81</f>
        <v>0</v>
      </c>
    </row>
    <row r="82" spans="1:6" ht="27" x14ac:dyDescent="0.2">
      <c r="A82" s="205" t="s">
        <v>252</v>
      </c>
      <c r="B82" s="187" t="s">
        <v>273</v>
      </c>
      <c r="C82" s="206" t="s">
        <v>24</v>
      </c>
      <c r="D82" s="203">
        <v>20</v>
      </c>
      <c r="E82" s="248"/>
      <c r="F82" s="207">
        <f>D82*E82</f>
        <v>0</v>
      </c>
    </row>
    <row r="83" spans="1:6" ht="27" x14ac:dyDescent="0.2">
      <c r="A83" s="205" t="s">
        <v>252</v>
      </c>
      <c r="B83" s="187" t="s">
        <v>274</v>
      </c>
      <c r="C83" s="206" t="s">
        <v>24</v>
      </c>
      <c r="D83" s="203">
        <v>5</v>
      </c>
      <c r="E83" s="248"/>
      <c r="F83" s="207">
        <f>D83*E83</f>
        <v>0</v>
      </c>
    </row>
    <row r="84" spans="1:6" ht="27" x14ac:dyDescent="0.2">
      <c r="A84" s="205" t="s">
        <v>252</v>
      </c>
      <c r="B84" s="208" t="s">
        <v>275</v>
      </c>
      <c r="C84" s="209" t="s">
        <v>24</v>
      </c>
      <c r="D84" s="210">
        <v>5</v>
      </c>
      <c r="E84" s="251"/>
      <c r="F84" s="211">
        <f>D84*E84</f>
        <v>0</v>
      </c>
    </row>
    <row r="85" spans="1:6" ht="25.5" x14ac:dyDescent="0.2">
      <c r="A85" s="205" t="s">
        <v>252</v>
      </c>
      <c r="B85" s="187" t="s">
        <v>254</v>
      </c>
      <c r="C85" s="206" t="s">
        <v>22</v>
      </c>
      <c r="D85" s="203">
        <v>10</v>
      </c>
      <c r="E85" s="248"/>
      <c r="F85" s="207">
        <f>D85*E85</f>
        <v>0</v>
      </c>
    </row>
    <row r="86" spans="1:6" x14ac:dyDescent="0.2">
      <c r="A86" s="205"/>
      <c r="B86" s="187"/>
      <c r="C86" s="206"/>
      <c r="D86" s="203"/>
      <c r="E86" s="248"/>
      <c r="F86" s="207"/>
    </row>
    <row r="87" spans="1:6" x14ac:dyDescent="0.2">
      <c r="A87" s="194">
        <f>+$A$66+COUNT($A$67:A86)*0.01+0.01</f>
        <v>9.08</v>
      </c>
      <c r="B87" s="187" t="s">
        <v>255</v>
      </c>
      <c r="C87" s="189" t="s">
        <v>22</v>
      </c>
      <c r="D87" s="195">
        <v>1</v>
      </c>
      <c r="E87" s="248"/>
      <c r="F87" s="196">
        <f>D87*E87</f>
        <v>0</v>
      </c>
    </row>
    <row r="88" spans="1:6" x14ac:dyDescent="0.2">
      <c r="A88" s="205"/>
      <c r="B88" s="187"/>
      <c r="C88" s="206"/>
      <c r="D88" s="203"/>
      <c r="E88" s="248"/>
      <c r="F88" s="207"/>
    </row>
    <row r="89" spans="1:6" x14ac:dyDescent="0.2">
      <c r="A89" s="194">
        <f>+$A$66+COUNT($A$67:A88)*0.01+0.01</f>
        <v>9.09</v>
      </c>
      <c r="B89" s="187" t="s">
        <v>256</v>
      </c>
      <c r="C89" s="189" t="s">
        <v>22</v>
      </c>
      <c r="D89" s="195">
        <v>1</v>
      </c>
      <c r="E89" s="248"/>
      <c r="F89" s="196">
        <f>D89*E89</f>
        <v>0</v>
      </c>
    </row>
    <row r="90" spans="1:6" x14ac:dyDescent="0.2">
      <c r="A90" s="194"/>
      <c r="B90" s="187"/>
      <c r="C90" s="188"/>
      <c r="D90" s="189"/>
      <c r="E90" s="193"/>
      <c r="F90" s="212"/>
    </row>
    <row r="91" spans="1:6" ht="39" thickBot="1" x14ac:dyDescent="0.25">
      <c r="A91" s="213">
        <f>+$A$66+COUNT($A$67:A90)*0.01+0.01</f>
        <v>9.1</v>
      </c>
      <c r="B91" s="214" t="s">
        <v>257</v>
      </c>
      <c r="C91" s="222"/>
      <c r="D91" s="215">
        <v>0.03</v>
      </c>
      <c r="E91" s="217"/>
      <c r="F91" s="218">
        <f>SUM(F68:F87)*D91</f>
        <v>0</v>
      </c>
    </row>
    <row r="92" spans="1:6" ht="15.75" x14ac:dyDescent="0.25">
      <c r="A92" s="168" t="s">
        <v>187</v>
      </c>
      <c r="B92" s="169" t="str">
        <f>B63</f>
        <v>OZEMLJITEV</v>
      </c>
      <c r="C92" s="170"/>
      <c r="D92" s="171"/>
      <c r="E92" s="171"/>
      <c r="F92" s="171">
        <f>SUM(F68:F91)</f>
        <v>0</v>
      </c>
    </row>
    <row r="93" spans="1:6" ht="15.75" x14ac:dyDescent="0.25">
      <c r="A93" s="129"/>
      <c r="B93" s="161"/>
      <c r="C93" s="117"/>
      <c r="D93" s="118"/>
      <c r="E93" s="118"/>
      <c r="F93" s="118"/>
    </row>
    <row r="94" spans="1:6" ht="15.75" x14ac:dyDescent="0.25">
      <c r="A94" s="129"/>
      <c r="B94" s="161"/>
      <c r="C94" s="117"/>
      <c r="D94" s="118"/>
      <c r="E94" s="118"/>
      <c r="F94" s="118"/>
    </row>
    <row r="95" spans="1:6" ht="15.75" x14ac:dyDescent="0.25">
      <c r="A95" s="157"/>
      <c r="B95" s="3" t="s">
        <v>0</v>
      </c>
      <c r="C95" s="162"/>
      <c r="D95" s="163"/>
      <c r="E95" s="163"/>
      <c r="F95" s="159"/>
    </row>
    <row r="96" spans="1:6" ht="15" x14ac:dyDescent="0.2">
      <c r="A96" s="12"/>
      <c r="B96" s="10"/>
      <c r="C96" s="126"/>
      <c r="D96" s="127"/>
      <c r="E96" s="127"/>
      <c r="F96" s="11"/>
    </row>
    <row r="97" spans="1:6" ht="15" x14ac:dyDescent="0.2">
      <c r="A97" s="12" t="s">
        <v>186</v>
      </c>
      <c r="B97" s="129" t="s">
        <v>151</v>
      </c>
      <c r="C97" s="126"/>
      <c r="D97" s="127"/>
      <c r="E97" s="127"/>
      <c r="F97" s="11">
        <f>F60</f>
        <v>0</v>
      </c>
    </row>
    <row r="98" spans="1:6" ht="15" x14ac:dyDescent="0.2">
      <c r="A98" s="12" t="s">
        <v>187</v>
      </c>
      <c r="B98" s="129" t="str">
        <f>B92</f>
        <v>OZEMLJITEV</v>
      </c>
      <c r="C98" s="126"/>
      <c r="D98" s="127"/>
      <c r="E98" s="127"/>
      <c r="F98" s="11">
        <f>F92</f>
        <v>0</v>
      </c>
    </row>
    <row r="99" spans="1:6" ht="15" x14ac:dyDescent="0.2">
      <c r="A99" s="12"/>
      <c r="B99" s="10"/>
      <c r="C99" s="126"/>
      <c r="D99" s="127"/>
      <c r="E99" s="127"/>
      <c r="F99" s="11"/>
    </row>
    <row r="100" spans="1:6" ht="15" x14ac:dyDescent="0.2">
      <c r="A100" s="219"/>
      <c r="B100" s="130" t="s">
        <v>126</v>
      </c>
      <c r="C100" s="220"/>
      <c r="D100" s="167"/>
      <c r="E100" s="167"/>
      <c r="F100" s="131">
        <f>SUM(F97:F99)</f>
        <v>0</v>
      </c>
    </row>
    <row r="101" spans="1:6" ht="15.75" thickBot="1" x14ac:dyDescent="0.25">
      <c r="A101" s="132"/>
      <c r="B101" s="133" t="s">
        <v>136</v>
      </c>
      <c r="C101" s="134"/>
      <c r="D101" s="135"/>
      <c r="E101" s="135"/>
      <c r="F101" s="136">
        <f>F100*0.1</f>
        <v>0</v>
      </c>
    </row>
    <row r="102" spans="1:6" ht="15.75" x14ac:dyDescent="0.25">
      <c r="A102" s="120"/>
      <c r="B102" s="121" t="s">
        <v>126</v>
      </c>
      <c r="C102" s="122"/>
      <c r="D102" s="123"/>
      <c r="E102" s="123"/>
      <c r="F102" s="124">
        <f>F100+F101</f>
        <v>0</v>
      </c>
    </row>
  </sheetData>
  <sheetProtection algorithmName="SHA-512" hashValue="lj/NmNdxlO6mbsqXORvKM3e/ikh4mwzQEfs4EBfY2gM5kUGm7JC4zRZtBFRQezDx3bJKH8vlIzs/4c9CYG0eXw==" saltValue="Kf6C7uaOEzF5Gci5nn8Oi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218</v>
      </c>
      <c r="D3" s="11"/>
      <c r="E3" s="11"/>
      <c r="F3" s="11"/>
    </row>
    <row r="4" spans="1:6" s="10" customFormat="1" ht="15.75" x14ac:dyDescent="0.2">
      <c r="A4" s="12"/>
      <c r="B4" s="164" t="s">
        <v>215</v>
      </c>
      <c r="D4" s="11"/>
      <c r="E4" s="11"/>
      <c r="F4" s="11"/>
    </row>
    <row r="5" spans="1:6" s="10" customFormat="1" ht="15.75" x14ac:dyDescent="0.2">
      <c r="A5" s="12"/>
      <c r="B5" s="164" t="s">
        <v>216</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4" t="s">
        <v>243</v>
      </c>
      <c r="D20" s="181" t="s">
        <v>242</v>
      </c>
      <c r="E20" s="182" t="s">
        <v>244</v>
      </c>
      <c r="F20" s="148" t="s">
        <v>245</v>
      </c>
    </row>
    <row r="21" spans="1:8" x14ac:dyDescent="0.2">
      <c r="A21" s="180"/>
      <c r="B21" s="14"/>
      <c r="C21" s="14"/>
      <c r="D21" s="181"/>
      <c r="E21" s="182"/>
      <c r="F21" s="148"/>
    </row>
    <row r="22" spans="1:8" s="14" customFormat="1" ht="38.25" x14ac:dyDescent="0.2">
      <c r="A22" s="148" t="s">
        <v>175</v>
      </c>
      <c r="B22" s="13" t="s">
        <v>217</v>
      </c>
      <c r="C22" s="14" t="s">
        <v>171</v>
      </c>
      <c r="D22" s="149">
        <v>1</v>
      </c>
      <c r="E22" s="149">
        <f>SUM(F23:F58)</f>
        <v>0</v>
      </c>
      <c r="F22" s="15">
        <f>D22*E22</f>
        <v>0</v>
      </c>
    </row>
    <row r="24" spans="1:8" s="45" customFormat="1" x14ac:dyDescent="0.2">
      <c r="A24" s="43" t="s">
        <v>153</v>
      </c>
      <c r="B24" s="43" t="s">
        <v>135</v>
      </c>
      <c r="C24" s="42" t="s">
        <v>22</v>
      </c>
      <c r="D24" s="44">
        <v>2</v>
      </c>
      <c r="E24" s="240"/>
      <c r="F24" s="44">
        <f>D24*E24</f>
        <v>0</v>
      </c>
      <c r="G24" s="42"/>
      <c r="H24" s="42"/>
    </row>
    <row r="25" spans="1:8" x14ac:dyDescent="0.2">
      <c r="E25" s="241"/>
    </row>
    <row r="26" spans="1:8" s="45" customFormat="1" x14ac:dyDescent="0.2">
      <c r="A26" s="43" t="s">
        <v>140</v>
      </c>
      <c r="B26" s="43" t="s">
        <v>139</v>
      </c>
      <c r="C26" s="42" t="s">
        <v>22</v>
      </c>
      <c r="D26" s="44">
        <v>2</v>
      </c>
      <c r="E26" s="240"/>
      <c r="F26" s="44">
        <f>D26*E26</f>
        <v>0</v>
      </c>
      <c r="G26" s="42"/>
      <c r="H26" s="42"/>
    </row>
    <row r="27" spans="1:8" x14ac:dyDescent="0.2">
      <c r="E27" s="241"/>
    </row>
    <row r="28" spans="1:8" s="45" customFormat="1" x14ac:dyDescent="0.2">
      <c r="A28" s="43" t="s">
        <v>154</v>
      </c>
      <c r="B28" s="43" t="s">
        <v>163</v>
      </c>
      <c r="C28" s="42" t="s">
        <v>6</v>
      </c>
      <c r="D28" s="44">
        <v>38</v>
      </c>
      <c r="E28" s="240"/>
      <c r="F28" s="44">
        <f>D28*E28</f>
        <v>0</v>
      </c>
      <c r="G28" s="42"/>
      <c r="H28" s="42"/>
    </row>
    <row r="29" spans="1:8" x14ac:dyDescent="0.2">
      <c r="E29" s="241"/>
    </row>
    <row r="30" spans="1:8" s="45" customFormat="1" ht="25.5" x14ac:dyDescent="0.2">
      <c r="A30" s="43" t="s">
        <v>155</v>
      </c>
      <c r="B30" s="43" t="s">
        <v>162</v>
      </c>
      <c r="C30" s="42" t="s">
        <v>5</v>
      </c>
      <c r="D30" s="44">
        <v>35</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27</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44</v>
      </c>
      <c r="E34" s="242"/>
      <c r="F34" s="44">
        <f>D34*E34</f>
        <v>0</v>
      </c>
    </row>
    <row r="35" spans="1:8" s="43" customFormat="1" x14ac:dyDescent="0.2">
      <c r="C35" s="42"/>
      <c r="D35" s="44"/>
      <c r="E35" s="240"/>
      <c r="F35" s="44"/>
    </row>
    <row r="36" spans="1:8" s="43" customFormat="1" ht="25.5" x14ac:dyDescent="0.2">
      <c r="A36" s="43" t="s">
        <v>159</v>
      </c>
      <c r="B36" s="43" t="s">
        <v>134</v>
      </c>
      <c r="C36" s="42" t="s">
        <v>5</v>
      </c>
      <c r="D36" s="44">
        <v>44</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21</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44</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1.2</v>
      </c>
      <c r="E42" s="240"/>
      <c r="F42" s="44">
        <f>D42*E42</f>
        <v>0</v>
      </c>
      <c r="G42" s="143"/>
      <c r="H42" s="143"/>
    </row>
    <row r="43" spans="1:8" x14ac:dyDescent="0.2">
      <c r="E43" s="241"/>
    </row>
    <row r="44" spans="1:8" s="45" customFormat="1" ht="38.25" x14ac:dyDescent="0.2">
      <c r="A44" s="46" t="s">
        <v>177</v>
      </c>
      <c r="B44" s="43" t="s">
        <v>192</v>
      </c>
      <c r="C44" s="45" t="s">
        <v>127</v>
      </c>
      <c r="D44" s="151">
        <v>2.6</v>
      </c>
      <c r="E44" s="245"/>
      <c r="F44" s="44">
        <f>D44*E44</f>
        <v>0</v>
      </c>
    </row>
    <row r="45" spans="1:8" x14ac:dyDescent="0.2">
      <c r="E45" s="241"/>
    </row>
    <row r="46" spans="1:8" s="45" customFormat="1" ht="51" x14ac:dyDescent="0.2">
      <c r="A46" s="46" t="s">
        <v>178</v>
      </c>
      <c r="B46" s="43" t="s">
        <v>166</v>
      </c>
      <c r="C46" s="45" t="s">
        <v>127</v>
      </c>
      <c r="D46" s="151">
        <v>4.8</v>
      </c>
      <c r="E46" s="245"/>
      <c r="F46" s="44">
        <f>D46*E46</f>
        <v>0</v>
      </c>
    </row>
    <row r="47" spans="1:8" x14ac:dyDescent="0.2">
      <c r="E47" s="241"/>
    </row>
    <row r="48" spans="1:8" s="45" customFormat="1" x14ac:dyDescent="0.2">
      <c r="A48" s="46" t="s">
        <v>179</v>
      </c>
      <c r="B48" s="43" t="s">
        <v>167</v>
      </c>
      <c r="C48" s="45" t="s">
        <v>5</v>
      </c>
      <c r="D48" s="151">
        <v>18.8</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960</v>
      </c>
      <c r="E51" s="240"/>
      <c r="F51" s="44">
        <f>D51*E51</f>
        <v>0</v>
      </c>
    </row>
    <row r="52" spans="1:8" s="43" customFormat="1" x14ac:dyDescent="0.2">
      <c r="C52" s="42"/>
      <c r="D52" s="44"/>
      <c r="E52" s="240"/>
      <c r="F52" s="44"/>
    </row>
    <row r="53" spans="1:8" s="45" customFormat="1" ht="25.5" x14ac:dyDescent="0.2">
      <c r="A53" s="46" t="s">
        <v>181</v>
      </c>
      <c r="B53" s="43" t="s">
        <v>203</v>
      </c>
      <c r="C53" s="45" t="s">
        <v>6</v>
      </c>
      <c r="D53" s="151">
        <v>14</v>
      </c>
      <c r="E53" s="245"/>
      <c r="F53" s="44">
        <f>D53*E53</f>
        <v>0</v>
      </c>
    </row>
    <row r="54" spans="1:8" s="43" customFormat="1" x14ac:dyDescent="0.2">
      <c r="C54" s="42"/>
      <c r="D54" s="44"/>
      <c r="E54" s="240"/>
      <c r="F54" s="44"/>
    </row>
    <row r="55" spans="1:8" s="45" customFormat="1" ht="25.5" x14ac:dyDescent="0.2">
      <c r="A55" s="46" t="s">
        <v>213</v>
      </c>
      <c r="B55" s="43" t="s">
        <v>240</v>
      </c>
      <c r="C55" s="45" t="s">
        <v>6</v>
      </c>
      <c r="D55" s="151">
        <v>14</v>
      </c>
      <c r="E55" s="245"/>
      <c r="F55" s="44">
        <f>D55*E55</f>
        <v>0</v>
      </c>
    </row>
    <row r="56" spans="1:8" x14ac:dyDescent="0.2">
      <c r="E56" s="241"/>
    </row>
    <row r="57" spans="1:8" s="45" customFormat="1" x14ac:dyDescent="0.2">
      <c r="A57" s="46" t="s">
        <v>239</v>
      </c>
      <c r="B57" s="43" t="s">
        <v>173</v>
      </c>
      <c r="C57" s="45" t="s">
        <v>22</v>
      </c>
      <c r="D57" s="151">
        <v>2</v>
      </c>
      <c r="E57" s="245"/>
      <c r="F57" s="44">
        <f>D57*E57</f>
        <v>0</v>
      </c>
    </row>
    <row r="58" spans="1:8" s="43" customFormat="1" x14ac:dyDescent="0.2">
      <c r="C58" s="42"/>
      <c r="D58" s="44"/>
      <c r="E58" s="240"/>
      <c r="F58" s="44"/>
    </row>
    <row r="59" spans="1:8" s="43" customFormat="1" x14ac:dyDescent="0.2">
      <c r="C59" s="42"/>
      <c r="D59" s="44"/>
      <c r="E59" s="240"/>
      <c r="F59" s="44"/>
    </row>
    <row r="60" spans="1:8" s="43" customFormat="1" x14ac:dyDescent="0.2">
      <c r="B60" s="13" t="s">
        <v>174</v>
      </c>
      <c r="C60" s="42"/>
      <c r="D60" s="44"/>
      <c r="E60" s="240"/>
      <c r="F60" s="44"/>
    </row>
    <row r="61" spans="1:8" x14ac:dyDescent="0.2">
      <c r="E61" s="241"/>
    </row>
    <row r="62" spans="1:8" s="45" customFormat="1" ht="63.75" x14ac:dyDescent="0.2">
      <c r="A62" s="46" t="s">
        <v>182</v>
      </c>
      <c r="B62" s="43" t="s">
        <v>150</v>
      </c>
      <c r="D62" s="151"/>
      <c r="E62" s="245"/>
      <c r="F62" s="44"/>
      <c r="H62" s="179"/>
    </row>
    <row r="63" spans="1:8" s="45" customFormat="1" ht="13.5" thickBot="1" x14ac:dyDescent="0.25">
      <c r="A63" s="111"/>
      <c r="B63" s="111" t="s">
        <v>174</v>
      </c>
      <c r="C63" s="223" t="s">
        <v>5</v>
      </c>
      <c r="D63" s="221">
        <v>4.3</v>
      </c>
      <c r="E63" s="252"/>
      <c r="F63" s="221">
        <f>D63*E63</f>
        <v>0</v>
      </c>
      <c r="G63" s="42"/>
      <c r="H63" s="42"/>
    </row>
    <row r="64" spans="1:8" s="3" customFormat="1" ht="15.75" x14ac:dyDescent="0.25">
      <c r="A64" s="168"/>
      <c r="B64" s="169" t="s">
        <v>200</v>
      </c>
      <c r="C64" s="170"/>
      <c r="D64" s="171"/>
      <c r="E64" s="171"/>
      <c r="F64" s="171">
        <f>F22+F63</f>
        <v>0</v>
      </c>
      <c r="G64" s="2"/>
      <c r="H64" s="179"/>
    </row>
    <row r="65" spans="1:8" s="3" customFormat="1" ht="15.75" x14ac:dyDescent="0.25">
      <c r="A65" s="129"/>
      <c r="B65" s="161"/>
      <c r="C65" s="117"/>
      <c r="D65" s="118"/>
      <c r="E65" s="118"/>
      <c r="F65" s="118"/>
      <c r="G65" s="2"/>
      <c r="H65" s="2"/>
    </row>
    <row r="66" spans="1:8" s="3" customFormat="1" ht="15.75" x14ac:dyDescent="0.25">
      <c r="A66" s="129"/>
      <c r="B66" s="161"/>
      <c r="C66" s="117"/>
      <c r="D66" s="118"/>
      <c r="E66" s="118"/>
      <c r="F66" s="118"/>
      <c r="G66" s="2"/>
      <c r="H66" s="2"/>
    </row>
    <row r="67" spans="1:8" s="156" customFormat="1" ht="15.75" x14ac:dyDescent="0.25">
      <c r="A67" s="155" t="s">
        <v>187</v>
      </c>
      <c r="B67" s="185" t="s">
        <v>258</v>
      </c>
      <c r="C67" s="117"/>
      <c r="D67" s="118"/>
      <c r="E67" s="118"/>
      <c r="F67" s="118"/>
      <c r="G67" s="117"/>
      <c r="H67" s="117"/>
    </row>
    <row r="68" spans="1:8" x14ac:dyDescent="0.2">
      <c r="A68" s="180" t="s">
        <v>16</v>
      </c>
      <c r="B68" s="14" t="s">
        <v>241</v>
      </c>
      <c r="C68" s="14" t="s">
        <v>243</v>
      </c>
      <c r="D68" s="181" t="s">
        <v>242</v>
      </c>
      <c r="E68" s="182" t="s">
        <v>244</v>
      </c>
      <c r="F68" s="148" t="s">
        <v>245</v>
      </c>
    </row>
    <row r="69" spans="1:8" s="45" customFormat="1" x14ac:dyDescent="0.2">
      <c r="A69" s="186"/>
      <c r="B69" s="187"/>
      <c r="C69" s="189"/>
      <c r="D69" s="188"/>
      <c r="E69" s="190"/>
      <c r="F69" s="190"/>
    </row>
    <row r="70" spans="1:8" ht="25.5" x14ac:dyDescent="0.2">
      <c r="A70" s="191">
        <v>10</v>
      </c>
      <c r="B70" s="192" t="s">
        <v>268</v>
      </c>
      <c r="C70" s="189"/>
      <c r="D70" s="188"/>
      <c r="E70" s="193"/>
      <c r="F70" s="193"/>
    </row>
    <row r="71" spans="1:8" s="3" customFormat="1" ht="15.75" x14ac:dyDescent="0.25">
      <c r="A71" s="191"/>
      <c r="B71" s="192"/>
      <c r="C71" s="189"/>
      <c r="D71" s="188"/>
      <c r="E71" s="193"/>
      <c r="F71" s="193"/>
      <c r="G71" s="2"/>
      <c r="H71" s="179"/>
    </row>
    <row r="72" spans="1:8" s="3" customFormat="1" ht="38.25" x14ac:dyDescent="0.25">
      <c r="A72" s="194">
        <f>+$A$70+COUNT($A$71:A71)*0.01+0.01</f>
        <v>10.01</v>
      </c>
      <c r="B72" s="187" t="s">
        <v>247</v>
      </c>
      <c r="C72" s="189" t="s">
        <v>24</v>
      </c>
      <c r="D72" s="195">
        <v>20</v>
      </c>
      <c r="E72" s="248"/>
      <c r="F72" s="196">
        <f>D72*E72</f>
        <v>0</v>
      </c>
      <c r="G72" s="2"/>
      <c r="H72" s="179"/>
    </row>
    <row r="73" spans="1:8" s="3" customFormat="1" ht="15.75" x14ac:dyDescent="0.25">
      <c r="A73" s="194"/>
      <c r="B73" s="187"/>
      <c r="C73" s="189"/>
      <c r="D73" s="195"/>
      <c r="E73" s="248"/>
      <c r="F73" s="196"/>
      <c r="G73" s="2"/>
      <c r="H73" s="179"/>
    </row>
    <row r="74" spans="1:8" s="3" customFormat="1" ht="25.5" x14ac:dyDescent="0.25">
      <c r="A74" s="194">
        <f>+$A$70+COUNT($A$71:A73)*0.01+0.01</f>
        <v>10.02</v>
      </c>
      <c r="B74" s="187" t="s">
        <v>248</v>
      </c>
      <c r="C74" s="189" t="s">
        <v>24</v>
      </c>
      <c r="D74" s="195">
        <v>50</v>
      </c>
      <c r="E74" s="248"/>
      <c r="F74" s="196">
        <f>D74*E74</f>
        <v>0</v>
      </c>
    </row>
    <row r="75" spans="1:8" s="10" customFormat="1" ht="15" x14ac:dyDescent="0.2">
      <c r="A75" s="197"/>
      <c r="B75" s="198"/>
      <c r="C75" s="199"/>
      <c r="D75" s="199"/>
      <c r="E75" s="249"/>
      <c r="F75" s="200"/>
    </row>
    <row r="76" spans="1:8" s="10" customFormat="1" ht="38.25" x14ac:dyDescent="0.2">
      <c r="A76" s="194">
        <f>+$A$70+COUNT($A$71:A75)*0.01+0.01</f>
        <v>10.029999999999999</v>
      </c>
      <c r="B76" s="187" t="s">
        <v>271</v>
      </c>
      <c r="C76" s="189" t="s">
        <v>7</v>
      </c>
      <c r="D76" s="195">
        <v>16</v>
      </c>
      <c r="E76" s="248"/>
      <c r="F76" s="196">
        <f>D76*E76</f>
        <v>0</v>
      </c>
    </row>
    <row r="77" spans="1:8" s="10" customFormat="1" ht="15" x14ac:dyDescent="0.2">
      <c r="A77" s="197"/>
      <c r="B77" s="198"/>
      <c r="C77" s="199"/>
      <c r="D77" s="199"/>
      <c r="E77" s="249"/>
      <c r="F77" s="200"/>
    </row>
    <row r="78" spans="1:8" s="10" customFormat="1" ht="38.25" x14ac:dyDescent="0.2">
      <c r="A78" s="194">
        <f>+$A$70+COUNT($A$71:A77)*0.01+0.01</f>
        <v>10.039999999999999</v>
      </c>
      <c r="B78" s="187" t="s">
        <v>249</v>
      </c>
      <c r="C78" s="189" t="s">
        <v>7</v>
      </c>
      <c r="D78" s="195">
        <v>16</v>
      </c>
      <c r="E78" s="248"/>
      <c r="F78" s="196">
        <f>D78*E78</f>
        <v>0</v>
      </c>
    </row>
    <row r="79" spans="1:8" x14ac:dyDescent="0.2">
      <c r="A79" s="197"/>
      <c r="B79" s="198"/>
      <c r="C79" s="199"/>
      <c r="D79" s="199"/>
      <c r="E79" s="249"/>
      <c r="F79" s="200"/>
    </row>
    <row r="80" spans="1:8" s="10" customFormat="1" ht="38.25" x14ac:dyDescent="0.2">
      <c r="A80" s="194">
        <f>+$A$70+COUNT($A$71:A79)*0.01+0.01</f>
        <v>10.049999999999999</v>
      </c>
      <c r="B80" s="187" t="s">
        <v>272</v>
      </c>
      <c r="C80" s="189" t="s">
        <v>7</v>
      </c>
      <c r="D80" s="195">
        <v>12</v>
      </c>
      <c r="E80" s="248"/>
      <c r="F80" s="196">
        <f>D80*E80</f>
        <v>0</v>
      </c>
    </row>
    <row r="81" spans="1:6" s="3" customFormat="1" ht="15.75" x14ac:dyDescent="0.25">
      <c r="A81" s="194"/>
      <c r="B81" s="187"/>
      <c r="C81" s="189"/>
      <c r="D81" s="195"/>
      <c r="E81" s="248"/>
      <c r="F81" s="196"/>
    </row>
    <row r="82" spans="1:6" ht="25.5" x14ac:dyDescent="0.2">
      <c r="A82" s="194">
        <f>+$A$70+COUNT($A$71:A81)*0.01+0.01</f>
        <v>10.06</v>
      </c>
      <c r="B82" s="187" t="s">
        <v>250</v>
      </c>
      <c r="C82" s="189" t="s">
        <v>22</v>
      </c>
      <c r="D82" s="195">
        <v>1</v>
      </c>
      <c r="E82" s="248"/>
      <c r="F82" s="196">
        <f>D82*E82</f>
        <v>0</v>
      </c>
    </row>
    <row r="83" spans="1:6" x14ac:dyDescent="0.2">
      <c r="A83" s="194"/>
      <c r="B83" s="187"/>
      <c r="C83" s="189"/>
      <c r="D83" s="195"/>
      <c r="E83" s="248"/>
      <c r="F83" s="196"/>
    </row>
    <row r="84" spans="1:6" x14ac:dyDescent="0.2">
      <c r="A84" s="194">
        <f>+$A$70+COUNT($A$71:A83)*0.01+0.01</f>
        <v>10.07</v>
      </c>
      <c r="B84" s="201" t="s">
        <v>251</v>
      </c>
      <c r="C84" s="202"/>
      <c r="D84" s="203"/>
      <c r="E84" s="250"/>
      <c r="F84" s="204"/>
    </row>
    <row r="85" spans="1:6" ht="25.5" x14ac:dyDescent="0.2">
      <c r="A85" s="205" t="s">
        <v>252</v>
      </c>
      <c r="B85" s="187" t="s">
        <v>253</v>
      </c>
      <c r="C85" s="206" t="s">
        <v>22</v>
      </c>
      <c r="D85" s="203">
        <v>1</v>
      </c>
      <c r="E85" s="248"/>
      <c r="F85" s="207">
        <f>D85*E85</f>
        <v>0</v>
      </c>
    </row>
    <row r="86" spans="1:6" ht="27" x14ac:dyDescent="0.2">
      <c r="A86" s="205" t="s">
        <v>252</v>
      </c>
      <c r="B86" s="187" t="s">
        <v>273</v>
      </c>
      <c r="C86" s="206" t="s">
        <v>24</v>
      </c>
      <c r="D86" s="203">
        <v>35</v>
      </c>
      <c r="E86" s="248"/>
      <c r="F86" s="207">
        <f>D86*E86</f>
        <v>0</v>
      </c>
    </row>
    <row r="87" spans="1:6" ht="27" x14ac:dyDescent="0.2">
      <c r="A87" s="205" t="s">
        <v>252</v>
      </c>
      <c r="B87" s="187" t="s">
        <v>274</v>
      </c>
      <c r="C87" s="206" t="s">
        <v>24</v>
      </c>
      <c r="D87" s="203">
        <v>10</v>
      </c>
      <c r="E87" s="248"/>
      <c r="F87" s="207">
        <f>D87*E87</f>
        <v>0</v>
      </c>
    </row>
    <row r="88" spans="1:6" ht="27" x14ac:dyDescent="0.2">
      <c r="A88" s="205" t="s">
        <v>252</v>
      </c>
      <c r="B88" s="208" t="s">
        <v>275</v>
      </c>
      <c r="C88" s="209" t="s">
        <v>24</v>
      </c>
      <c r="D88" s="210">
        <v>10</v>
      </c>
      <c r="E88" s="251"/>
      <c r="F88" s="211">
        <f>D88*E88</f>
        <v>0</v>
      </c>
    </row>
    <row r="89" spans="1:6" ht="25.5" x14ac:dyDescent="0.2">
      <c r="A89" s="205" t="s">
        <v>252</v>
      </c>
      <c r="B89" s="187" t="s">
        <v>254</v>
      </c>
      <c r="C89" s="206" t="s">
        <v>22</v>
      </c>
      <c r="D89" s="203">
        <v>15</v>
      </c>
      <c r="E89" s="248"/>
      <c r="F89" s="207">
        <f>D89*E89</f>
        <v>0</v>
      </c>
    </row>
    <row r="90" spans="1:6" x14ac:dyDescent="0.2">
      <c r="A90" s="205"/>
      <c r="B90" s="187"/>
      <c r="C90" s="206"/>
      <c r="D90" s="203"/>
      <c r="E90" s="248"/>
      <c r="F90" s="207"/>
    </row>
    <row r="91" spans="1:6" x14ac:dyDescent="0.2">
      <c r="A91" s="194">
        <f>+$A$70+COUNT($A$71:A90)*0.01+0.01</f>
        <v>10.08</v>
      </c>
      <c r="B91" s="187" t="s">
        <v>255</v>
      </c>
      <c r="C91" s="189" t="s">
        <v>22</v>
      </c>
      <c r="D91" s="195">
        <v>1</v>
      </c>
      <c r="E91" s="248"/>
      <c r="F91" s="196">
        <f>D91*E91</f>
        <v>0</v>
      </c>
    </row>
    <row r="92" spans="1:6" x14ac:dyDescent="0.2">
      <c r="A92" s="205"/>
      <c r="B92" s="187"/>
      <c r="C92" s="206"/>
      <c r="D92" s="203"/>
      <c r="E92" s="248"/>
      <c r="F92" s="207"/>
    </row>
    <row r="93" spans="1:6" x14ac:dyDescent="0.2">
      <c r="A93" s="194">
        <f>+$A$70+COUNT($A$71:A92)*0.01+0.01</f>
        <v>10.09</v>
      </c>
      <c r="B93" s="187" t="s">
        <v>256</v>
      </c>
      <c r="C93" s="189" t="s">
        <v>22</v>
      </c>
      <c r="D93" s="195">
        <v>1</v>
      </c>
      <c r="E93" s="248"/>
      <c r="F93" s="196">
        <f>D93*E93</f>
        <v>0</v>
      </c>
    </row>
    <row r="94" spans="1:6" x14ac:dyDescent="0.2">
      <c r="A94" s="194"/>
      <c r="B94" s="187"/>
      <c r="C94" s="188"/>
      <c r="D94" s="189"/>
      <c r="E94" s="193"/>
      <c r="F94" s="212"/>
    </row>
    <row r="95" spans="1:6" ht="39" thickBot="1" x14ac:dyDescent="0.25">
      <c r="A95" s="213">
        <f>+$A$70+COUNT($A$71:A94)*0.01+0.01</f>
        <v>10.1</v>
      </c>
      <c r="B95" s="214" t="s">
        <v>257</v>
      </c>
      <c r="C95" s="222"/>
      <c r="D95" s="215">
        <v>0.03</v>
      </c>
      <c r="E95" s="217"/>
      <c r="F95" s="218">
        <f>SUM(F72:F91)*D95</f>
        <v>0</v>
      </c>
    </row>
    <row r="96" spans="1:6" ht="15.75" x14ac:dyDescent="0.25">
      <c r="A96" s="168" t="s">
        <v>187</v>
      </c>
      <c r="B96" s="169" t="str">
        <f>B67</f>
        <v>OZEMLJITEV</v>
      </c>
      <c r="C96" s="170"/>
      <c r="D96" s="171"/>
      <c r="E96" s="171"/>
      <c r="F96" s="171">
        <f>SUM(F72:F95)</f>
        <v>0</v>
      </c>
    </row>
    <row r="97" spans="1:6" ht="15.75" x14ac:dyDescent="0.25">
      <c r="A97" s="129"/>
      <c r="B97" s="161"/>
      <c r="C97" s="117"/>
      <c r="D97" s="118"/>
      <c r="E97" s="118"/>
      <c r="F97" s="118"/>
    </row>
    <row r="98" spans="1:6" ht="15.75" x14ac:dyDescent="0.25">
      <c r="A98" s="129"/>
      <c r="B98" s="161"/>
      <c r="C98" s="117"/>
      <c r="D98" s="118"/>
      <c r="E98" s="118"/>
      <c r="F98" s="118"/>
    </row>
    <row r="99" spans="1:6" ht="15.75" x14ac:dyDescent="0.25">
      <c r="A99" s="157"/>
      <c r="B99" s="3" t="s">
        <v>0</v>
      </c>
      <c r="C99" s="162"/>
      <c r="D99" s="163"/>
      <c r="E99" s="163"/>
      <c r="F99" s="159"/>
    </row>
    <row r="100" spans="1:6" ht="15" x14ac:dyDescent="0.2">
      <c r="A100" s="12"/>
      <c r="B100" s="10"/>
      <c r="C100" s="126"/>
      <c r="D100" s="127"/>
      <c r="E100" s="127"/>
      <c r="F100" s="11"/>
    </row>
    <row r="101" spans="1:6" ht="15" x14ac:dyDescent="0.2">
      <c r="A101" s="12" t="s">
        <v>186</v>
      </c>
      <c r="B101" s="129" t="s">
        <v>151</v>
      </c>
      <c r="C101" s="126"/>
      <c r="D101" s="127"/>
      <c r="E101" s="127"/>
      <c r="F101" s="11">
        <f>F64</f>
        <v>0</v>
      </c>
    </row>
    <row r="102" spans="1:6" ht="15" x14ac:dyDescent="0.2">
      <c r="A102" s="12" t="s">
        <v>187</v>
      </c>
      <c r="B102" s="129" t="str">
        <f>B96</f>
        <v>OZEMLJITEV</v>
      </c>
      <c r="C102" s="126"/>
      <c r="D102" s="127"/>
      <c r="E102" s="127"/>
      <c r="F102" s="11">
        <f>F96</f>
        <v>0</v>
      </c>
    </row>
    <row r="103" spans="1:6" ht="15" x14ac:dyDescent="0.2">
      <c r="A103" s="12"/>
      <c r="B103" s="10"/>
      <c r="C103" s="126"/>
      <c r="D103" s="127"/>
      <c r="E103" s="127"/>
      <c r="F103" s="11"/>
    </row>
    <row r="104" spans="1:6" ht="15" x14ac:dyDescent="0.2">
      <c r="A104" s="219"/>
      <c r="B104" s="130" t="s">
        <v>126</v>
      </c>
      <c r="C104" s="220"/>
      <c r="D104" s="167"/>
      <c r="E104" s="167"/>
      <c r="F104" s="131">
        <f>SUM(F101:F103)</f>
        <v>0</v>
      </c>
    </row>
    <row r="105" spans="1:6" ht="15.75" thickBot="1" x14ac:dyDescent="0.25">
      <c r="A105" s="132"/>
      <c r="B105" s="133" t="s">
        <v>136</v>
      </c>
      <c r="C105" s="134"/>
      <c r="D105" s="135"/>
      <c r="E105" s="135"/>
      <c r="F105" s="136">
        <f>F104*0.1</f>
        <v>0</v>
      </c>
    </row>
    <row r="106" spans="1:6" ht="15.75" x14ac:dyDescent="0.25">
      <c r="A106" s="120"/>
      <c r="B106" s="121" t="s">
        <v>126</v>
      </c>
      <c r="C106" s="122"/>
      <c r="D106" s="123"/>
      <c r="E106" s="123"/>
      <c r="F106" s="124">
        <f>F104+F105</f>
        <v>0</v>
      </c>
    </row>
  </sheetData>
  <sheetProtection algorithmName="SHA-512" hashValue="0oikuPqBqm7sIAZ+gnjHaG6adcoH1xD9vB2AwMpV7go328tz0GE/Z2hv94/78cHjVNEo+DIkYTYI/PtudiquUA==" saltValue="glabMWWo+Udw7XfxArBT5Q=="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topLeftCell="A126" workbookViewId="0">
      <selection activeCell="G168" sqref="G168"/>
    </sheetView>
  </sheetViews>
  <sheetFormatPr defaultRowHeight="12.75" x14ac:dyDescent="0.2"/>
  <cols>
    <col min="1" max="1" width="3.7109375" style="47" customWidth="1"/>
    <col min="2" max="2" width="4.140625" style="110" customWidth="1"/>
    <col min="3" max="3" width="42.5703125" style="59" customWidth="1"/>
    <col min="4" max="4" width="6.140625" style="51" bestFit="1" customWidth="1"/>
    <col min="5" max="5" width="8" style="51" bestFit="1" customWidth="1"/>
    <col min="6" max="6" width="11.7109375" style="82" bestFit="1" customWidth="1"/>
    <col min="7" max="7" width="12.7109375" style="94" customWidth="1"/>
    <col min="8" max="8" width="17.5703125" style="47" customWidth="1"/>
    <col min="9" max="9" width="12.7109375" style="47" bestFit="1" customWidth="1"/>
    <col min="10" max="16384" width="9.140625" style="47"/>
  </cols>
  <sheetData>
    <row r="1" spans="1:7" ht="15.75" customHeight="1" x14ac:dyDescent="0.25">
      <c r="B1" s="225" t="s">
        <v>12</v>
      </c>
      <c r="C1" s="225"/>
      <c r="D1" s="225"/>
      <c r="E1" s="225"/>
      <c r="F1" s="225"/>
      <c r="G1" s="225"/>
    </row>
    <row r="2" spans="1:7" x14ac:dyDescent="0.2">
      <c r="B2" s="48"/>
      <c r="C2" s="49"/>
      <c r="D2" s="49"/>
      <c r="E2" s="49"/>
      <c r="F2" s="78"/>
      <c r="G2" s="79"/>
    </row>
    <row r="3" spans="1:7" ht="15.75" x14ac:dyDescent="0.25">
      <c r="B3" s="226" t="s">
        <v>30</v>
      </c>
      <c r="C3" s="226"/>
      <c r="D3" s="226"/>
      <c r="E3" s="226"/>
      <c r="F3" s="226"/>
      <c r="G3" s="226"/>
    </row>
    <row r="4" spans="1:7" ht="15.75" x14ac:dyDescent="0.25">
      <c r="B4" s="50"/>
      <c r="C4" s="50"/>
      <c r="D4" s="50"/>
      <c r="E4" s="50"/>
      <c r="F4" s="80"/>
      <c r="G4" s="81"/>
    </row>
    <row r="5" spans="1:7" x14ac:dyDescent="0.2">
      <c r="B5" s="224" t="s">
        <v>13</v>
      </c>
      <c r="C5" s="224"/>
      <c r="D5" s="224"/>
      <c r="E5" s="224"/>
      <c r="F5" s="224"/>
      <c r="G5" s="224"/>
    </row>
    <row r="6" spans="1:7" x14ac:dyDescent="0.2">
      <c r="B6" s="224" t="s">
        <v>14</v>
      </c>
      <c r="C6" s="224"/>
      <c r="D6" s="224"/>
      <c r="E6" s="224"/>
      <c r="F6" s="224"/>
      <c r="G6" s="224"/>
    </row>
    <row r="7" spans="1:7" x14ac:dyDescent="0.2">
      <c r="B7" s="224" t="s">
        <v>15</v>
      </c>
      <c r="C7" s="224"/>
      <c r="D7" s="224"/>
      <c r="E7" s="224"/>
      <c r="F7" s="224"/>
      <c r="G7" s="224"/>
    </row>
    <row r="8" spans="1:7" x14ac:dyDescent="0.2">
      <c r="B8" s="47"/>
      <c r="C8" s="47"/>
      <c r="G8" s="82"/>
    </row>
    <row r="9" spans="1:7" ht="13.5" thickBot="1" x14ac:dyDescent="0.25">
      <c r="A9" s="53"/>
      <c r="B9" s="83" t="s">
        <v>16</v>
      </c>
      <c r="C9" s="54" t="s">
        <v>17</v>
      </c>
      <c r="D9" s="55" t="s">
        <v>18</v>
      </c>
      <c r="E9" s="55" t="s">
        <v>19</v>
      </c>
      <c r="F9" s="84" t="s">
        <v>20</v>
      </c>
      <c r="G9" s="84" t="s">
        <v>21</v>
      </c>
    </row>
    <row r="10" spans="1:7" x14ac:dyDescent="0.2">
      <c r="A10" s="56"/>
      <c r="B10" s="85"/>
      <c r="C10" s="86"/>
      <c r="D10" s="58"/>
      <c r="E10" s="58"/>
      <c r="F10" s="87"/>
      <c r="G10" s="88"/>
    </row>
    <row r="11" spans="1:7" x14ac:dyDescent="0.2">
      <c r="A11" s="47">
        <v>1</v>
      </c>
      <c r="B11" s="63">
        <f>SUM(A$8:A11)</f>
        <v>1</v>
      </c>
      <c r="C11" s="62" t="s">
        <v>31</v>
      </c>
      <c r="D11" s="58"/>
      <c r="E11" s="58"/>
      <c r="F11" s="87"/>
      <c r="G11" s="88"/>
    </row>
    <row r="12" spans="1:7" x14ac:dyDescent="0.2">
      <c r="A12" s="56"/>
      <c r="B12" s="85"/>
      <c r="C12" s="62" t="s">
        <v>32</v>
      </c>
      <c r="D12" s="58"/>
      <c r="E12" s="58"/>
      <c r="F12" s="87"/>
      <c r="G12" s="88"/>
    </row>
    <row r="13" spans="1:7" x14ac:dyDescent="0.2">
      <c r="A13" s="56"/>
      <c r="B13" s="85"/>
      <c r="C13" s="57" t="s">
        <v>33</v>
      </c>
      <c r="D13" s="89" t="s">
        <v>22</v>
      </c>
      <c r="E13" s="89">
        <v>2</v>
      </c>
      <c r="F13" s="60">
        <v>250</v>
      </c>
      <c r="G13" s="60">
        <f>E13*F13</f>
        <v>500</v>
      </c>
    </row>
    <row r="14" spans="1:7" x14ac:dyDescent="0.2">
      <c r="A14" s="56"/>
      <c r="B14" s="85"/>
      <c r="C14" s="62" t="s">
        <v>34</v>
      </c>
      <c r="D14" s="58"/>
      <c r="E14" s="58"/>
      <c r="F14" s="87"/>
      <c r="G14" s="88"/>
    </row>
    <row r="15" spans="1:7" x14ac:dyDescent="0.2">
      <c r="A15" s="56"/>
      <c r="B15" s="85"/>
      <c r="C15" s="86"/>
      <c r="D15" s="58"/>
      <c r="E15" s="58"/>
      <c r="F15" s="87"/>
      <c r="G15" s="88"/>
    </row>
    <row r="16" spans="1:7" x14ac:dyDescent="0.2">
      <c r="A16" s="47">
        <v>1</v>
      </c>
      <c r="B16" s="63">
        <f>SUM(A$8:A16)</f>
        <v>2</v>
      </c>
      <c r="C16" s="86" t="s">
        <v>35</v>
      </c>
      <c r="D16" s="58"/>
      <c r="E16" s="58"/>
      <c r="F16" s="87"/>
      <c r="G16" s="88"/>
    </row>
    <row r="17" spans="1:8" x14ac:dyDescent="0.2">
      <c r="A17" s="56"/>
      <c r="B17" s="85"/>
      <c r="C17" s="86" t="s">
        <v>36</v>
      </c>
      <c r="D17" s="58"/>
      <c r="E17" s="58"/>
      <c r="F17" s="87"/>
      <c r="G17" s="88"/>
    </row>
    <row r="18" spans="1:8" x14ac:dyDescent="0.2">
      <c r="A18" s="56"/>
      <c r="B18" s="85"/>
      <c r="C18" s="86" t="s">
        <v>37</v>
      </c>
      <c r="D18" s="58"/>
      <c r="E18" s="58"/>
      <c r="F18" s="87"/>
      <c r="G18" s="88"/>
    </row>
    <row r="19" spans="1:8" x14ac:dyDescent="0.2">
      <c r="A19" s="56"/>
      <c r="B19" s="85"/>
      <c r="C19" s="86" t="s">
        <v>38</v>
      </c>
      <c r="D19" s="58"/>
      <c r="E19" s="58"/>
      <c r="F19" s="87"/>
      <c r="G19" s="88"/>
    </row>
    <row r="20" spans="1:8" x14ac:dyDescent="0.2">
      <c r="A20" s="56"/>
      <c r="B20" s="85"/>
      <c r="C20" s="86" t="s">
        <v>39</v>
      </c>
      <c r="D20" s="58"/>
      <c r="E20" s="58"/>
      <c r="F20" s="87"/>
      <c r="G20" s="88"/>
    </row>
    <row r="21" spans="1:8" x14ac:dyDescent="0.2">
      <c r="A21" s="56"/>
      <c r="B21" s="85"/>
      <c r="C21" s="86"/>
      <c r="D21" s="89" t="s">
        <v>22</v>
      </c>
      <c r="E21" s="89">
        <v>2</v>
      </c>
      <c r="F21" s="60">
        <v>50</v>
      </c>
      <c r="G21" s="60">
        <f>E21*F21</f>
        <v>100</v>
      </c>
    </row>
    <row r="22" spans="1:8" x14ac:dyDescent="0.2">
      <c r="B22" s="63"/>
      <c r="C22" s="90"/>
      <c r="D22" s="91"/>
      <c r="E22" s="91"/>
      <c r="F22" s="87"/>
      <c r="G22" s="88"/>
    </row>
    <row r="23" spans="1:8" x14ac:dyDescent="0.2">
      <c r="A23" s="47">
        <v>1</v>
      </c>
      <c r="B23" s="63">
        <f>SUM(A$8:A23)</f>
        <v>3</v>
      </c>
      <c r="C23" s="62" t="s">
        <v>40</v>
      </c>
      <c r="D23" s="58"/>
      <c r="E23" s="58"/>
      <c r="F23" s="87"/>
      <c r="G23" s="88"/>
    </row>
    <row r="24" spans="1:8" x14ac:dyDescent="0.2">
      <c r="A24" s="56"/>
      <c r="B24" s="85"/>
      <c r="C24" s="62" t="s">
        <v>32</v>
      </c>
      <c r="D24" s="58"/>
      <c r="E24" s="58"/>
      <c r="F24" s="87"/>
      <c r="G24" s="88"/>
    </row>
    <row r="25" spans="1:8" x14ac:dyDescent="0.2">
      <c r="A25" s="56"/>
      <c r="B25" s="85"/>
      <c r="C25" s="57" t="s">
        <v>41</v>
      </c>
      <c r="D25" s="89" t="s">
        <v>22</v>
      </c>
      <c r="E25" s="89">
        <v>2</v>
      </c>
      <c r="F25" s="60">
        <v>150</v>
      </c>
      <c r="G25" s="60">
        <f>E25*F25</f>
        <v>300</v>
      </c>
    </row>
    <row r="26" spans="1:8" x14ac:dyDescent="0.2">
      <c r="A26" s="56"/>
      <c r="B26" s="85"/>
      <c r="C26" s="62" t="s">
        <v>34</v>
      </c>
      <c r="D26" s="58"/>
      <c r="E26" s="58"/>
      <c r="F26" s="87"/>
      <c r="G26" s="88"/>
    </row>
    <row r="27" spans="1:8" x14ac:dyDescent="0.2">
      <c r="B27" s="63"/>
      <c r="C27" s="90"/>
      <c r="D27" s="92"/>
      <c r="E27" s="92"/>
      <c r="F27" s="87"/>
      <c r="G27" s="88"/>
    </row>
    <row r="28" spans="1:8" x14ac:dyDescent="0.2">
      <c r="A28" s="47">
        <v>1</v>
      </c>
      <c r="B28" s="63">
        <f>SUM(A$8:A28)</f>
        <v>4</v>
      </c>
      <c r="C28" s="59" t="s">
        <v>42</v>
      </c>
      <c r="D28" s="93"/>
      <c r="E28" s="93"/>
    </row>
    <row r="29" spans="1:8" x14ac:dyDescent="0.2">
      <c r="A29" s="56"/>
      <c r="B29" s="85"/>
      <c r="C29" s="59" t="s">
        <v>43</v>
      </c>
      <c r="D29" s="58"/>
      <c r="E29" s="58"/>
    </row>
    <row r="30" spans="1:8" x14ac:dyDescent="0.2">
      <c r="A30" s="56"/>
      <c r="B30" s="85"/>
      <c r="C30" s="59" t="s">
        <v>44</v>
      </c>
    </row>
    <row r="31" spans="1:8" x14ac:dyDescent="0.2">
      <c r="A31" s="56"/>
      <c r="B31" s="85"/>
      <c r="C31" s="59" t="s">
        <v>45</v>
      </c>
    </row>
    <row r="32" spans="1:8" x14ac:dyDescent="0.2">
      <c r="A32" s="56"/>
      <c r="B32" s="85"/>
      <c r="C32" s="59" t="s">
        <v>46</v>
      </c>
      <c r="H32" s="59"/>
    </row>
    <row r="33" spans="1:8" x14ac:dyDescent="0.2">
      <c r="B33" s="63"/>
      <c r="C33" s="59" t="s">
        <v>47</v>
      </c>
      <c r="H33" s="59"/>
    </row>
    <row r="34" spans="1:8" x14ac:dyDescent="0.2">
      <c r="A34" s="56"/>
      <c r="B34" s="85"/>
      <c r="C34" s="59" t="s">
        <v>48</v>
      </c>
      <c r="H34" s="59"/>
    </row>
    <row r="35" spans="1:8" x14ac:dyDescent="0.2">
      <c r="A35" s="56"/>
      <c r="B35" s="85"/>
      <c r="C35" s="59" t="s">
        <v>49</v>
      </c>
      <c r="H35" s="59"/>
    </row>
    <row r="36" spans="1:8" x14ac:dyDescent="0.2">
      <c r="A36" s="56"/>
      <c r="B36" s="85"/>
      <c r="C36" s="64" t="s">
        <v>26</v>
      </c>
      <c r="D36" s="51" t="s">
        <v>7</v>
      </c>
      <c r="E36" s="51">
        <v>2</v>
      </c>
      <c r="F36" s="60">
        <v>120</v>
      </c>
      <c r="G36" s="60">
        <f>E36*F36</f>
        <v>240</v>
      </c>
      <c r="H36" s="59"/>
    </row>
    <row r="37" spans="1:8" x14ac:dyDescent="0.2">
      <c r="A37" s="56"/>
      <c r="B37" s="85"/>
      <c r="C37" s="64"/>
      <c r="H37" s="59"/>
    </row>
    <row r="38" spans="1:8" x14ac:dyDescent="0.2">
      <c r="A38" s="47">
        <v>1</v>
      </c>
      <c r="B38" s="63">
        <f>SUM(A$8:A38)</f>
        <v>5</v>
      </c>
      <c r="C38" s="59" t="s">
        <v>50</v>
      </c>
      <c r="H38" s="59"/>
    </row>
    <row r="39" spans="1:8" x14ac:dyDescent="0.2">
      <c r="B39" s="63"/>
      <c r="C39" s="59" t="s">
        <v>51</v>
      </c>
      <c r="H39" s="59"/>
    </row>
    <row r="40" spans="1:8" x14ac:dyDescent="0.2">
      <c r="B40" s="63"/>
      <c r="C40" s="59" t="s">
        <v>52</v>
      </c>
      <c r="H40" s="59"/>
    </row>
    <row r="41" spans="1:8" x14ac:dyDescent="0.2">
      <c r="B41" s="63"/>
      <c r="C41" s="59" t="s">
        <v>53</v>
      </c>
      <c r="H41" s="59"/>
    </row>
    <row r="42" spans="1:8" x14ac:dyDescent="0.2">
      <c r="B42" s="63"/>
      <c r="C42" s="59" t="s">
        <v>54</v>
      </c>
      <c r="H42" s="59"/>
    </row>
    <row r="43" spans="1:8" x14ac:dyDescent="0.2">
      <c r="B43" s="63"/>
      <c r="C43" s="59" t="s">
        <v>55</v>
      </c>
      <c r="H43" s="59"/>
    </row>
    <row r="44" spans="1:8" x14ac:dyDescent="0.2">
      <c r="B44" s="63"/>
      <c r="C44" s="59" t="s">
        <v>56</v>
      </c>
      <c r="H44" s="59"/>
    </row>
    <row r="45" spans="1:8" x14ac:dyDescent="0.2">
      <c r="B45" s="63"/>
      <c r="C45" s="59" t="s">
        <v>57</v>
      </c>
      <c r="H45" s="59"/>
    </row>
    <row r="46" spans="1:8" x14ac:dyDescent="0.2">
      <c r="B46" s="63"/>
      <c r="C46" s="64" t="s">
        <v>26</v>
      </c>
      <c r="D46" s="51" t="s">
        <v>7</v>
      </c>
      <c r="E46" s="51">
        <v>2</v>
      </c>
      <c r="F46" s="60">
        <v>180</v>
      </c>
      <c r="G46" s="60">
        <f>E46*F46</f>
        <v>360</v>
      </c>
      <c r="H46" s="59"/>
    </row>
    <row r="47" spans="1:8" x14ac:dyDescent="0.2">
      <c r="A47" s="56"/>
      <c r="B47" s="85"/>
      <c r="C47" s="64"/>
      <c r="H47" s="59"/>
    </row>
    <row r="48" spans="1:8" x14ac:dyDescent="0.2">
      <c r="A48" s="47">
        <v>1</v>
      </c>
      <c r="B48" s="63">
        <f>SUM(A$8:A48)</f>
        <v>6</v>
      </c>
      <c r="C48" s="95" t="s">
        <v>58</v>
      </c>
      <c r="H48" s="59"/>
    </row>
    <row r="49" spans="1:8" x14ac:dyDescent="0.2">
      <c r="B49" s="63"/>
      <c r="C49" s="95" t="s">
        <v>59</v>
      </c>
      <c r="H49" s="59"/>
    </row>
    <row r="50" spans="1:8" x14ac:dyDescent="0.2">
      <c r="B50" s="63"/>
      <c r="C50" s="95" t="s">
        <v>60</v>
      </c>
      <c r="H50" s="59"/>
    </row>
    <row r="51" spans="1:8" x14ac:dyDescent="0.2">
      <c r="B51" s="63"/>
      <c r="C51" s="95" t="s">
        <v>61</v>
      </c>
      <c r="H51" s="59"/>
    </row>
    <row r="52" spans="1:8" x14ac:dyDescent="0.2">
      <c r="B52" s="63"/>
      <c r="C52" s="59" t="s">
        <v>62</v>
      </c>
      <c r="H52" s="59"/>
    </row>
    <row r="53" spans="1:8" x14ac:dyDescent="0.2">
      <c r="B53" s="63"/>
      <c r="C53" s="95" t="s">
        <v>63</v>
      </c>
      <c r="H53" s="59"/>
    </row>
    <row r="54" spans="1:8" x14ac:dyDescent="0.2">
      <c r="B54" s="63"/>
      <c r="C54" s="64" t="s">
        <v>26</v>
      </c>
      <c r="D54" s="51" t="s">
        <v>7</v>
      </c>
      <c r="E54" s="51">
        <v>2</v>
      </c>
      <c r="F54" s="60">
        <v>330</v>
      </c>
      <c r="G54" s="60">
        <f>E54*F54</f>
        <v>660</v>
      </c>
      <c r="H54" s="59"/>
    </row>
    <row r="55" spans="1:8" x14ac:dyDescent="0.2">
      <c r="B55" s="63"/>
      <c r="C55" s="64"/>
      <c r="H55" s="59"/>
    </row>
    <row r="56" spans="1:8" x14ac:dyDescent="0.2">
      <c r="A56" s="96">
        <v>1</v>
      </c>
      <c r="B56" s="97">
        <f>SUM(A$5:A56)</f>
        <v>7</v>
      </c>
      <c r="C56" s="59" t="s">
        <v>64</v>
      </c>
      <c r="H56" s="59"/>
    </row>
    <row r="57" spans="1:8" x14ac:dyDescent="0.2">
      <c r="A57" s="96"/>
      <c r="B57" s="97"/>
      <c r="C57" s="59" t="s">
        <v>65</v>
      </c>
      <c r="H57" s="59"/>
    </row>
    <row r="58" spans="1:8" x14ac:dyDescent="0.2">
      <c r="A58" s="96"/>
      <c r="B58" s="97"/>
      <c r="C58" s="98"/>
      <c r="D58" s="51" t="s">
        <v>7</v>
      </c>
      <c r="E58" s="51">
        <v>2</v>
      </c>
      <c r="F58" s="60">
        <v>7</v>
      </c>
      <c r="G58" s="60">
        <f>E58*F58</f>
        <v>14</v>
      </c>
      <c r="H58" s="59"/>
    </row>
    <row r="59" spans="1:8" x14ac:dyDescent="0.2">
      <c r="A59" s="96"/>
      <c r="B59" s="97"/>
      <c r="C59" s="98"/>
      <c r="H59" s="59"/>
    </row>
    <row r="60" spans="1:8" x14ac:dyDescent="0.2">
      <c r="A60" s="47">
        <v>1</v>
      </c>
      <c r="B60" s="63">
        <f>SUM(A$8:A60)</f>
        <v>8</v>
      </c>
      <c r="C60" s="59" t="s">
        <v>66</v>
      </c>
      <c r="H60" s="59"/>
    </row>
    <row r="61" spans="1:8" x14ac:dyDescent="0.2">
      <c r="B61" s="63"/>
      <c r="C61" s="59" t="s">
        <v>67</v>
      </c>
      <c r="H61" s="59"/>
    </row>
    <row r="62" spans="1:8" x14ac:dyDescent="0.2">
      <c r="B62" s="63"/>
      <c r="C62" s="59" t="s">
        <v>68</v>
      </c>
      <c r="D62" s="47"/>
      <c r="E62" s="47"/>
      <c r="H62" s="59"/>
    </row>
    <row r="63" spans="1:8" x14ac:dyDescent="0.2">
      <c r="B63" s="63"/>
      <c r="C63" s="64" t="s">
        <v>26</v>
      </c>
      <c r="D63" s="51" t="s">
        <v>7</v>
      </c>
      <c r="E63" s="51">
        <v>2</v>
      </c>
      <c r="F63" s="60">
        <v>25</v>
      </c>
      <c r="G63" s="60">
        <f>E63*F63</f>
        <v>50</v>
      </c>
      <c r="H63" s="59"/>
    </row>
    <row r="64" spans="1:8" x14ac:dyDescent="0.2">
      <c r="B64" s="63"/>
      <c r="H64" s="59"/>
    </row>
    <row r="65" spans="1:13" x14ac:dyDescent="0.2">
      <c r="A65" s="47">
        <v>1</v>
      </c>
      <c r="B65" s="63">
        <f>SUM(A$8:A65)</f>
        <v>9</v>
      </c>
      <c r="C65" s="59" t="s">
        <v>69</v>
      </c>
      <c r="H65" s="59"/>
    </row>
    <row r="66" spans="1:13" x14ac:dyDescent="0.2">
      <c r="B66" s="63"/>
      <c r="C66" s="59" t="s">
        <v>70</v>
      </c>
      <c r="H66" s="59"/>
    </row>
    <row r="67" spans="1:13" x14ac:dyDescent="0.2">
      <c r="B67" s="63"/>
      <c r="C67" s="64" t="s">
        <v>26</v>
      </c>
      <c r="D67" s="51" t="s">
        <v>7</v>
      </c>
      <c r="E67" s="51">
        <v>2</v>
      </c>
      <c r="F67" s="60">
        <v>35</v>
      </c>
      <c r="G67" s="60">
        <f>E67*F67</f>
        <v>70</v>
      </c>
      <c r="H67" s="59"/>
    </row>
    <row r="68" spans="1:13" x14ac:dyDescent="0.2">
      <c r="B68" s="63"/>
      <c r="H68" s="59"/>
    </row>
    <row r="69" spans="1:13" x14ac:dyDescent="0.2">
      <c r="A69" s="47">
        <v>1</v>
      </c>
      <c r="B69" s="63">
        <f>SUM(A$8:A69)</f>
        <v>10</v>
      </c>
      <c r="C69" s="59" t="s">
        <v>71</v>
      </c>
      <c r="H69" s="59"/>
    </row>
    <row r="70" spans="1:13" x14ac:dyDescent="0.2">
      <c r="B70" s="63"/>
      <c r="C70" s="59" t="s">
        <v>70</v>
      </c>
      <c r="H70" s="59"/>
      <c r="M70" s="52"/>
    </row>
    <row r="71" spans="1:13" x14ac:dyDescent="0.2">
      <c r="B71" s="63"/>
      <c r="C71" s="64" t="s">
        <v>26</v>
      </c>
      <c r="D71" s="51" t="s">
        <v>7</v>
      </c>
      <c r="E71" s="51">
        <v>2</v>
      </c>
      <c r="F71" s="60">
        <v>20</v>
      </c>
      <c r="G71" s="60">
        <f>E71*F71</f>
        <v>40</v>
      </c>
      <c r="H71" s="59"/>
    </row>
    <row r="72" spans="1:13" x14ac:dyDescent="0.2">
      <c r="B72" s="63"/>
      <c r="H72" s="59"/>
    </row>
    <row r="73" spans="1:13" x14ac:dyDescent="0.2">
      <c r="A73" s="47">
        <v>1</v>
      </c>
      <c r="B73" s="63">
        <f>SUM(A$8:A73)</f>
        <v>11</v>
      </c>
      <c r="C73" s="59" t="s">
        <v>72</v>
      </c>
      <c r="H73" s="59"/>
    </row>
    <row r="74" spans="1:13" x14ac:dyDescent="0.2">
      <c r="B74" s="63"/>
      <c r="C74" s="59" t="s">
        <v>73</v>
      </c>
      <c r="H74" s="59"/>
    </row>
    <row r="75" spans="1:13" x14ac:dyDescent="0.2">
      <c r="B75" s="63"/>
      <c r="C75" s="59" t="s">
        <v>74</v>
      </c>
      <c r="H75" s="59"/>
    </row>
    <row r="76" spans="1:13" x14ac:dyDescent="0.2">
      <c r="B76" s="63"/>
      <c r="C76" s="59" t="s">
        <v>63</v>
      </c>
      <c r="H76" s="59"/>
    </row>
    <row r="77" spans="1:13" x14ac:dyDescent="0.2">
      <c r="B77" s="63"/>
      <c r="C77" s="64" t="s">
        <v>26</v>
      </c>
      <c r="D77" s="51" t="s">
        <v>7</v>
      </c>
      <c r="E77" s="51">
        <v>2</v>
      </c>
      <c r="F77" s="60">
        <v>30</v>
      </c>
      <c r="G77" s="60">
        <f>E77*F77</f>
        <v>60</v>
      </c>
      <c r="H77" s="59"/>
    </row>
    <row r="78" spans="1:13" x14ac:dyDescent="0.2">
      <c r="B78" s="63"/>
      <c r="C78" s="64"/>
      <c r="H78" s="59"/>
    </row>
    <row r="79" spans="1:13" x14ac:dyDescent="0.2">
      <c r="A79" s="47">
        <v>1</v>
      </c>
      <c r="B79" s="63">
        <f>SUM(A$8:A79)</f>
        <v>12</v>
      </c>
      <c r="C79" s="59" t="s">
        <v>75</v>
      </c>
    </row>
    <row r="80" spans="1:13" x14ac:dyDescent="0.2">
      <c r="B80" s="63"/>
      <c r="C80" s="59" t="s">
        <v>76</v>
      </c>
    </row>
    <row r="81" spans="1:7" x14ac:dyDescent="0.2">
      <c r="B81" s="63"/>
      <c r="C81" s="59" t="s">
        <v>77</v>
      </c>
    </row>
    <row r="82" spans="1:7" x14ac:dyDescent="0.2">
      <c r="B82" s="63"/>
      <c r="C82" s="59" t="s">
        <v>78</v>
      </c>
    </row>
    <row r="83" spans="1:7" x14ac:dyDescent="0.2">
      <c r="B83" s="63"/>
      <c r="C83" s="59" t="s">
        <v>79</v>
      </c>
    </row>
    <row r="84" spans="1:7" x14ac:dyDescent="0.2">
      <c r="B84" s="63"/>
      <c r="C84" s="59" t="s">
        <v>80</v>
      </c>
      <c r="F84" s="99"/>
    </row>
    <row r="85" spans="1:7" x14ac:dyDescent="0.2">
      <c r="B85" s="63"/>
      <c r="C85" s="59" t="s">
        <v>81</v>
      </c>
      <c r="F85" s="99"/>
    </row>
    <row r="86" spans="1:7" x14ac:dyDescent="0.2">
      <c r="B86" s="63"/>
      <c r="C86" s="64" t="s">
        <v>26</v>
      </c>
      <c r="D86" s="51" t="s">
        <v>7</v>
      </c>
      <c r="E86" s="51">
        <v>2</v>
      </c>
      <c r="F86" s="60">
        <v>430</v>
      </c>
      <c r="G86" s="60">
        <f>E86*F86</f>
        <v>860</v>
      </c>
    </row>
    <row r="87" spans="1:7" x14ac:dyDescent="0.2">
      <c r="B87" s="63"/>
      <c r="F87" s="99"/>
    </row>
    <row r="88" spans="1:7" x14ac:dyDescent="0.2">
      <c r="A88" s="47">
        <v>1</v>
      </c>
      <c r="B88" s="63">
        <f>SUM(A$10:A88)</f>
        <v>13</v>
      </c>
      <c r="C88" s="59" t="s">
        <v>82</v>
      </c>
      <c r="F88" s="99"/>
    </row>
    <row r="89" spans="1:7" x14ac:dyDescent="0.2">
      <c r="B89" s="63"/>
      <c r="C89" s="59" t="s">
        <v>83</v>
      </c>
      <c r="F89" s="99"/>
    </row>
    <row r="90" spans="1:7" x14ac:dyDescent="0.2">
      <c r="B90" s="63"/>
      <c r="D90" s="51" t="s">
        <v>7</v>
      </c>
      <c r="E90" s="51">
        <v>2</v>
      </c>
      <c r="F90" s="60">
        <v>10</v>
      </c>
      <c r="G90" s="60">
        <f>E90*F90</f>
        <v>20</v>
      </c>
    </row>
    <row r="91" spans="1:7" x14ac:dyDescent="0.2">
      <c r="B91" s="63"/>
      <c r="F91" s="99"/>
    </row>
    <row r="92" spans="1:7" x14ac:dyDescent="0.2">
      <c r="A92" s="47">
        <v>1</v>
      </c>
      <c r="B92" s="63">
        <f>SUM(A$10:A92)</f>
        <v>14</v>
      </c>
      <c r="C92" s="59" t="s">
        <v>84</v>
      </c>
      <c r="F92" s="99"/>
    </row>
    <row r="93" spans="1:7" x14ac:dyDescent="0.2">
      <c r="B93" s="63"/>
      <c r="C93" s="59" t="s">
        <v>85</v>
      </c>
      <c r="F93" s="99"/>
    </row>
    <row r="94" spans="1:7" x14ac:dyDescent="0.2">
      <c r="B94" s="63"/>
      <c r="D94" s="51" t="s">
        <v>7</v>
      </c>
      <c r="E94" s="51">
        <v>2</v>
      </c>
      <c r="F94" s="60">
        <v>9</v>
      </c>
      <c r="G94" s="60">
        <f>E94*F94</f>
        <v>18</v>
      </c>
    </row>
    <row r="95" spans="1:7" x14ac:dyDescent="0.2">
      <c r="B95" s="63"/>
      <c r="F95" s="99"/>
    </row>
    <row r="96" spans="1:7" x14ac:dyDescent="0.2">
      <c r="A96" s="47">
        <v>1</v>
      </c>
      <c r="B96" s="63">
        <f>SUM(A$10:A96)</f>
        <v>15</v>
      </c>
      <c r="C96" s="59" t="s">
        <v>86</v>
      </c>
      <c r="F96" s="99"/>
    </row>
    <row r="97" spans="2:7" x14ac:dyDescent="0.2">
      <c r="B97" s="63"/>
      <c r="C97" s="59" t="s">
        <v>87</v>
      </c>
      <c r="F97" s="99"/>
    </row>
    <row r="98" spans="2:7" x14ac:dyDescent="0.2">
      <c r="B98" s="63"/>
      <c r="C98" s="59" t="s">
        <v>88</v>
      </c>
      <c r="F98" s="99"/>
    </row>
    <row r="99" spans="2:7" x14ac:dyDescent="0.2">
      <c r="B99" s="63"/>
      <c r="C99" s="61" t="s">
        <v>89</v>
      </c>
      <c r="F99" s="99"/>
    </row>
    <row r="100" spans="2:7" x14ac:dyDescent="0.2">
      <c r="B100" s="63"/>
      <c r="C100" s="61" t="s">
        <v>90</v>
      </c>
      <c r="F100" s="99"/>
    </row>
    <row r="101" spans="2:7" x14ac:dyDescent="0.2">
      <c r="B101" s="63"/>
      <c r="C101" s="61" t="s">
        <v>91</v>
      </c>
      <c r="F101" s="99"/>
    </row>
    <row r="102" spans="2:7" x14ac:dyDescent="0.2">
      <c r="B102" s="63"/>
      <c r="C102" s="61" t="s">
        <v>92</v>
      </c>
      <c r="F102" s="99"/>
    </row>
    <row r="103" spans="2:7" x14ac:dyDescent="0.2">
      <c r="B103" s="63"/>
      <c r="C103" s="61" t="s">
        <v>93</v>
      </c>
      <c r="F103" s="99"/>
    </row>
    <row r="104" spans="2:7" x14ac:dyDescent="0.2">
      <c r="B104" s="63"/>
      <c r="C104" s="61" t="s">
        <v>94</v>
      </c>
      <c r="F104" s="99"/>
    </row>
    <row r="105" spans="2:7" x14ac:dyDescent="0.2">
      <c r="B105" s="63"/>
      <c r="C105" s="61" t="s">
        <v>95</v>
      </c>
      <c r="F105" s="99"/>
    </row>
    <row r="106" spans="2:7" x14ac:dyDescent="0.2">
      <c r="B106" s="63"/>
      <c r="C106" s="61" t="s">
        <v>96</v>
      </c>
      <c r="F106" s="100"/>
    </row>
    <row r="107" spans="2:7" x14ac:dyDescent="0.2">
      <c r="B107" s="63"/>
      <c r="C107" s="61" t="s">
        <v>97</v>
      </c>
      <c r="F107" s="99"/>
    </row>
    <row r="108" spans="2:7" x14ac:dyDescent="0.2">
      <c r="B108" s="63"/>
      <c r="C108" s="61" t="s">
        <v>98</v>
      </c>
      <c r="F108" s="99"/>
    </row>
    <row r="109" spans="2:7" x14ac:dyDescent="0.2">
      <c r="B109" s="63"/>
      <c r="C109" s="61" t="s">
        <v>99</v>
      </c>
      <c r="F109" s="99"/>
    </row>
    <row r="110" spans="2:7" x14ac:dyDescent="0.2">
      <c r="B110" s="63"/>
      <c r="C110" s="61" t="s">
        <v>23</v>
      </c>
      <c r="D110" s="51" t="s">
        <v>24</v>
      </c>
      <c r="E110" s="51">
        <v>28</v>
      </c>
      <c r="F110" s="60">
        <v>9</v>
      </c>
      <c r="G110" s="60">
        <f>E110*F110</f>
        <v>252</v>
      </c>
    </row>
    <row r="111" spans="2:7" x14ac:dyDescent="0.2">
      <c r="B111" s="63"/>
      <c r="C111" s="61" t="s">
        <v>25</v>
      </c>
      <c r="D111" s="51" t="s">
        <v>24</v>
      </c>
      <c r="E111" s="51">
        <v>7</v>
      </c>
      <c r="F111" s="60">
        <v>11</v>
      </c>
      <c r="G111" s="60">
        <f>E111*F111</f>
        <v>77</v>
      </c>
    </row>
    <row r="112" spans="2:7" x14ac:dyDescent="0.2">
      <c r="B112" s="63"/>
      <c r="C112" s="61" t="s">
        <v>100</v>
      </c>
      <c r="D112" s="51" t="s">
        <v>24</v>
      </c>
      <c r="E112" s="51">
        <v>14</v>
      </c>
      <c r="F112" s="60">
        <v>15</v>
      </c>
      <c r="G112" s="60">
        <f>E112*F112</f>
        <v>210</v>
      </c>
    </row>
    <row r="113" spans="1:8" x14ac:dyDescent="0.2">
      <c r="B113" s="63"/>
      <c r="C113" s="61" t="s">
        <v>101</v>
      </c>
      <c r="D113" s="51" t="s">
        <v>24</v>
      </c>
      <c r="E113" s="51">
        <v>16</v>
      </c>
      <c r="F113" s="60">
        <v>18</v>
      </c>
      <c r="G113" s="60">
        <f>E113*F113</f>
        <v>288</v>
      </c>
    </row>
    <row r="114" spans="1:8" x14ac:dyDescent="0.2">
      <c r="B114" s="63"/>
      <c r="C114" s="61"/>
      <c r="F114" s="99"/>
    </row>
    <row r="115" spans="1:8" x14ac:dyDescent="0.2">
      <c r="A115" s="47">
        <v>1</v>
      </c>
      <c r="B115" s="63">
        <f>SUM(A$10:A115)</f>
        <v>16</v>
      </c>
      <c r="C115" s="59" t="s">
        <v>86</v>
      </c>
      <c r="F115" s="99"/>
    </row>
    <row r="116" spans="1:8" x14ac:dyDescent="0.2">
      <c r="B116" s="63"/>
      <c r="C116" s="59" t="s">
        <v>102</v>
      </c>
      <c r="F116" s="99"/>
    </row>
    <row r="117" spans="1:8" x14ac:dyDescent="0.2">
      <c r="B117" s="63"/>
      <c r="C117" s="59" t="s">
        <v>103</v>
      </c>
      <c r="F117" s="99"/>
    </row>
    <row r="118" spans="1:8" x14ac:dyDescent="0.2">
      <c r="B118" s="63"/>
      <c r="C118" s="61" t="s">
        <v>89</v>
      </c>
      <c r="F118" s="99"/>
    </row>
    <row r="119" spans="1:8" x14ac:dyDescent="0.2">
      <c r="B119" s="63"/>
      <c r="C119" s="61" t="s">
        <v>90</v>
      </c>
      <c r="F119" s="99"/>
    </row>
    <row r="120" spans="1:8" x14ac:dyDescent="0.2">
      <c r="B120" s="63"/>
      <c r="C120" s="59" t="s">
        <v>91</v>
      </c>
      <c r="F120" s="99"/>
    </row>
    <row r="121" spans="1:8" x14ac:dyDescent="0.2">
      <c r="B121" s="63"/>
      <c r="C121" s="61" t="s">
        <v>92</v>
      </c>
      <c r="F121" s="99"/>
    </row>
    <row r="122" spans="1:8" x14ac:dyDescent="0.2">
      <c r="B122" s="63"/>
      <c r="C122" s="61" t="s">
        <v>93</v>
      </c>
      <c r="F122" s="99"/>
    </row>
    <row r="123" spans="1:8" x14ac:dyDescent="0.2">
      <c r="B123" s="63"/>
      <c r="C123" s="61" t="s">
        <v>94</v>
      </c>
      <c r="F123" s="99"/>
    </row>
    <row r="124" spans="1:8" x14ac:dyDescent="0.2">
      <c r="B124" s="63"/>
      <c r="C124" s="61" t="s">
        <v>95</v>
      </c>
      <c r="F124" s="99"/>
    </row>
    <row r="125" spans="1:8" x14ac:dyDescent="0.2">
      <c r="B125" s="63"/>
      <c r="C125" s="61" t="s">
        <v>96</v>
      </c>
      <c r="F125" s="101"/>
    </row>
    <row r="126" spans="1:8" x14ac:dyDescent="0.2">
      <c r="B126" s="63"/>
      <c r="C126" s="61" t="s">
        <v>97</v>
      </c>
      <c r="H126" s="72"/>
    </row>
    <row r="127" spans="1:8" x14ac:dyDescent="0.2">
      <c r="B127" s="63"/>
      <c r="C127" s="61" t="s">
        <v>98</v>
      </c>
      <c r="F127" s="102"/>
      <c r="G127" s="103"/>
      <c r="H127" s="72"/>
    </row>
    <row r="128" spans="1:8" x14ac:dyDescent="0.2">
      <c r="B128" s="63"/>
      <c r="C128" s="61" t="s">
        <v>99</v>
      </c>
      <c r="H128" s="72"/>
    </row>
    <row r="129" spans="1:7" x14ac:dyDescent="0.2">
      <c r="B129" s="63"/>
      <c r="C129" s="61" t="s">
        <v>23</v>
      </c>
      <c r="D129" s="51" t="s">
        <v>24</v>
      </c>
      <c r="E129" s="51">
        <v>18</v>
      </c>
      <c r="F129" s="60">
        <v>10</v>
      </c>
      <c r="G129" s="60">
        <f>E129*F129</f>
        <v>180</v>
      </c>
    </row>
    <row r="130" spans="1:7" x14ac:dyDescent="0.2">
      <c r="B130" s="63"/>
      <c r="C130" s="61"/>
    </row>
    <row r="131" spans="1:7" x14ac:dyDescent="0.2">
      <c r="A131" s="47">
        <v>1</v>
      </c>
      <c r="B131" s="63">
        <f>SUM(A$10:A131)</f>
        <v>17</v>
      </c>
      <c r="C131" s="104" t="s">
        <v>104</v>
      </c>
    </row>
    <row r="132" spans="1:7" x14ac:dyDescent="0.2">
      <c r="B132" s="63"/>
      <c r="C132" s="104" t="s">
        <v>105</v>
      </c>
    </row>
    <row r="133" spans="1:7" x14ac:dyDescent="0.2">
      <c r="B133" s="63"/>
      <c r="C133" s="104" t="s">
        <v>106</v>
      </c>
    </row>
    <row r="134" spans="1:7" x14ac:dyDescent="0.2">
      <c r="B134" s="63"/>
      <c r="C134" s="104" t="s">
        <v>107</v>
      </c>
    </row>
    <row r="135" spans="1:7" x14ac:dyDescent="0.2">
      <c r="B135" s="63"/>
      <c r="C135" s="104" t="s">
        <v>108</v>
      </c>
    </row>
    <row r="136" spans="1:7" x14ac:dyDescent="0.2">
      <c r="B136" s="63"/>
      <c r="C136" s="104" t="s">
        <v>109</v>
      </c>
    </row>
    <row r="137" spans="1:7" x14ac:dyDescent="0.2">
      <c r="B137" s="63"/>
      <c r="C137" s="104" t="s">
        <v>110</v>
      </c>
    </row>
    <row r="138" spans="1:7" x14ac:dyDescent="0.2">
      <c r="B138" s="63"/>
      <c r="C138" s="105" t="s">
        <v>111</v>
      </c>
      <c r="D138" s="106" t="s">
        <v>24</v>
      </c>
      <c r="E138" s="107">
        <v>36</v>
      </c>
      <c r="F138" s="60">
        <v>10</v>
      </c>
      <c r="G138" s="60">
        <f>E138*F138</f>
        <v>360</v>
      </c>
    </row>
    <row r="139" spans="1:7" x14ac:dyDescent="0.2">
      <c r="B139" s="63"/>
      <c r="C139" s="105" t="s">
        <v>112</v>
      </c>
      <c r="D139" s="106" t="s">
        <v>24</v>
      </c>
      <c r="E139" s="107">
        <v>12</v>
      </c>
      <c r="F139" s="60">
        <v>11</v>
      </c>
      <c r="G139" s="60">
        <f>E139*F139</f>
        <v>132</v>
      </c>
    </row>
    <row r="140" spans="1:7" x14ac:dyDescent="0.2">
      <c r="B140" s="63"/>
      <c r="C140" s="105" t="s">
        <v>113</v>
      </c>
      <c r="D140" s="106" t="s">
        <v>24</v>
      </c>
      <c r="E140" s="107">
        <v>13</v>
      </c>
      <c r="F140" s="60">
        <v>13</v>
      </c>
      <c r="G140" s="60">
        <f>E140*F140</f>
        <v>169</v>
      </c>
    </row>
    <row r="141" spans="1:7" x14ac:dyDescent="0.2">
      <c r="B141" s="63"/>
      <c r="C141" s="105"/>
      <c r="D141" s="106"/>
      <c r="E141" s="107"/>
    </row>
    <row r="142" spans="1:7" x14ac:dyDescent="0.2">
      <c r="A142" s="47">
        <v>1</v>
      </c>
      <c r="B142" s="63">
        <f>SUM(A$10:A142)</f>
        <v>18</v>
      </c>
      <c r="C142" s="104" t="s">
        <v>114</v>
      </c>
    </row>
    <row r="143" spans="1:7" x14ac:dyDescent="0.2">
      <c r="B143" s="63"/>
      <c r="C143" s="104" t="s">
        <v>115</v>
      </c>
      <c r="D143" s="108"/>
    </row>
    <row r="144" spans="1:7" x14ac:dyDescent="0.2">
      <c r="B144" s="63"/>
      <c r="C144" s="104"/>
      <c r="D144" s="51" t="s">
        <v>22</v>
      </c>
      <c r="E144" s="51">
        <v>1</v>
      </c>
      <c r="F144" s="60">
        <v>100</v>
      </c>
      <c r="G144" s="60">
        <f>E144*F144</f>
        <v>100</v>
      </c>
    </row>
    <row r="145" spans="1:13" x14ac:dyDescent="0.2">
      <c r="B145" s="63"/>
      <c r="C145" s="104"/>
    </row>
    <row r="146" spans="1:13" x14ac:dyDescent="0.2">
      <c r="A146" s="47">
        <v>1</v>
      </c>
      <c r="B146" s="63">
        <f>SUM(A$10:A146)</f>
        <v>19</v>
      </c>
      <c r="C146" s="104" t="s">
        <v>116</v>
      </c>
    </row>
    <row r="147" spans="1:13" x14ac:dyDescent="0.2">
      <c r="B147" s="63"/>
      <c r="C147" s="104" t="s">
        <v>117</v>
      </c>
      <c r="D147" s="108"/>
    </row>
    <row r="148" spans="1:13" x14ac:dyDescent="0.2">
      <c r="B148" s="63"/>
      <c r="C148" s="104" t="s">
        <v>118</v>
      </c>
      <c r="D148" s="51" t="s">
        <v>7</v>
      </c>
      <c r="E148" s="51">
        <v>1</v>
      </c>
      <c r="F148" s="60">
        <v>18</v>
      </c>
      <c r="G148" s="60">
        <f>E148*F148</f>
        <v>18</v>
      </c>
    </row>
    <row r="149" spans="1:13" x14ac:dyDescent="0.2">
      <c r="B149" s="63"/>
      <c r="C149" s="104"/>
    </row>
    <row r="150" spans="1:13" x14ac:dyDescent="0.2">
      <c r="B150" s="63"/>
      <c r="C150" s="104"/>
    </row>
    <row r="151" spans="1:13" s="82" customFormat="1" x14ac:dyDescent="0.2">
      <c r="A151" s="47">
        <v>1</v>
      </c>
      <c r="B151" s="63">
        <f>SUM(A$10:A151)</f>
        <v>20</v>
      </c>
      <c r="C151" s="104" t="s">
        <v>119</v>
      </c>
      <c r="D151" s="51"/>
      <c r="E151" s="51"/>
      <c r="G151" s="94"/>
      <c r="H151" s="47"/>
      <c r="I151" s="47"/>
      <c r="J151" s="47"/>
      <c r="K151" s="47"/>
      <c r="L151" s="47"/>
      <c r="M151" s="47"/>
    </row>
    <row r="152" spans="1:13" s="82" customFormat="1" x14ac:dyDescent="0.2">
      <c r="A152" s="47"/>
      <c r="B152" s="63"/>
      <c r="C152" s="104"/>
      <c r="D152" s="51" t="s">
        <v>22</v>
      </c>
      <c r="E152" s="51">
        <v>1</v>
      </c>
      <c r="F152" s="60">
        <v>50</v>
      </c>
      <c r="G152" s="60">
        <f>E152*F152</f>
        <v>50</v>
      </c>
      <c r="H152" s="47"/>
      <c r="I152" s="47"/>
      <c r="J152" s="47"/>
      <c r="K152" s="47"/>
      <c r="L152" s="47"/>
      <c r="M152" s="47"/>
    </row>
    <row r="153" spans="1:13" s="82" customFormat="1" x14ac:dyDescent="0.2">
      <c r="A153" s="47"/>
      <c r="B153" s="63"/>
      <c r="C153" s="104"/>
      <c r="D153" s="51"/>
      <c r="E153" s="51"/>
      <c r="G153" s="94"/>
      <c r="H153" s="47"/>
      <c r="I153" s="47"/>
      <c r="J153" s="47"/>
      <c r="K153" s="47"/>
      <c r="L153" s="47"/>
      <c r="M153" s="47"/>
    </row>
    <row r="154" spans="1:13" s="82" customFormat="1" x14ac:dyDescent="0.2">
      <c r="A154" s="47">
        <v>1</v>
      </c>
      <c r="B154" s="63">
        <f>SUM(A$10:A154)</f>
        <v>21</v>
      </c>
      <c r="C154" s="104" t="s">
        <v>120</v>
      </c>
      <c r="D154" s="51"/>
      <c r="E154" s="51"/>
      <c r="G154" s="94"/>
      <c r="H154" s="47"/>
      <c r="I154" s="47"/>
      <c r="J154" s="47"/>
      <c r="K154" s="47"/>
      <c r="L154" s="47"/>
      <c r="M154" s="47"/>
    </row>
    <row r="155" spans="1:13" x14ac:dyDescent="0.2">
      <c r="B155" s="63"/>
      <c r="C155" s="104" t="s">
        <v>121</v>
      </c>
      <c r="D155" s="47"/>
      <c r="E155" s="47"/>
    </row>
    <row r="156" spans="1:13" x14ac:dyDescent="0.2">
      <c r="B156" s="63"/>
      <c r="C156" s="104" t="s">
        <v>122</v>
      </c>
    </row>
    <row r="157" spans="1:13" x14ac:dyDescent="0.2">
      <c r="B157" s="63"/>
      <c r="C157" s="104" t="s">
        <v>123</v>
      </c>
    </row>
    <row r="158" spans="1:13" x14ac:dyDescent="0.2">
      <c r="B158" s="63"/>
      <c r="C158" s="104"/>
      <c r="D158" s="51" t="s">
        <v>22</v>
      </c>
      <c r="E158" s="51">
        <v>1</v>
      </c>
      <c r="F158" s="60">
        <v>180</v>
      </c>
      <c r="G158" s="60">
        <f>E158*F158</f>
        <v>180</v>
      </c>
    </row>
    <row r="159" spans="1:13" x14ac:dyDescent="0.2">
      <c r="B159" s="63"/>
      <c r="C159" s="104"/>
    </row>
    <row r="160" spans="1:13" x14ac:dyDescent="0.2">
      <c r="A160" s="47">
        <v>1</v>
      </c>
      <c r="B160" s="63">
        <f>SUM(A$10:A160)</f>
        <v>22</v>
      </c>
      <c r="C160" s="61" t="s">
        <v>124</v>
      </c>
    </row>
    <row r="161" spans="1:8" x14ac:dyDescent="0.2">
      <c r="B161" s="63"/>
      <c r="C161" s="59" t="s">
        <v>125</v>
      </c>
    </row>
    <row r="162" spans="1:8" x14ac:dyDescent="0.2">
      <c r="B162" s="63"/>
      <c r="C162" s="61"/>
      <c r="D162" s="51" t="s">
        <v>22</v>
      </c>
      <c r="E162" s="51">
        <v>1</v>
      </c>
      <c r="F162" s="60">
        <v>150</v>
      </c>
      <c r="G162" s="60">
        <f>E162*F162</f>
        <v>150</v>
      </c>
    </row>
    <row r="163" spans="1:8" x14ac:dyDescent="0.2">
      <c r="B163" s="63"/>
      <c r="C163" s="104"/>
    </row>
    <row r="164" spans="1:8" x14ac:dyDescent="0.2">
      <c r="A164" s="47">
        <v>1</v>
      </c>
      <c r="B164" s="63">
        <f>SUM(A$10:A164)</f>
        <v>23</v>
      </c>
      <c r="C164" s="104" t="s">
        <v>27</v>
      </c>
    </row>
    <row r="165" spans="1:8" x14ac:dyDescent="0.2">
      <c r="B165" s="63"/>
      <c r="C165" s="104" t="s">
        <v>28</v>
      </c>
      <c r="F165" s="65"/>
    </row>
    <row r="166" spans="1:8" ht="13.5" thickBot="1" x14ac:dyDescent="0.25">
      <c r="B166" s="63"/>
      <c r="C166" s="61"/>
      <c r="E166" s="65">
        <v>0.05</v>
      </c>
      <c r="F166" s="66"/>
      <c r="G166" s="67">
        <f>SUM(G11:G165)*0.05</f>
        <v>272.90000000000003</v>
      </c>
    </row>
    <row r="167" spans="1:8" x14ac:dyDescent="0.2">
      <c r="A167" s="68"/>
      <c r="B167" s="69"/>
      <c r="C167" s="70"/>
      <c r="D167" s="71"/>
      <c r="E167" s="71"/>
      <c r="F167" s="72"/>
      <c r="G167" s="52"/>
    </row>
    <row r="168" spans="1:8" x14ac:dyDescent="0.2">
      <c r="B168" s="73"/>
      <c r="C168" s="74" t="s">
        <v>29</v>
      </c>
      <c r="D168" s="75"/>
      <c r="E168" s="76"/>
      <c r="F168" s="77"/>
      <c r="G168" s="109">
        <f>SUM(G12:G166)</f>
        <v>5730.9</v>
      </c>
      <c r="H168" s="82"/>
    </row>
  </sheetData>
  <mergeCells count="5">
    <mergeCell ref="B7:G7"/>
    <mergeCell ref="B1:G1"/>
    <mergeCell ref="B3:G3"/>
    <mergeCell ref="B5:G5"/>
    <mergeCell ref="B6:G6"/>
  </mergeCells>
  <phoneticPr fontId="23"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view="pageBreakPreview" topLeftCell="A7" zoomScale="115" zoomScaleNormal="100" zoomScaleSheetLayoutView="115"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bestFit="1"/>
    <col min="6" max="6" width="12.5703125" style="154" customWidth="1"/>
    <col min="7" max="16384" width="9.140625" style="8"/>
  </cols>
  <sheetData>
    <row r="1" spans="1:8" x14ac:dyDescent="0.2">
      <c r="B1" s="4" t="s">
        <v>129</v>
      </c>
      <c r="C1" s="8"/>
      <c r="D1" s="154"/>
      <c r="E1" s="154"/>
    </row>
    <row r="2" spans="1:8" x14ac:dyDescent="0.2">
      <c r="B2" s="4"/>
      <c r="C2" s="8"/>
      <c r="D2" s="154"/>
      <c r="E2" s="154"/>
    </row>
    <row r="3" spans="1:8" s="10" customFormat="1" ht="15.75" x14ac:dyDescent="0.2">
      <c r="A3" s="12"/>
      <c r="B3" s="119" t="s">
        <v>199</v>
      </c>
      <c r="D3" s="11"/>
      <c r="E3" s="11"/>
      <c r="F3" s="11"/>
    </row>
    <row r="4" spans="1:8" s="10" customFormat="1" ht="15.75" x14ac:dyDescent="0.2">
      <c r="A4" s="12"/>
      <c r="B4" s="164" t="s">
        <v>197</v>
      </c>
      <c r="D4" s="11"/>
      <c r="E4" s="11"/>
      <c r="F4" s="11"/>
    </row>
    <row r="5" spans="1:8" s="10" customFormat="1" ht="15.75" x14ac:dyDescent="0.2">
      <c r="A5" s="12"/>
      <c r="B5" s="164" t="s">
        <v>198</v>
      </c>
      <c r="D5" s="11"/>
      <c r="E5" s="11"/>
      <c r="F5" s="11"/>
    </row>
    <row r="6" spans="1:8" s="10" customFormat="1" ht="15.75" x14ac:dyDescent="0.2">
      <c r="A6" s="12"/>
      <c r="B6" s="119"/>
      <c r="D6" s="11"/>
      <c r="E6" s="11"/>
      <c r="F6" s="11"/>
    </row>
    <row r="7" spans="1:8" s="3" customFormat="1" ht="15.75" x14ac:dyDescent="0.25">
      <c r="A7" s="157" t="s">
        <v>186</v>
      </c>
      <c r="B7" s="119" t="s">
        <v>151</v>
      </c>
      <c r="C7" s="158"/>
      <c r="D7" s="159"/>
      <c r="E7" s="160"/>
      <c r="F7" s="159"/>
    </row>
    <row r="8" spans="1:8" x14ac:dyDescent="0.2">
      <c r="B8" s="176"/>
      <c r="C8" s="177"/>
      <c r="D8" s="154"/>
      <c r="E8" s="178"/>
    </row>
    <row r="9" spans="1:8" s="5" customFormat="1" ht="36" customHeight="1" x14ac:dyDescent="0.2">
      <c r="A9" s="235" t="s">
        <v>191</v>
      </c>
      <c r="B9" s="236"/>
      <c r="C9" s="236"/>
      <c r="D9" s="236"/>
      <c r="E9" s="236"/>
      <c r="F9" s="237"/>
    </row>
    <row r="10" spans="1:8" s="6" customFormat="1" ht="24.75" customHeight="1" x14ac:dyDescent="0.2">
      <c r="A10" s="227" t="s">
        <v>1</v>
      </c>
      <c r="B10" s="233"/>
      <c r="C10" s="233"/>
      <c r="D10" s="233"/>
      <c r="E10" s="233"/>
      <c r="F10" s="234"/>
    </row>
    <row r="11" spans="1:8" s="5" customFormat="1" ht="60" customHeight="1" x14ac:dyDescent="0.2">
      <c r="A11" s="230" t="s">
        <v>11</v>
      </c>
      <c r="B11" s="238"/>
      <c r="C11" s="238"/>
      <c r="D11" s="238"/>
      <c r="E11" s="238"/>
      <c r="F11" s="239"/>
    </row>
    <row r="12" spans="1:8" s="5" customFormat="1" ht="36.75" customHeight="1" x14ac:dyDescent="0.2">
      <c r="A12" s="227" t="s">
        <v>2</v>
      </c>
      <c r="B12" s="228"/>
      <c r="C12" s="228"/>
      <c r="D12" s="228"/>
      <c r="E12" s="228"/>
      <c r="F12" s="229"/>
    </row>
    <row r="13" spans="1:8" s="5" customFormat="1" ht="36.75" customHeight="1" x14ac:dyDescent="0.2">
      <c r="A13" s="227" t="s">
        <v>8</v>
      </c>
      <c r="B13" s="228"/>
      <c r="C13" s="228"/>
      <c r="D13" s="228"/>
      <c r="E13" s="228"/>
      <c r="F13" s="229"/>
    </row>
    <row r="14" spans="1:8" s="5" customFormat="1" ht="25.5" customHeight="1" x14ac:dyDescent="0.2">
      <c r="A14" s="227" t="s">
        <v>3</v>
      </c>
      <c r="B14" s="228"/>
      <c r="C14" s="228"/>
      <c r="D14" s="228"/>
      <c r="E14" s="228"/>
      <c r="F14" s="229"/>
    </row>
    <row r="15" spans="1:8" s="5" customFormat="1" ht="47.25" customHeight="1" x14ac:dyDescent="0.2">
      <c r="A15" s="227" t="s">
        <v>4</v>
      </c>
      <c r="B15" s="228"/>
      <c r="C15" s="228"/>
      <c r="D15" s="228"/>
      <c r="E15" s="228"/>
      <c r="F15" s="229"/>
    </row>
    <row r="16" spans="1:8" s="45" customFormat="1" ht="14.25" x14ac:dyDescent="0.2">
      <c r="A16" s="46"/>
      <c r="B16" s="43"/>
      <c r="D16" s="151"/>
      <c r="E16" s="151"/>
      <c r="F16" s="44"/>
      <c r="H16" s="179"/>
    </row>
    <row r="17" spans="1:8" s="3" customFormat="1" ht="15.75" x14ac:dyDescent="0.25">
      <c r="A17" s="128"/>
      <c r="B17" s="142" t="s">
        <v>172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81" t="s">
        <v>243</v>
      </c>
      <c r="D20" s="14" t="s">
        <v>259</v>
      </c>
      <c r="E20" s="182" t="s">
        <v>244</v>
      </c>
      <c r="F20" s="148" t="s">
        <v>245</v>
      </c>
    </row>
    <row r="22" spans="1:8" s="14" customFormat="1" ht="25.5" x14ac:dyDescent="0.2">
      <c r="A22" s="148" t="s">
        <v>175</v>
      </c>
      <c r="B22" s="13" t="s">
        <v>194</v>
      </c>
      <c r="C22" s="14" t="s">
        <v>171</v>
      </c>
      <c r="D22" s="149">
        <v>1</v>
      </c>
      <c r="E22" s="149">
        <f>SUM(F23:F53)</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16</v>
      </c>
      <c r="E28" s="240"/>
      <c r="F28" s="44">
        <f>D28*E28</f>
        <v>0</v>
      </c>
      <c r="G28" s="42"/>
      <c r="H28" s="42"/>
    </row>
    <row r="29" spans="1:8" x14ac:dyDescent="0.2">
      <c r="E29" s="241"/>
    </row>
    <row r="30" spans="1:8" s="45" customFormat="1" ht="25.5" x14ac:dyDescent="0.2">
      <c r="A30" s="43" t="s">
        <v>155</v>
      </c>
      <c r="B30" s="43" t="s">
        <v>162</v>
      </c>
      <c r="C30" s="42" t="s">
        <v>5</v>
      </c>
      <c r="D30" s="44">
        <v>15</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10</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20</v>
      </c>
      <c r="E34" s="242"/>
      <c r="F34" s="44">
        <f>D34*E34</f>
        <v>0</v>
      </c>
    </row>
    <row r="35" spans="1:8" s="43" customFormat="1" x14ac:dyDescent="0.2">
      <c r="C35" s="42"/>
      <c r="D35" s="44"/>
      <c r="E35" s="240"/>
      <c r="F35" s="44"/>
    </row>
    <row r="36" spans="1:8" s="43" customFormat="1" ht="25.5" x14ac:dyDescent="0.2">
      <c r="A36" s="43" t="s">
        <v>159</v>
      </c>
      <c r="B36" s="43" t="s">
        <v>134</v>
      </c>
      <c r="C36" s="42" t="s">
        <v>5</v>
      </c>
      <c r="D36" s="44">
        <v>20</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15.3</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20</v>
      </c>
      <c r="E40" s="240"/>
      <c r="F40" s="44">
        <f>D40*E40</f>
        <v>0</v>
      </c>
    </row>
    <row r="41" spans="1:8" s="43" customFormat="1" x14ac:dyDescent="0.2">
      <c r="C41" s="42"/>
      <c r="D41" s="44"/>
      <c r="E41" s="240"/>
      <c r="F41" s="44"/>
    </row>
    <row r="42" spans="1:8" s="45" customFormat="1" ht="38.25" x14ac:dyDescent="0.2">
      <c r="A42" s="46" t="s">
        <v>176</v>
      </c>
      <c r="B42" s="43" t="s">
        <v>147</v>
      </c>
      <c r="C42" s="45" t="s">
        <v>127</v>
      </c>
      <c r="D42" s="151">
        <v>2.2999999999999998</v>
      </c>
      <c r="E42" s="245"/>
      <c r="F42" s="44">
        <f>D42*E42</f>
        <v>0</v>
      </c>
    </row>
    <row r="43" spans="1:8" s="43" customFormat="1" x14ac:dyDescent="0.2">
      <c r="C43" s="42"/>
      <c r="D43" s="44"/>
      <c r="E43" s="240"/>
      <c r="F43" s="44"/>
    </row>
    <row r="44" spans="1:8" s="45" customFormat="1" x14ac:dyDescent="0.2">
      <c r="A44" s="46" t="s">
        <v>177</v>
      </c>
      <c r="B44" s="43" t="s">
        <v>195</v>
      </c>
      <c r="C44" s="45" t="s">
        <v>6</v>
      </c>
      <c r="D44" s="151">
        <v>16.399999999999999</v>
      </c>
      <c r="E44" s="245"/>
      <c r="F44" s="44">
        <f>D44*E44</f>
        <v>0</v>
      </c>
    </row>
    <row r="45" spans="1:8" s="43" customFormat="1" x14ac:dyDescent="0.2">
      <c r="C45" s="42"/>
      <c r="D45" s="44"/>
      <c r="E45" s="240"/>
      <c r="F45" s="44"/>
    </row>
    <row r="46" spans="1:8" s="43" customFormat="1" ht="38.25" x14ac:dyDescent="0.2">
      <c r="A46" s="43" t="s">
        <v>178</v>
      </c>
      <c r="B46" s="43" t="s">
        <v>168</v>
      </c>
      <c r="C46" s="42"/>
      <c r="D46" s="44"/>
      <c r="E46" s="240"/>
      <c r="F46" s="44"/>
    </row>
    <row r="47" spans="1:8" s="43" customFormat="1" x14ac:dyDescent="0.2">
      <c r="B47" s="43" t="s">
        <v>169</v>
      </c>
      <c r="C47" s="42" t="s">
        <v>131</v>
      </c>
      <c r="D47" s="44">
        <v>300</v>
      </c>
      <c r="E47" s="240"/>
      <c r="F47" s="44">
        <f>D47*E47</f>
        <v>0</v>
      </c>
    </row>
    <row r="48" spans="1:8" s="43" customFormat="1" x14ac:dyDescent="0.2">
      <c r="C48" s="42"/>
      <c r="D48" s="44"/>
      <c r="E48" s="240"/>
      <c r="F48" s="44"/>
    </row>
    <row r="49" spans="1:8" s="45" customFormat="1" ht="63.75" x14ac:dyDescent="0.2">
      <c r="A49" s="46" t="s">
        <v>179</v>
      </c>
      <c r="B49" s="43" t="s">
        <v>269</v>
      </c>
      <c r="C49" s="45" t="s">
        <v>5</v>
      </c>
      <c r="D49" s="151">
        <v>16</v>
      </c>
      <c r="E49" s="245"/>
      <c r="F49" s="44">
        <f>D49*E49</f>
        <v>0</v>
      </c>
    </row>
    <row r="50" spans="1:8" s="43" customFormat="1" x14ac:dyDescent="0.2">
      <c r="C50" s="42"/>
      <c r="D50" s="44"/>
      <c r="E50" s="240"/>
      <c r="F50" s="44"/>
    </row>
    <row r="51" spans="1:8" s="45" customFormat="1" ht="25.5" x14ac:dyDescent="0.2">
      <c r="A51" s="46" t="s">
        <v>180</v>
      </c>
      <c r="B51" s="43" t="s">
        <v>196</v>
      </c>
      <c r="C51" s="45" t="s">
        <v>6</v>
      </c>
      <c r="D51" s="151">
        <v>4.4000000000000004</v>
      </c>
      <c r="E51" s="245"/>
      <c r="F51" s="44">
        <f>D51*E51</f>
        <v>0</v>
      </c>
    </row>
    <row r="52" spans="1:8" x14ac:dyDescent="0.2">
      <c r="E52" s="241"/>
    </row>
    <row r="53" spans="1:8" s="45" customFormat="1" x14ac:dyDescent="0.2">
      <c r="A53" s="46" t="s">
        <v>161</v>
      </c>
      <c r="B53" s="43" t="s">
        <v>173</v>
      </c>
      <c r="C53" s="45" t="s">
        <v>22</v>
      </c>
      <c r="D53" s="151">
        <v>1</v>
      </c>
      <c r="E53" s="245"/>
      <c r="F53" s="44">
        <f>D53*E53</f>
        <v>0</v>
      </c>
    </row>
    <row r="54" spans="1:8" s="45" customFormat="1" x14ac:dyDescent="0.2">
      <c r="A54" s="46"/>
      <c r="B54" s="43"/>
      <c r="D54" s="151"/>
      <c r="E54" s="245"/>
      <c r="F54" s="44"/>
    </row>
    <row r="55" spans="1:8" s="43" customFormat="1" x14ac:dyDescent="0.2">
      <c r="B55" s="13" t="s">
        <v>174</v>
      </c>
      <c r="C55" s="42"/>
      <c r="D55" s="44"/>
      <c r="E55" s="240"/>
      <c r="F55" s="44"/>
    </row>
    <row r="56" spans="1:8" x14ac:dyDescent="0.2">
      <c r="E56" s="241"/>
    </row>
    <row r="57" spans="1:8" s="45" customFormat="1" ht="63.75" x14ac:dyDescent="0.2">
      <c r="A57" s="46" t="s">
        <v>175</v>
      </c>
      <c r="B57" s="43" t="s">
        <v>150</v>
      </c>
      <c r="D57" s="151"/>
      <c r="E57" s="245"/>
      <c r="F57" s="44"/>
      <c r="H57" s="179"/>
    </row>
    <row r="58" spans="1:8" s="45" customFormat="1" x14ac:dyDescent="0.2">
      <c r="A58" s="43"/>
      <c r="B58" s="43" t="s">
        <v>174</v>
      </c>
      <c r="C58" s="42" t="s">
        <v>5</v>
      </c>
      <c r="D58" s="44">
        <v>2.41</v>
      </c>
      <c r="E58" s="240"/>
      <c r="F58" s="44">
        <f>D58*E58</f>
        <v>0</v>
      </c>
      <c r="G58" s="42"/>
      <c r="H58" s="42"/>
    </row>
    <row r="59" spans="1:8" x14ac:dyDescent="0.2">
      <c r="E59" s="241"/>
    </row>
    <row r="60" spans="1:8" ht="18" customHeight="1" x14ac:dyDescent="0.2">
      <c r="A60" s="145"/>
      <c r="B60" s="137" t="s">
        <v>141</v>
      </c>
      <c r="C60" s="140"/>
      <c r="D60" s="146"/>
      <c r="E60" s="246"/>
      <c r="F60" s="141"/>
    </row>
    <row r="61" spans="1:8" x14ac:dyDescent="0.2">
      <c r="A61" s="150"/>
      <c r="B61" s="138"/>
      <c r="C61" s="140"/>
      <c r="D61" s="146"/>
      <c r="E61" s="246"/>
      <c r="F61" s="141"/>
    </row>
    <row r="62" spans="1:8" x14ac:dyDescent="0.2">
      <c r="A62" s="150" t="s">
        <v>182</v>
      </c>
      <c r="B62" s="139" t="s">
        <v>142</v>
      </c>
      <c r="C62" s="140"/>
      <c r="D62" s="146"/>
      <c r="E62" s="246"/>
      <c r="F62" s="141"/>
    </row>
    <row r="63" spans="1:8" ht="36" x14ac:dyDescent="0.2">
      <c r="A63" s="150"/>
      <c r="B63" s="183" t="s">
        <v>143</v>
      </c>
      <c r="C63" s="140" t="s">
        <v>132</v>
      </c>
      <c r="D63" s="166">
        <v>1</v>
      </c>
      <c r="E63" s="240"/>
      <c r="F63" s="44">
        <f>D63*E63</f>
        <v>0</v>
      </c>
    </row>
    <row r="64" spans="1:8" x14ac:dyDescent="0.2">
      <c r="A64" s="150"/>
      <c r="B64" s="138"/>
      <c r="C64" s="140"/>
      <c r="D64" s="166"/>
      <c r="E64" s="241"/>
      <c r="F64" s="147"/>
    </row>
    <row r="65" spans="1:8" x14ac:dyDescent="0.2">
      <c r="A65" s="150" t="s">
        <v>183</v>
      </c>
      <c r="B65" s="139" t="s">
        <v>144</v>
      </c>
      <c r="C65" s="140"/>
      <c r="D65" s="166"/>
      <c r="E65" s="240"/>
      <c r="F65" s="147"/>
    </row>
    <row r="66" spans="1:8" ht="24" x14ac:dyDescent="0.2">
      <c r="A66" s="145"/>
      <c r="B66" s="183" t="s">
        <v>145</v>
      </c>
      <c r="C66" s="140"/>
      <c r="D66" s="166"/>
      <c r="E66" s="247"/>
      <c r="F66" s="147"/>
    </row>
    <row r="67" spans="1:8" x14ac:dyDescent="0.2">
      <c r="A67" s="145" t="s">
        <v>146</v>
      </c>
      <c r="B67" s="183" t="s">
        <v>148</v>
      </c>
      <c r="C67" s="140" t="s">
        <v>132</v>
      </c>
      <c r="D67" s="166">
        <v>1</v>
      </c>
      <c r="E67" s="240"/>
      <c r="F67" s="44">
        <f>D67*E67</f>
        <v>0</v>
      </c>
    </row>
    <row r="68" spans="1:8" ht="13.5" thickBot="1" x14ac:dyDescent="0.25">
      <c r="A68" s="172"/>
      <c r="B68" s="184" t="s">
        <v>149</v>
      </c>
      <c r="C68" s="173"/>
      <c r="D68" s="173"/>
      <c r="E68" s="175"/>
      <c r="F68" s="174"/>
    </row>
    <row r="69" spans="1:8" s="3" customFormat="1" ht="15.75" x14ac:dyDescent="0.25">
      <c r="A69" s="168"/>
      <c r="B69" s="169" t="s">
        <v>200</v>
      </c>
      <c r="C69" s="170"/>
      <c r="D69" s="171"/>
      <c r="E69" s="171"/>
      <c r="F69" s="171">
        <f>F22+F58+F63+F67</f>
        <v>0</v>
      </c>
      <c r="G69" s="2"/>
      <c r="H69" s="179"/>
    </row>
    <row r="70" spans="1:8" s="3" customFormat="1" ht="15.75" x14ac:dyDescent="0.25">
      <c r="A70" s="129"/>
      <c r="B70" s="161"/>
      <c r="C70" s="117"/>
      <c r="D70" s="118"/>
      <c r="E70" s="118"/>
      <c r="F70" s="118"/>
      <c r="G70" s="2"/>
      <c r="H70" s="2"/>
    </row>
    <row r="71" spans="1:8" s="3" customFormat="1" ht="15.75" x14ac:dyDescent="0.25">
      <c r="A71" s="129"/>
      <c r="B71" s="161"/>
      <c r="C71" s="117"/>
      <c r="D71" s="118"/>
      <c r="E71" s="118"/>
      <c r="F71" s="118"/>
      <c r="G71" s="2"/>
      <c r="H71" s="2"/>
    </row>
    <row r="72" spans="1:8" s="156" customFormat="1" ht="15.75" x14ac:dyDescent="0.25">
      <c r="A72" s="155" t="s">
        <v>187</v>
      </c>
      <c r="B72" s="185" t="s">
        <v>258</v>
      </c>
      <c r="C72" s="117"/>
      <c r="D72" s="118"/>
      <c r="E72" s="118"/>
      <c r="F72" s="118"/>
      <c r="G72" s="117"/>
      <c r="H72" s="117"/>
    </row>
    <row r="74" spans="1:8" s="45" customFormat="1" x14ac:dyDescent="0.2">
      <c r="A74" s="180" t="s">
        <v>16</v>
      </c>
      <c r="B74" s="14" t="s">
        <v>241</v>
      </c>
      <c r="C74" s="181" t="s">
        <v>243</v>
      </c>
      <c r="D74" s="14" t="s">
        <v>259</v>
      </c>
      <c r="E74" s="182" t="s">
        <v>244</v>
      </c>
      <c r="F74" s="148" t="s">
        <v>245</v>
      </c>
    </row>
    <row r="75" spans="1:8" x14ac:dyDescent="0.2">
      <c r="A75" s="186"/>
      <c r="B75" s="187"/>
      <c r="C75" s="188"/>
      <c r="D75" s="189"/>
      <c r="E75" s="190"/>
      <c r="F75" s="190"/>
    </row>
    <row r="76" spans="1:8" s="45" customFormat="1" ht="25.5" x14ac:dyDescent="0.2">
      <c r="A76" s="191">
        <v>1</v>
      </c>
      <c r="B76" s="192" t="s">
        <v>246</v>
      </c>
      <c r="C76" s="188"/>
      <c r="D76" s="189"/>
      <c r="E76" s="193"/>
      <c r="F76" s="193"/>
    </row>
    <row r="77" spans="1:8" x14ac:dyDescent="0.2">
      <c r="A77" s="191"/>
      <c r="B77" s="192"/>
      <c r="C77" s="188"/>
      <c r="D77" s="189"/>
      <c r="E77" s="193"/>
      <c r="F77" s="193"/>
    </row>
    <row r="78" spans="1:8" s="3" customFormat="1" ht="38.25" x14ac:dyDescent="0.25">
      <c r="A78" s="194">
        <f>+$A$76+COUNT($A$77:A77)*0.01+0.01</f>
        <v>1.01</v>
      </c>
      <c r="B78" s="187" t="s">
        <v>247</v>
      </c>
      <c r="C78" s="189" t="s">
        <v>24</v>
      </c>
      <c r="D78" s="195">
        <v>10</v>
      </c>
      <c r="E78" s="248"/>
      <c r="F78" s="196">
        <f>D78*E78</f>
        <v>0</v>
      </c>
      <c r="G78" s="2"/>
    </row>
    <row r="79" spans="1:8" s="3" customFormat="1" ht="15.75" x14ac:dyDescent="0.25">
      <c r="A79" s="194"/>
      <c r="B79" s="187"/>
      <c r="C79" s="189"/>
      <c r="D79" s="195"/>
      <c r="E79" s="248"/>
      <c r="F79" s="196"/>
      <c r="G79" s="2"/>
    </row>
    <row r="80" spans="1:8" s="3" customFormat="1" ht="25.5" x14ac:dyDescent="0.25">
      <c r="A80" s="194">
        <f>+$A$76+COUNT($A$77:A79)*0.01+0.01</f>
        <v>1.02</v>
      </c>
      <c r="B80" s="187" t="s">
        <v>248</v>
      </c>
      <c r="C80" s="189" t="s">
        <v>24</v>
      </c>
      <c r="D80" s="195">
        <v>15</v>
      </c>
      <c r="E80" s="248"/>
      <c r="F80" s="196">
        <f>D80*E80</f>
        <v>0</v>
      </c>
      <c r="G80" s="2"/>
    </row>
    <row r="81" spans="1:6" s="3" customFormat="1" ht="15.75" x14ac:dyDescent="0.25">
      <c r="A81" s="197"/>
      <c r="B81" s="198"/>
      <c r="C81" s="199"/>
      <c r="D81" s="199"/>
      <c r="E81" s="249"/>
      <c r="F81" s="200"/>
    </row>
    <row r="82" spans="1:6" s="10" customFormat="1" ht="38.25" x14ac:dyDescent="0.2">
      <c r="A82" s="194">
        <f>+$A$76+COUNT($A$77:A81)*0.01+0.01</f>
        <v>1.03</v>
      </c>
      <c r="B82" s="187" t="s">
        <v>271</v>
      </c>
      <c r="C82" s="189" t="s">
        <v>7</v>
      </c>
      <c r="D82" s="195">
        <v>10</v>
      </c>
      <c r="E82" s="248"/>
      <c r="F82" s="196">
        <f>D82*E82</f>
        <v>0</v>
      </c>
    </row>
    <row r="83" spans="1:6" s="10" customFormat="1" ht="15" x14ac:dyDescent="0.2">
      <c r="A83" s="197"/>
      <c r="B83" s="198"/>
      <c r="C83" s="199"/>
      <c r="D83" s="199"/>
      <c r="E83" s="249"/>
      <c r="F83" s="200"/>
    </row>
    <row r="84" spans="1:6" s="10" customFormat="1" ht="38.25" x14ac:dyDescent="0.2">
      <c r="A84" s="194">
        <f>+$A$76+COUNT($A$77:A83)*0.01+0.01</f>
        <v>1.04</v>
      </c>
      <c r="B84" s="187" t="s">
        <v>249</v>
      </c>
      <c r="C84" s="189" t="s">
        <v>7</v>
      </c>
      <c r="D84" s="195">
        <v>7</v>
      </c>
      <c r="E84" s="248"/>
      <c r="F84" s="196">
        <f>D84*E84</f>
        <v>0</v>
      </c>
    </row>
    <row r="85" spans="1:6" s="10" customFormat="1" ht="15" x14ac:dyDescent="0.2">
      <c r="A85" s="197"/>
      <c r="B85" s="198"/>
      <c r="C85" s="199"/>
      <c r="D85" s="199"/>
      <c r="E85" s="249"/>
      <c r="F85" s="200"/>
    </row>
    <row r="86" spans="1:6" ht="38.25" x14ac:dyDescent="0.2">
      <c r="A86" s="194">
        <f>+$A$76+COUNT($A$77:A85)*0.01+0.01</f>
        <v>1.05</v>
      </c>
      <c r="B86" s="187" t="s">
        <v>272</v>
      </c>
      <c r="C86" s="189" t="s">
        <v>7</v>
      </c>
      <c r="D86" s="195">
        <v>6</v>
      </c>
      <c r="E86" s="248"/>
      <c r="F86" s="196">
        <f>D86*E86</f>
        <v>0</v>
      </c>
    </row>
    <row r="87" spans="1:6" s="10" customFormat="1" ht="15" x14ac:dyDescent="0.2">
      <c r="A87" s="194"/>
      <c r="B87" s="187"/>
      <c r="C87" s="189"/>
      <c r="D87" s="195"/>
      <c r="E87" s="248"/>
      <c r="F87" s="196"/>
    </row>
    <row r="88" spans="1:6" s="3" customFormat="1" ht="25.5" x14ac:dyDescent="0.25">
      <c r="A88" s="194">
        <f>+$A$76+COUNT($A$77:A87)*0.01+0.01</f>
        <v>1.06</v>
      </c>
      <c r="B88" s="187" t="s">
        <v>250</v>
      </c>
      <c r="C88" s="189" t="s">
        <v>22</v>
      </c>
      <c r="D88" s="195">
        <v>1</v>
      </c>
      <c r="E88" s="248"/>
      <c r="F88" s="196">
        <f>D88*E88</f>
        <v>0</v>
      </c>
    </row>
    <row r="89" spans="1:6" x14ac:dyDescent="0.2">
      <c r="A89" s="194"/>
      <c r="B89" s="187"/>
      <c r="C89" s="189"/>
      <c r="D89" s="195"/>
      <c r="E89" s="248"/>
      <c r="F89" s="196"/>
    </row>
    <row r="90" spans="1:6" x14ac:dyDescent="0.2">
      <c r="A90" s="194">
        <f>+$A$76+COUNT($A$77:A89)*0.01+0.01</f>
        <v>1.07</v>
      </c>
      <c r="B90" s="201" t="s">
        <v>251</v>
      </c>
      <c r="C90" s="202"/>
      <c r="D90" s="203"/>
      <c r="E90" s="250"/>
      <c r="F90" s="204"/>
    </row>
    <row r="91" spans="1:6" ht="25.5" x14ac:dyDescent="0.2">
      <c r="A91" s="205" t="s">
        <v>252</v>
      </c>
      <c r="B91" s="187" t="s">
        <v>253</v>
      </c>
      <c r="C91" s="206" t="s">
        <v>22</v>
      </c>
      <c r="D91" s="203">
        <v>1</v>
      </c>
      <c r="E91" s="248"/>
      <c r="F91" s="207">
        <f>D91*E91</f>
        <v>0</v>
      </c>
    </row>
    <row r="92" spans="1:6" ht="27" x14ac:dyDescent="0.2">
      <c r="A92" s="205" t="s">
        <v>252</v>
      </c>
      <c r="B92" s="187" t="s">
        <v>273</v>
      </c>
      <c r="C92" s="206" t="s">
        <v>24</v>
      </c>
      <c r="D92" s="203">
        <v>25</v>
      </c>
      <c r="E92" s="248"/>
      <c r="F92" s="207">
        <f>D92*E92</f>
        <v>0</v>
      </c>
    </row>
    <row r="93" spans="1:6" ht="27" x14ac:dyDescent="0.2">
      <c r="A93" s="205" t="s">
        <v>252</v>
      </c>
      <c r="B93" s="187" t="s">
        <v>274</v>
      </c>
      <c r="C93" s="206" t="s">
        <v>24</v>
      </c>
      <c r="D93" s="203">
        <v>5</v>
      </c>
      <c r="E93" s="248"/>
      <c r="F93" s="207">
        <f>D93*E93</f>
        <v>0</v>
      </c>
    </row>
    <row r="94" spans="1:6" ht="27" x14ac:dyDescent="0.2">
      <c r="A94" s="205" t="s">
        <v>252</v>
      </c>
      <c r="B94" s="208" t="s">
        <v>275</v>
      </c>
      <c r="C94" s="209" t="s">
        <v>24</v>
      </c>
      <c r="D94" s="210">
        <v>5</v>
      </c>
      <c r="E94" s="251"/>
      <c r="F94" s="211">
        <f>D94*E94</f>
        <v>0</v>
      </c>
    </row>
    <row r="95" spans="1:6" ht="25.5" x14ac:dyDescent="0.2">
      <c r="A95" s="205" t="s">
        <v>252</v>
      </c>
      <c r="B95" s="187" t="s">
        <v>254</v>
      </c>
      <c r="C95" s="206" t="s">
        <v>22</v>
      </c>
      <c r="D95" s="203">
        <v>10</v>
      </c>
      <c r="E95" s="248"/>
      <c r="F95" s="207">
        <f>D95*E95</f>
        <v>0</v>
      </c>
    </row>
    <row r="96" spans="1:6" x14ac:dyDescent="0.2">
      <c r="A96" s="205"/>
      <c r="B96" s="187"/>
      <c r="C96" s="206"/>
      <c r="D96" s="203"/>
      <c r="E96" s="248"/>
      <c r="F96" s="207"/>
    </row>
    <row r="97" spans="1:6" x14ac:dyDescent="0.2">
      <c r="A97" s="194">
        <f>+$A$76+COUNT($A$77:A96)*0.01+0.01</f>
        <v>1.08</v>
      </c>
      <c r="B97" s="187" t="s">
        <v>255</v>
      </c>
      <c r="C97" s="189" t="s">
        <v>22</v>
      </c>
      <c r="D97" s="195">
        <v>1</v>
      </c>
      <c r="E97" s="248"/>
      <c r="F97" s="196">
        <f>D97*E97</f>
        <v>0</v>
      </c>
    </row>
    <row r="98" spans="1:6" x14ac:dyDescent="0.2">
      <c r="A98" s="205"/>
      <c r="B98" s="187"/>
      <c r="C98" s="206"/>
      <c r="D98" s="203"/>
      <c r="E98" s="248"/>
      <c r="F98" s="207"/>
    </row>
    <row r="99" spans="1:6" x14ac:dyDescent="0.2">
      <c r="A99" s="194">
        <f>+$A$76+COUNT($A$77:A98)*0.01+0.01</f>
        <v>1.0900000000000001</v>
      </c>
      <c r="B99" s="187" t="s">
        <v>256</v>
      </c>
      <c r="C99" s="189" t="s">
        <v>22</v>
      </c>
      <c r="D99" s="195">
        <v>1</v>
      </c>
      <c r="E99" s="248"/>
      <c r="F99" s="196">
        <f>D99*E99</f>
        <v>0</v>
      </c>
    </row>
    <row r="100" spans="1:6" x14ac:dyDescent="0.2">
      <c r="A100" s="194"/>
      <c r="B100" s="187"/>
      <c r="C100" s="189"/>
      <c r="D100" s="188"/>
      <c r="E100" s="193"/>
      <c r="F100" s="212"/>
    </row>
    <row r="101" spans="1:6" ht="39" thickBot="1" x14ac:dyDescent="0.25">
      <c r="A101" s="213">
        <f>+$A$76+COUNT($A$77:A100)*0.01+0.01</f>
        <v>1.1000000000000001</v>
      </c>
      <c r="B101" s="214" t="s">
        <v>257</v>
      </c>
      <c r="C101" s="215"/>
      <c r="D101" s="216">
        <v>0.03</v>
      </c>
      <c r="E101" s="217"/>
      <c r="F101" s="218">
        <f>SUM(F78:F97)*D101</f>
        <v>0</v>
      </c>
    </row>
    <row r="102" spans="1:6" ht="15.75" x14ac:dyDescent="0.25">
      <c r="A102" s="168" t="s">
        <v>187</v>
      </c>
      <c r="B102" s="169" t="s">
        <v>258</v>
      </c>
      <c r="C102" s="170"/>
      <c r="D102" s="171"/>
      <c r="E102" s="171"/>
      <c r="F102" s="171">
        <f>SUM(F77:F101)</f>
        <v>0</v>
      </c>
    </row>
    <row r="103" spans="1:6" ht="15.75" x14ac:dyDescent="0.25">
      <c r="A103" s="129"/>
      <c r="B103" s="161"/>
      <c r="C103" s="117"/>
      <c r="D103" s="118"/>
      <c r="E103" s="118"/>
      <c r="F103" s="118"/>
    </row>
    <row r="104" spans="1:6" ht="15.75" x14ac:dyDescent="0.25">
      <c r="A104" s="129"/>
      <c r="B104" s="161"/>
      <c r="C104" s="117"/>
      <c r="D104" s="118"/>
      <c r="E104" s="118"/>
      <c r="F104" s="118"/>
    </row>
    <row r="105" spans="1:6" ht="15.75" x14ac:dyDescent="0.25">
      <c r="A105" s="157"/>
      <c r="B105" s="3" t="s">
        <v>0</v>
      </c>
      <c r="C105" s="162"/>
      <c r="D105" s="163"/>
      <c r="E105" s="163"/>
      <c r="F105" s="159"/>
    </row>
    <row r="106" spans="1:6" ht="15" x14ac:dyDescent="0.2">
      <c r="A106" s="12"/>
      <c r="B106" s="10"/>
      <c r="C106" s="126"/>
      <c r="D106" s="127"/>
      <c r="E106" s="127"/>
      <c r="F106" s="11"/>
    </row>
    <row r="107" spans="1:6" ht="15" x14ac:dyDescent="0.2">
      <c r="A107" s="12" t="s">
        <v>186</v>
      </c>
      <c r="B107" s="129" t="s">
        <v>151</v>
      </c>
      <c r="C107" s="126"/>
      <c r="D107" s="127"/>
      <c r="E107" s="127"/>
      <c r="F107" s="11">
        <f>F69</f>
        <v>0</v>
      </c>
    </row>
    <row r="108" spans="1:6" ht="15" x14ac:dyDescent="0.2">
      <c r="A108" s="12" t="s">
        <v>187</v>
      </c>
      <c r="B108" s="129" t="str">
        <f>B72</f>
        <v>OZEMLJITEV</v>
      </c>
      <c r="C108" s="126"/>
      <c r="D108" s="127"/>
      <c r="E108" s="127"/>
      <c r="F108" s="11">
        <f>F102</f>
        <v>0</v>
      </c>
    </row>
    <row r="109" spans="1:6" ht="15" x14ac:dyDescent="0.2">
      <c r="A109" s="12"/>
      <c r="B109" s="10"/>
      <c r="C109" s="126"/>
      <c r="D109" s="127"/>
      <c r="E109" s="127"/>
      <c r="F109" s="11"/>
    </row>
    <row r="110" spans="1:6" ht="15" x14ac:dyDescent="0.2">
      <c r="A110" s="219"/>
      <c r="B110" s="130" t="s">
        <v>126</v>
      </c>
      <c r="C110" s="220"/>
      <c r="D110" s="167"/>
      <c r="E110" s="167"/>
      <c r="F110" s="131">
        <f>SUM(F107:F109)</f>
        <v>0</v>
      </c>
    </row>
    <row r="111" spans="1:6" ht="15.75" thickBot="1" x14ac:dyDescent="0.25">
      <c r="A111" s="132"/>
      <c r="B111" s="133" t="s">
        <v>136</v>
      </c>
      <c r="C111" s="134"/>
      <c r="D111" s="135"/>
      <c r="E111" s="135"/>
      <c r="F111" s="136">
        <f>F110*0.1</f>
        <v>0</v>
      </c>
    </row>
    <row r="112" spans="1:6" ht="15.75" x14ac:dyDescent="0.25">
      <c r="A112" s="120"/>
      <c r="B112" s="121" t="s">
        <v>126</v>
      </c>
      <c r="C112" s="122"/>
      <c r="D112" s="123"/>
      <c r="E112" s="123"/>
      <c r="F112" s="124">
        <f>F110+F111</f>
        <v>0</v>
      </c>
    </row>
  </sheetData>
  <sheetProtection algorithmName="SHA-512" hashValue="0WHthQ+3PMEsavlFlRoaBGjdkHZJ17NqeKoWNsZiJ6pxS4AOX8imXbo/CnOC2E7OFSqACKgV1H7htjCvDUWo5Q==" saltValue="MEOhoMg8AQ8xvhAAsVrRUA=="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89" orientation="portrait" r:id="rId1"/>
  <rowBreaks count="2" manualBreakCount="2">
    <brk id="33" max="5" man="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view="pageBreakPreview" topLeftCell="A7" zoomScale="115" zoomScaleNormal="100" zoomScaleSheetLayoutView="115"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col min="6" max="6" width="12.5703125" style="154" customWidth="1"/>
    <col min="7" max="16384" width="9.140625" style="8"/>
  </cols>
  <sheetData>
    <row r="1" spans="1:8" x14ac:dyDescent="0.2">
      <c r="B1" s="4" t="s">
        <v>129</v>
      </c>
      <c r="C1" s="8"/>
      <c r="D1" s="154"/>
      <c r="E1" s="154"/>
    </row>
    <row r="2" spans="1:8" x14ac:dyDescent="0.2">
      <c r="B2" s="4"/>
      <c r="C2" s="8"/>
      <c r="D2" s="154"/>
      <c r="E2" s="154"/>
    </row>
    <row r="3" spans="1:8" s="10" customFormat="1" ht="15.75" x14ac:dyDescent="0.2">
      <c r="A3" s="12"/>
      <c r="B3" s="119" t="s">
        <v>199</v>
      </c>
      <c r="D3" s="11"/>
      <c r="E3" s="11"/>
      <c r="F3" s="11"/>
    </row>
    <row r="4" spans="1:8" s="10" customFormat="1" ht="15.75" x14ac:dyDescent="0.2">
      <c r="A4" s="12"/>
      <c r="B4" s="164" t="s">
        <v>201</v>
      </c>
      <c r="D4" s="11"/>
      <c r="E4" s="11"/>
      <c r="F4" s="11"/>
    </row>
    <row r="5" spans="1:8" s="10" customFormat="1" ht="15.75" x14ac:dyDescent="0.2">
      <c r="A5" s="12"/>
      <c r="B5" s="164" t="s">
        <v>202</v>
      </c>
      <c r="D5" s="11"/>
      <c r="E5" s="11"/>
      <c r="F5" s="11"/>
    </row>
    <row r="6" spans="1:8" s="10" customFormat="1" ht="15.75" x14ac:dyDescent="0.2">
      <c r="A6" s="12"/>
      <c r="B6" s="119"/>
      <c r="D6" s="11"/>
      <c r="E6" s="11"/>
      <c r="F6" s="11"/>
    </row>
    <row r="7" spans="1:8" s="3" customFormat="1" ht="15.75" x14ac:dyDescent="0.25">
      <c r="A7" s="157" t="s">
        <v>186</v>
      </c>
      <c r="B7" s="119" t="s">
        <v>151</v>
      </c>
      <c r="C7" s="158"/>
      <c r="D7" s="159"/>
      <c r="E7" s="160"/>
      <c r="F7" s="159"/>
    </row>
    <row r="8" spans="1:8" x14ac:dyDescent="0.2">
      <c r="B8" s="176"/>
      <c r="C8" s="177"/>
      <c r="D8" s="154"/>
      <c r="E8" s="178"/>
    </row>
    <row r="9" spans="1:8" s="5" customFormat="1" ht="36" customHeight="1" x14ac:dyDescent="0.2">
      <c r="A9" s="235" t="s">
        <v>191</v>
      </c>
      <c r="B9" s="236"/>
      <c r="C9" s="236"/>
      <c r="D9" s="236"/>
      <c r="E9" s="236"/>
      <c r="F9" s="237"/>
    </row>
    <row r="10" spans="1:8" s="6" customFormat="1" ht="24.75" customHeight="1" x14ac:dyDescent="0.2">
      <c r="A10" s="227" t="s">
        <v>1</v>
      </c>
      <c r="B10" s="233"/>
      <c r="C10" s="233"/>
      <c r="D10" s="233"/>
      <c r="E10" s="233"/>
      <c r="F10" s="234"/>
    </row>
    <row r="11" spans="1:8" s="5" customFormat="1" ht="60" customHeight="1" x14ac:dyDescent="0.2">
      <c r="A11" s="230" t="s">
        <v>11</v>
      </c>
      <c r="B11" s="238"/>
      <c r="C11" s="238"/>
      <c r="D11" s="238"/>
      <c r="E11" s="238"/>
      <c r="F11" s="239"/>
    </row>
    <row r="12" spans="1:8" s="5" customFormat="1" ht="36.75" customHeight="1" x14ac:dyDescent="0.2">
      <c r="A12" s="227" t="s">
        <v>2</v>
      </c>
      <c r="B12" s="228"/>
      <c r="C12" s="228"/>
      <c r="D12" s="228"/>
      <c r="E12" s="228"/>
      <c r="F12" s="229"/>
    </row>
    <row r="13" spans="1:8" s="5" customFormat="1" ht="36.75" customHeight="1" x14ac:dyDescent="0.2">
      <c r="A13" s="227" t="s">
        <v>8</v>
      </c>
      <c r="B13" s="228"/>
      <c r="C13" s="228"/>
      <c r="D13" s="228"/>
      <c r="E13" s="228"/>
      <c r="F13" s="229"/>
    </row>
    <row r="14" spans="1:8" s="5" customFormat="1" ht="25.5" customHeight="1" x14ac:dyDescent="0.2">
      <c r="A14" s="227" t="s">
        <v>3</v>
      </c>
      <c r="B14" s="228"/>
      <c r="C14" s="228"/>
      <c r="D14" s="228"/>
      <c r="E14" s="228"/>
      <c r="F14" s="229"/>
    </row>
    <row r="15" spans="1:8" s="5" customFormat="1" ht="47.25" customHeight="1" x14ac:dyDescent="0.2">
      <c r="A15" s="227" t="s">
        <v>4</v>
      </c>
      <c r="B15" s="228"/>
      <c r="C15" s="228"/>
      <c r="D15" s="228"/>
      <c r="E15" s="228"/>
      <c r="F15" s="229"/>
    </row>
    <row r="16" spans="1:8" s="45" customFormat="1" ht="14.25" x14ac:dyDescent="0.2">
      <c r="A16" s="46"/>
      <c r="B16" s="43"/>
      <c r="D16" s="151"/>
      <c r="E16" s="151"/>
      <c r="F16" s="44"/>
      <c r="H16" s="179"/>
    </row>
    <row r="17" spans="1:8" s="3" customFormat="1" ht="15.75" x14ac:dyDescent="0.25">
      <c r="A17" s="128"/>
      <c r="B17" s="142" t="s">
        <v>172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81" t="s">
        <v>243</v>
      </c>
      <c r="D20" s="14" t="s">
        <v>242</v>
      </c>
      <c r="E20" s="182" t="s">
        <v>244</v>
      </c>
      <c r="F20" s="148" t="s">
        <v>245</v>
      </c>
    </row>
    <row r="21" spans="1:8" x14ac:dyDescent="0.2">
      <c r="A21" s="180"/>
      <c r="B21" s="14"/>
      <c r="C21" s="181"/>
      <c r="D21" s="14"/>
      <c r="E21" s="182"/>
      <c r="F21" s="148"/>
    </row>
    <row r="22" spans="1:8" s="14" customFormat="1" ht="25.5" x14ac:dyDescent="0.2">
      <c r="A22" s="148" t="s">
        <v>175</v>
      </c>
      <c r="B22" s="13" t="s">
        <v>194</v>
      </c>
      <c r="C22" s="14" t="s">
        <v>171</v>
      </c>
      <c r="D22" s="149">
        <v>1</v>
      </c>
      <c r="E22" s="149">
        <f>SUM(F23:F55)</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16</v>
      </c>
      <c r="E28" s="240"/>
      <c r="F28" s="44">
        <f>D28*E28</f>
        <v>0</v>
      </c>
      <c r="G28" s="42"/>
      <c r="H28" s="42"/>
    </row>
    <row r="29" spans="1:8" x14ac:dyDescent="0.2">
      <c r="E29" s="241"/>
    </row>
    <row r="30" spans="1:8" s="45" customFormat="1" ht="25.5" x14ac:dyDescent="0.2">
      <c r="A30" s="43" t="s">
        <v>155</v>
      </c>
      <c r="B30" s="43" t="s">
        <v>162</v>
      </c>
      <c r="C30" s="42" t="s">
        <v>5</v>
      </c>
      <c r="D30" s="44">
        <v>15</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10</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20</v>
      </c>
      <c r="E34" s="242"/>
      <c r="F34" s="44">
        <f>D34*E34</f>
        <v>0</v>
      </c>
    </row>
    <row r="35" spans="1:8" s="43" customFormat="1" x14ac:dyDescent="0.2">
      <c r="C35" s="42"/>
      <c r="D35" s="44"/>
      <c r="E35" s="240"/>
      <c r="F35" s="44"/>
    </row>
    <row r="36" spans="1:8" s="43" customFormat="1" ht="25.5" x14ac:dyDescent="0.2">
      <c r="A36" s="43" t="s">
        <v>159</v>
      </c>
      <c r="B36" s="43" t="s">
        <v>134</v>
      </c>
      <c r="C36" s="42" t="s">
        <v>5</v>
      </c>
      <c r="D36" s="44">
        <v>20</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15.3</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20</v>
      </c>
      <c r="E40" s="240"/>
      <c r="F40" s="44">
        <f>D40*E40</f>
        <v>0</v>
      </c>
    </row>
    <row r="41" spans="1:8" s="43" customFormat="1" x14ac:dyDescent="0.2">
      <c r="C41" s="42"/>
      <c r="D41" s="44"/>
      <c r="E41" s="240"/>
      <c r="F41" s="44"/>
    </row>
    <row r="42" spans="1:8" s="45" customFormat="1" ht="38.25" x14ac:dyDescent="0.2">
      <c r="A42" s="46" t="s">
        <v>176</v>
      </c>
      <c r="B42" s="43" t="s">
        <v>147</v>
      </c>
      <c r="C42" s="45" t="s">
        <v>127</v>
      </c>
      <c r="D42" s="151">
        <v>2.2999999999999998</v>
      </c>
      <c r="E42" s="245"/>
      <c r="F42" s="44">
        <f>D42*E42</f>
        <v>0</v>
      </c>
    </row>
    <row r="43" spans="1:8" s="43" customFormat="1" x14ac:dyDescent="0.2">
      <c r="C43" s="42"/>
      <c r="D43" s="44"/>
      <c r="E43" s="240"/>
      <c r="F43" s="44"/>
    </row>
    <row r="44" spans="1:8" s="45" customFormat="1" x14ac:dyDescent="0.2">
      <c r="A44" s="46" t="s">
        <v>177</v>
      </c>
      <c r="B44" s="43" t="s">
        <v>195</v>
      </c>
      <c r="C44" s="45" t="s">
        <v>6</v>
      </c>
      <c r="D44" s="151">
        <v>16.399999999999999</v>
      </c>
      <c r="E44" s="245"/>
      <c r="F44" s="44">
        <f>D44*E44</f>
        <v>0</v>
      </c>
    </row>
    <row r="45" spans="1:8" s="43" customFormat="1" x14ac:dyDescent="0.2">
      <c r="C45" s="42"/>
      <c r="D45" s="44"/>
      <c r="E45" s="240"/>
      <c r="F45" s="44"/>
    </row>
    <row r="46" spans="1:8" s="43" customFormat="1" ht="38.25" x14ac:dyDescent="0.2">
      <c r="A46" s="43" t="s">
        <v>178</v>
      </c>
      <c r="B46" s="43" t="s">
        <v>168</v>
      </c>
      <c r="C46" s="42"/>
      <c r="D46" s="44"/>
      <c r="E46" s="240"/>
      <c r="F46" s="44"/>
    </row>
    <row r="47" spans="1:8" s="43" customFormat="1" x14ac:dyDescent="0.2">
      <c r="B47" s="43" t="s">
        <v>169</v>
      </c>
      <c r="C47" s="42" t="s">
        <v>131</v>
      </c>
      <c r="D47" s="44">
        <v>300</v>
      </c>
      <c r="E47" s="240"/>
      <c r="F47" s="44">
        <f>D47*E47</f>
        <v>0</v>
      </c>
    </row>
    <row r="48" spans="1:8" s="43" customFormat="1" x14ac:dyDescent="0.2">
      <c r="C48" s="42"/>
      <c r="D48" s="44"/>
      <c r="E48" s="240"/>
      <c r="F48" s="44"/>
    </row>
    <row r="49" spans="1:8" s="45" customFormat="1" ht="63.75" x14ac:dyDescent="0.2">
      <c r="A49" s="46" t="s">
        <v>179</v>
      </c>
      <c r="B49" s="43" t="s">
        <v>270</v>
      </c>
      <c r="C49" s="45" t="s">
        <v>5</v>
      </c>
      <c r="D49" s="151">
        <v>2</v>
      </c>
      <c r="E49" s="245"/>
      <c r="F49" s="44">
        <f>D49*E49</f>
        <v>0</v>
      </c>
    </row>
    <row r="50" spans="1:8" s="43" customFormat="1" x14ac:dyDescent="0.2">
      <c r="C50" s="42"/>
      <c r="D50" s="44"/>
      <c r="E50" s="240"/>
      <c r="F50" s="44"/>
    </row>
    <row r="51" spans="1:8" s="45" customFormat="1" ht="25.5" x14ac:dyDescent="0.2">
      <c r="A51" s="46" t="s">
        <v>180</v>
      </c>
      <c r="B51" s="43" t="s">
        <v>203</v>
      </c>
      <c r="C51" s="45" t="s">
        <v>6</v>
      </c>
      <c r="D51" s="151">
        <v>6</v>
      </c>
      <c r="E51" s="245"/>
      <c r="F51" s="44">
        <f>D51*E51</f>
        <v>0</v>
      </c>
    </row>
    <row r="52" spans="1:8" s="43" customFormat="1" x14ac:dyDescent="0.2">
      <c r="C52" s="42"/>
      <c r="D52" s="44"/>
      <c r="E52" s="240"/>
      <c r="F52" s="44"/>
    </row>
    <row r="53" spans="1:8" s="45" customFormat="1" ht="25.5" x14ac:dyDescent="0.2">
      <c r="A53" s="46" t="s">
        <v>161</v>
      </c>
      <c r="B53" s="43" t="s">
        <v>240</v>
      </c>
      <c r="C53" s="45" t="s">
        <v>6</v>
      </c>
      <c r="D53" s="151">
        <v>6</v>
      </c>
      <c r="E53" s="245"/>
      <c r="F53" s="44">
        <f>D53*E53</f>
        <v>0</v>
      </c>
    </row>
    <row r="54" spans="1:8" x14ac:dyDescent="0.2">
      <c r="E54" s="241"/>
    </row>
    <row r="55" spans="1:8" s="45" customFormat="1" x14ac:dyDescent="0.2">
      <c r="A55" s="46" t="s">
        <v>176</v>
      </c>
      <c r="B55" s="43" t="s">
        <v>173</v>
      </c>
      <c r="C55" s="45" t="s">
        <v>22</v>
      </c>
      <c r="D55" s="151">
        <v>1</v>
      </c>
      <c r="E55" s="245"/>
      <c r="F55" s="44">
        <f>D55*E55</f>
        <v>0</v>
      </c>
    </row>
    <row r="56" spans="1:8" s="45" customFormat="1" x14ac:dyDescent="0.2">
      <c r="A56" s="46"/>
      <c r="B56" s="43"/>
      <c r="D56" s="151"/>
      <c r="E56" s="245"/>
      <c r="F56" s="44"/>
    </row>
    <row r="57" spans="1:8" s="43" customFormat="1" x14ac:dyDescent="0.2">
      <c r="C57" s="42"/>
      <c r="D57" s="44"/>
      <c r="E57" s="240"/>
      <c r="F57" s="44"/>
    </row>
    <row r="58" spans="1:8" s="43" customFormat="1" x14ac:dyDescent="0.2">
      <c r="B58" s="13" t="s">
        <v>174</v>
      </c>
      <c r="C58" s="42"/>
      <c r="D58" s="44"/>
      <c r="E58" s="240"/>
      <c r="F58" s="44"/>
    </row>
    <row r="59" spans="1:8" x14ac:dyDescent="0.2">
      <c r="E59" s="241"/>
    </row>
    <row r="60" spans="1:8" s="45" customFormat="1" ht="63.75" x14ac:dyDescent="0.2">
      <c r="A60" s="46" t="s">
        <v>175</v>
      </c>
      <c r="B60" s="43" t="s">
        <v>150</v>
      </c>
      <c r="D60" s="151"/>
      <c r="E60" s="245"/>
      <c r="F60" s="44"/>
      <c r="H60" s="179"/>
    </row>
    <row r="61" spans="1:8" s="45" customFormat="1" x14ac:dyDescent="0.2">
      <c r="A61" s="43"/>
      <c r="B61" s="43" t="s">
        <v>174</v>
      </c>
      <c r="C61" s="42" t="s">
        <v>5</v>
      </c>
      <c r="D61" s="44">
        <v>3.2</v>
      </c>
      <c r="E61" s="240"/>
      <c r="F61" s="44">
        <f>D61*E61</f>
        <v>0</v>
      </c>
      <c r="G61" s="42"/>
      <c r="H61" s="42"/>
    </row>
    <row r="62" spans="1:8" x14ac:dyDescent="0.2">
      <c r="E62" s="241"/>
    </row>
    <row r="63" spans="1:8" ht="18" customHeight="1" x14ac:dyDescent="0.2">
      <c r="A63" s="145"/>
      <c r="B63" s="137" t="s">
        <v>141</v>
      </c>
      <c r="C63" s="140"/>
      <c r="D63" s="146"/>
      <c r="E63" s="246"/>
      <c r="F63" s="141"/>
    </row>
    <row r="64" spans="1:8" x14ac:dyDescent="0.2">
      <c r="A64" s="150"/>
      <c r="B64" s="138"/>
      <c r="C64" s="140"/>
      <c r="D64" s="146"/>
      <c r="E64" s="246"/>
      <c r="F64" s="141"/>
    </row>
    <row r="65" spans="1:8" x14ac:dyDescent="0.2">
      <c r="A65" s="150" t="s">
        <v>182</v>
      </c>
      <c r="B65" s="139" t="s">
        <v>142</v>
      </c>
      <c r="C65" s="140"/>
      <c r="D65" s="146"/>
      <c r="E65" s="246"/>
      <c r="F65" s="141"/>
    </row>
    <row r="66" spans="1:8" ht="36" x14ac:dyDescent="0.2">
      <c r="A66" s="150"/>
      <c r="B66" s="183" t="s">
        <v>143</v>
      </c>
      <c r="C66" s="140" t="s">
        <v>132</v>
      </c>
      <c r="D66" s="166">
        <v>1</v>
      </c>
      <c r="E66" s="240"/>
      <c r="F66" s="44">
        <f>D66*E66</f>
        <v>0</v>
      </c>
    </row>
    <row r="67" spans="1:8" x14ac:dyDescent="0.2">
      <c r="A67" s="150"/>
      <c r="B67" s="138"/>
      <c r="C67" s="140"/>
      <c r="D67" s="166"/>
      <c r="E67" s="241"/>
      <c r="F67" s="147"/>
    </row>
    <row r="68" spans="1:8" x14ac:dyDescent="0.2">
      <c r="A68" s="150" t="s">
        <v>183</v>
      </c>
      <c r="B68" s="139" t="s">
        <v>144</v>
      </c>
      <c r="C68" s="140"/>
      <c r="D68" s="166"/>
      <c r="E68" s="240"/>
      <c r="F68" s="147"/>
    </row>
    <row r="69" spans="1:8" ht="24" x14ac:dyDescent="0.2">
      <c r="A69" s="145"/>
      <c r="B69" s="183" t="s">
        <v>145</v>
      </c>
      <c r="C69" s="140"/>
      <c r="D69" s="166"/>
      <c r="E69" s="247"/>
      <c r="F69" s="147"/>
    </row>
    <row r="70" spans="1:8" x14ac:dyDescent="0.2">
      <c r="A70" s="145" t="s">
        <v>146</v>
      </c>
      <c r="B70" s="183" t="s">
        <v>148</v>
      </c>
      <c r="C70" s="140" t="s">
        <v>132</v>
      </c>
      <c r="D70" s="166">
        <v>1</v>
      </c>
      <c r="E70" s="240"/>
      <c r="F70" s="44">
        <f>D70*E70</f>
        <v>0</v>
      </c>
    </row>
    <row r="71" spans="1:8" ht="13.5" thickBot="1" x14ac:dyDescent="0.25">
      <c r="A71" s="172"/>
      <c r="B71" s="184" t="s">
        <v>149</v>
      </c>
      <c r="C71" s="173"/>
      <c r="D71" s="173"/>
      <c r="E71" s="175"/>
      <c r="F71" s="174"/>
    </row>
    <row r="72" spans="1:8" s="3" customFormat="1" ht="15.75" x14ac:dyDescent="0.25">
      <c r="A72" s="168"/>
      <c r="B72" s="169" t="s">
        <v>200</v>
      </c>
      <c r="C72" s="170"/>
      <c r="D72" s="171"/>
      <c r="E72" s="171"/>
      <c r="F72" s="171">
        <f>F22+F61+F66+F70</f>
        <v>0</v>
      </c>
      <c r="G72" s="2"/>
      <c r="H72" s="179"/>
    </row>
    <row r="73" spans="1:8" s="3" customFormat="1" ht="15.75" x14ac:dyDescent="0.25">
      <c r="A73" s="129"/>
      <c r="B73" s="161"/>
      <c r="C73" s="117"/>
      <c r="D73" s="118"/>
      <c r="E73" s="118"/>
      <c r="F73" s="118"/>
      <c r="G73" s="2"/>
      <c r="H73" s="2"/>
    </row>
    <row r="74" spans="1:8" s="3" customFormat="1" ht="15.75" x14ac:dyDescent="0.25">
      <c r="A74" s="129"/>
      <c r="B74" s="161"/>
      <c r="C74" s="117"/>
      <c r="D74" s="118"/>
      <c r="E74" s="118"/>
      <c r="F74" s="118"/>
      <c r="G74" s="2"/>
      <c r="H74" s="2"/>
    </row>
    <row r="75" spans="1:8" s="156" customFormat="1" ht="15.75" x14ac:dyDescent="0.25">
      <c r="A75" s="155" t="s">
        <v>187</v>
      </c>
      <c r="B75" s="185" t="s">
        <v>258</v>
      </c>
      <c r="C75" s="117"/>
      <c r="D75" s="118"/>
      <c r="E75" s="118"/>
      <c r="F75" s="118"/>
      <c r="G75" s="117"/>
      <c r="H75" s="117"/>
    </row>
    <row r="76" spans="1:8" x14ac:dyDescent="0.2">
      <c r="A76" s="180" t="s">
        <v>16</v>
      </c>
      <c r="B76" s="14" t="s">
        <v>241</v>
      </c>
      <c r="C76" s="181" t="s">
        <v>243</v>
      </c>
      <c r="D76" s="14" t="s">
        <v>242</v>
      </c>
      <c r="E76" s="182" t="s">
        <v>244</v>
      </c>
      <c r="F76" s="148" t="s">
        <v>245</v>
      </c>
    </row>
    <row r="77" spans="1:8" s="45" customFormat="1" x14ac:dyDescent="0.2">
      <c r="A77" s="186"/>
      <c r="B77" s="187"/>
      <c r="C77" s="188"/>
      <c r="D77" s="189"/>
      <c r="E77" s="190"/>
      <c r="F77" s="190"/>
    </row>
    <row r="78" spans="1:8" ht="25.5" x14ac:dyDescent="0.2">
      <c r="A78" s="191">
        <v>1</v>
      </c>
      <c r="B78" s="192" t="s">
        <v>260</v>
      </c>
      <c r="C78" s="188"/>
      <c r="D78" s="189"/>
      <c r="E78" s="193"/>
      <c r="F78" s="193"/>
    </row>
    <row r="79" spans="1:8" s="45" customFormat="1" x14ac:dyDescent="0.2">
      <c r="A79" s="191"/>
      <c r="B79" s="192"/>
      <c r="C79" s="188"/>
      <c r="D79" s="189"/>
      <c r="E79" s="193"/>
      <c r="F79" s="193"/>
    </row>
    <row r="80" spans="1:8" ht="38.25" x14ac:dyDescent="0.2">
      <c r="A80" s="194">
        <f>+$A$78+COUNT($A$79:A79)*0.01+0.01</f>
        <v>1.01</v>
      </c>
      <c r="B80" s="187" t="s">
        <v>247</v>
      </c>
      <c r="C80" s="189" t="s">
        <v>24</v>
      </c>
      <c r="D80" s="195">
        <v>10</v>
      </c>
      <c r="E80" s="248"/>
      <c r="F80" s="196">
        <f>D80*E80</f>
        <v>0</v>
      </c>
    </row>
    <row r="81" spans="1:8" s="3" customFormat="1" ht="15.75" x14ac:dyDescent="0.25">
      <c r="A81" s="194"/>
      <c r="B81" s="187"/>
      <c r="C81" s="189"/>
      <c r="D81" s="195"/>
      <c r="E81" s="248"/>
      <c r="F81" s="196">
        <f t="shared" ref="F81:F101" si="0">D81*E81</f>
        <v>0</v>
      </c>
      <c r="G81" s="2"/>
      <c r="H81" s="179"/>
    </row>
    <row r="82" spans="1:8" s="3" customFormat="1" ht="25.5" x14ac:dyDescent="0.25">
      <c r="A82" s="194">
        <f>+$A$78+COUNT($A$79:A81)*0.01+0.01</f>
        <v>1.02</v>
      </c>
      <c r="B82" s="187" t="s">
        <v>248</v>
      </c>
      <c r="C82" s="189" t="s">
        <v>24</v>
      </c>
      <c r="D82" s="195">
        <v>15</v>
      </c>
      <c r="E82" s="248"/>
      <c r="F82" s="196">
        <f t="shared" si="0"/>
        <v>0</v>
      </c>
      <c r="G82" s="2"/>
      <c r="H82" s="179"/>
    </row>
    <row r="83" spans="1:8" s="3" customFormat="1" ht="15.75" x14ac:dyDescent="0.25">
      <c r="A83" s="197"/>
      <c r="B83" s="198"/>
      <c r="C83" s="199"/>
      <c r="D83" s="199"/>
      <c r="E83" s="249"/>
      <c r="F83" s="196">
        <f t="shared" si="0"/>
        <v>0</v>
      </c>
      <c r="G83" s="2"/>
      <c r="H83" s="179"/>
    </row>
    <row r="84" spans="1:8" s="3" customFormat="1" ht="38.25" x14ac:dyDescent="0.25">
      <c r="A84" s="194">
        <f>+$A$78+COUNT($A$79:A83)*0.01+0.01</f>
        <v>1.03</v>
      </c>
      <c r="B84" s="187" t="s">
        <v>271</v>
      </c>
      <c r="C84" s="189" t="s">
        <v>7</v>
      </c>
      <c r="D84" s="195">
        <v>10</v>
      </c>
      <c r="E84" s="248"/>
      <c r="F84" s="196">
        <f t="shared" si="0"/>
        <v>0</v>
      </c>
    </row>
    <row r="85" spans="1:8" s="10" customFormat="1" ht="15" x14ac:dyDescent="0.2">
      <c r="A85" s="197"/>
      <c r="B85" s="198"/>
      <c r="C85" s="199"/>
      <c r="D85" s="199"/>
      <c r="E85" s="249"/>
      <c r="F85" s="196">
        <f t="shared" si="0"/>
        <v>0</v>
      </c>
    </row>
    <row r="86" spans="1:8" s="10" customFormat="1" ht="38.25" x14ac:dyDescent="0.2">
      <c r="A86" s="194">
        <f>+$A$78+COUNT($A$79:A85)*0.01+0.01</f>
        <v>1.04</v>
      </c>
      <c r="B86" s="187" t="s">
        <v>249</v>
      </c>
      <c r="C86" s="189" t="s">
        <v>7</v>
      </c>
      <c r="D86" s="195">
        <v>7</v>
      </c>
      <c r="E86" s="248"/>
      <c r="F86" s="196">
        <f t="shared" si="0"/>
        <v>0</v>
      </c>
    </row>
    <row r="87" spans="1:8" s="10" customFormat="1" ht="15" x14ac:dyDescent="0.2">
      <c r="A87" s="197"/>
      <c r="B87" s="198"/>
      <c r="C87" s="199"/>
      <c r="D87" s="199"/>
      <c r="E87" s="249"/>
      <c r="F87" s="196">
        <f t="shared" si="0"/>
        <v>0</v>
      </c>
    </row>
    <row r="88" spans="1:8" s="10" customFormat="1" ht="38.25" x14ac:dyDescent="0.2">
      <c r="A88" s="194">
        <f>+$A$78+COUNT($A$79:A87)*0.01+0.01</f>
        <v>1.05</v>
      </c>
      <c r="B88" s="187" t="s">
        <v>272</v>
      </c>
      <c r="C88" s="189" t="s">
        <v>7</v>
      </c>
      <c r="D88" s="195">
        <v>6</v>
      </c>
      <c r="E88" s="248"/>
      <c r="F88" s="196">
        <f t="shared" si="0"/>
        <v>0</v>
      </c>
    </row>
    <row r="89" spans="1:8" x14ac:dyDescent="0.2">
      <c r="A89" s="194"/>
      <c r="B89" s="187"/>
      <c r="C89" s="189"/>
      <c r="D89" s="195"/>
      <c r="E89" s="248"/>
      <c r="F89" s="196">
        <f t="shared" si="0"/>
        <v>0</v>
      </c>
    </row>
    <row r="90" spans="1:8" s="10" customFormat="1" ht="25.5" x14ac:dyDescent="0.2">
      <c r="A90" s="194">
        <f>+$A$78+COUNT($A$79:A89)*0.01+0.01</f>
        <v>1.06</v>
      </c>
      <c r="B90" s="187" t="s">
        <v>250</v>
      </c>
      <c r="C90" s="189" t="s">
        <v>22</v>
      </c>
      <c r="D90" s="195">
        <v>1</v>
      </c>
      <c r="E90" s="248"/>
      <c r="F90" s="196">
        <f t="shared" si="0"/>
        <v>0</v>
      </c>
    </row>
    <row r="91" spans="1:8" s="3" customFormat="1" ht="15.75" x14ac:dyDescent="0.25">
      <c r="A91" s="194"/>
      <c r="B91" s="187"/>
      <c r="C91" s="189"/>
      <c r="D91" s="195"/>
      <c r="E91" s="248"/>
      <c r="F91" s="196">
        <f t="shared" si="0"/>
        <v>0</v>
      </c>
    </row>
    <row r="92" spans="1:8" x14ac:dyDescent="0.2">
      <c r="A92" s="194">
        <f>+$A$78+COUNT($A$79:A91)*0.01+0.01</f>
        <v>1.07</v>
      </c>
      <c r="B92" s="201" t="s">
        <v>251</v>
      </c>
      <c r="C92" s="202"/>
      <c r="D92" s="203"/>
      <c r="E92" s="250"/>
      <c r="F92" s="196">
        <f t="shared" si="0"/>
        <v>0</v>
      </c>
    </row>
    <row r="93" spans="1:8" ht="25.5" x14ac:dyDescent="0.2">
      <c r="A93" s="205" t="s">
        <v>252</v>
      </c>
      <c r="B93" s="187" t="s">
        <v>253</v>
      </c>
      <c r="C93" s="206" t="s">
        <v>22</v>
      </c>
      <c r="D93" s="203">
        <v>1</v>
      </c>
      <c r="E93" s="248"/>
      <c r="F93" s="196">
        <f t="shared" si="0"/>
        <v>0</v>
      </c>
    </row>
    <row r="94" spans="1:8" ht="27" x14ac:dyDescent="0.2">
      <c r="A94" s="205" t="s">
        <v>252</v>
      </c>
      <c r="B94" s="187" t="s">
        <v>273</v>
      </c>
      <c r="C94" s="206" t="s">
        <v>24</v>
      </c>
      <c r="D94" s="203">
        <v>25</v>
      </c>
      <c r="E94" s="248"/>
      <c r="F94" s="196">
        <f t="shared" si="0"/>
        <v>0</v>
      </c>
    </row>
    <row r="95" spans="1:8" ht="27" x14ac:dyDescent="0.2">
      <c r="A95" s="205" t="s">
        <v>252</v>
      </c>
      <c r="B95" s="187" t="s">
        <v>274</v>
      </c>
      <c r="C95" s="206" t="s">
        <v>24</v>
      </c>
      <c r="D95" s="203">
        <v>5</v>
      </c>
      <c r="E95" s="248"/>
      <c r="F95" s="196">
        <f t="shared" si="0"/>
        <v>0</v>
      </c>
    </row>
    <row r="96" spans="1:8" ht="27" x14ac:dyDescent="0.2">
      <c r="A96" s="205" t="s">
        <v>252</v>
      </c>
      <c r="B96" s="208" t="s">
        <v>275</v>
      </c>
      <c r="C96" s="209" t="s">
        <v>24</v>
      </c>
      <c r="D96" s="210">
        <v>5</v>
      </c>
      <c r="E96" s="251"/>
      <c r="F96" s="196">
        <f t="shared" si="0"/>
        <v>0</v>
      </c>
    </row>
    <row r="97" spans="1:6" ht="25.5" x14ac:dyDescent="0.2">
      <c r="A97" s="205" t="s">
        <v>252</v>
      </c>
      <c r="B97" s="187" t="s">
        <v>254</v>
      </c>
      <c r="C97" s="206" t="s">
        <v>22</v>
      </c>
      <c r="D97" s="203">
        <v>10</v>
      </c>
      <c r="E97" s="248"/>
      <c r="F97" s="196">
        <f t="shared" si="0"/>
        <v>0</v>
      </c>
    </row>
    <row r="98" spans="1:6" x14ac:dyDescent="0.2">
      <c r="A98" s="205"/>
      <c r="B98" s="187"/>
      <c r="C98" s="206"/>
      <c r="D98" s="203"/>
      <c r="E98" s="248"/>
      <c r="F98" s="196">
        <f t="shared" si="0"/>
        <v>0</v>
      </c>
    </row>
    <row r="99" spans="1:6" x14ac:dyDescent="0.2">
      <c r="A99" s="194">
        <f>+$A$78+COUNT($A$79:A98)*0.01+0.01</f>
        <v>1.08</v>
      </c>
      <c r="B99" s="187" t="s">
        <v>255</v>
      </c>
      <c r="C99" s="189" t="s">
        <v>22</v>
      </c>
      <c r="D99" s="195">
        <v>1</v>
      </c>
      <c r="E99" s="248"/>
      <c r="F99" s="196">
        <f t="shared" si="0"/>
        <v>0</v>
      </c>
    </row>
    <row r="100" spans="1:6" x14ac:dyDescent="0.2">
      <c r="A100" s="205"/>
      <c r="B100" s="187"/>
      <c r="C100" s="206"/>
      <c r="D100" s="203"/>
      <c r="E100" s="248"/>
      <c r="F100" s="196">
        <f t="shared" si="0"/>
        <v>0</v>
      </c>
    </row>
    <row r="101" spans="1:6" x14ac:dyDescent="0.2">
      <c r="A101" s="194">
        <f>+$A$78+COUNT($A$79:A100)*0.01+0.01</f>
        <v>1.0900000000000001</v>
      </c>
      <c r="B101" s="187" t="s">
        <v>256</v>
      </c>
      <c r="C101" s="189" t="s">
        <v>22</v>
      </c>
      <c r="D101" s="195">
        <v>1</v>
      </c>
      <c r="E101" s="248"/>
      <c r="F101" s="196">
        <f t="shared" si="0"/>
        <v>0</v>
      </c>
    </row>
    <row r="102" spans="1:6" x14ac:dyDescent="0.2">
      <c r="A102" s="194"/>
      <c r="B102" s="187"/>
      <c r="C102" s="188"/>
      <c r="D102" s="189"/>
      <c r="E102" s="193"/>
      <c r="F102" s="212"/>
    </row>
    <row r="103" spans="1:6" ht="39" thickBot="1" x14ac:dyDescent="0.25">
      <c r="A103" s="213">
        <f>+$A$78+COUNT($A$79:A102)*0.01+0.01</f>
        <v>1.1000000000000001</v>
      </c>
      <c r="B103" s="214" t="s">
        <v>257</v>
      </c>
      <c r="C103" s="222"/>
      <c r="D103" s="215">
        <v>0.03</v>
      </c>
      <c r="E103" s="217"/>
      <c r="F103" s="218">
        <f>SUM(F80:F99)*D103</f>
        <v>0</v>
      </c>
    </row>
    <row r="104" spans="1:6" ht="15.75" x14ac:dyDescent="0.25">
      <c r="A104" s="168" t="s">
        <v>187</v>
      </c>
      <c r="B104" s="169" t="str">
        <f>B75</f>
        <v>OZEMLJITEV</v>
      </c>
      <c r="C104" s="170"/>
      <c r="D104" s="171"/>
      <c r="E104" s="171"/>
      <c r="F104" s="171">
        <f>SUM(F79:F103)</f>
        <v>0</v>
      </c>
    </row>
    <row r="105" spans="1:6" ht="15.75" x14ac:dyDescent="0.25">
      <c r="A105" s="129"/>
      <c r="B105" s="161"/>
      <c r="C105" s="117"/>
      <c r="D105" s="118"/>
      <c r="E105" s="118"/>
      <c r="F105" s="118"/>
    </row>
    <row r="106" spans="1:6" ht="15.75" x14ac:dyDescent="0.25">
      <c r="A106" s="129"/>
      <c r="B106" s="161"/>
      <c r="C106" s="117"/>
      <c r="D106" s="118"/>
      <c r="E106" s="118"/>
      <c r="F106" s="118"/>
    </row>
    <row r="107" spans="1:6" ht="15.75" x14ac:dyDescent="0.25">
      <c r="A107" s="157"/>
      <c r="B107" s="3" t="s">
        <v>0</v>
      </c>
      <c r="C107" s="162"/>
      <c r="D107" s="163"/>
      <c r="E107" s="163"/>
      <c r="F107" s="159"/>
    </row>
    <row r="108" spans="1:6" ht="15" x14ac:dyDescent="0.2">
      <c r="A108" s="12"/>
      <c r="B108" s="10"/>
      <c r="C108" s="126"/>
      <c r="D108" s="127"/>
      <c r="E108" s="127"/>
      <c r="F108" s="11"/>
    </row>
    <row r="109" spans="1:6" ht="15" x14ac:dyDescent="0.2">
      <c r="A109" s="12" t="s">
        <v>186</v>
      </c>
      <c r="B109" s="129" t="s">
        <v>151</v>
      </c>
      <c r="C109" s="126"/>
      <c r="D109" s="127"/>
      <c r="E109" s="127"/>
      <c r="F109" s="11">
        <f>F72</f>
        <v>0</v>
      </c>
    </row>
    <row r="110" spans="1:6" ht="15" x14ac:dyDescent="0.2">
      <c r="A110" s="12" t="s">
        <v>187</v>
      </c>
      <c r="B110" s="129" t="str">
        <f>B75</f>
        <v>OZEMLJITEV</v>
      </c>
      <c r="C110" s="126"/>
      <c r="D110" s="127"/>
      <c r="E110" s="127"/>
      <c r="F110" s="11">
        <f>F104</f>
        <v>0</v>
      </c>
    </row>
    <row r="111" spans="1:6" ht="15" x14ac:dyDescent="0.2">
      <c r="A111" s="12"/>
      <c r="B111" s="10"/>
      <c r="C111" s="126"/>
      <c r="D111" s="127"/>
      <c r="E111" s="127"/>
      <c r="F111" s="11"/>
    </row>
    <row r="112" spans="1:6" ht="15" x14ac:dyDescent="0.2">
      <c r="A112" s="219"/>
      <c r="B112" s="130" t="s">
        <v>126</v>
      </c>
      <c r="C112" s="220"/>
      <c r="D112" s="167"/>
      <c r="E112" s="167"/>
      <c r="F112" s="131">
        <f>SUM(F109:F111)</f>
        <v>0</v>
      </c>
    </row>
    <row r="113" spans="1:6" ht="15.75" thickBot="1" x14ac:dyDescent="0.25">
      <c r="A113" s="132"/>
      <c r="B113" s="133" t="s">
        <v>136</v>
      </c>
      <c r="C113" s="134"/>
      <c r="D113" s="135"/>
      <c r="E113" s="135"/>
      <c r="F113" s="136">
        <f>F112*0.1</f>
        <v>0</v>
      </c>
    </row>
    <row r="114" spans="1:6" ht="15.75" x14ac:dyDescent="0.25">
      <c r="A114" s="120"/>
      <c r="B114" s="121" t="s">
        <v>126</v>
      </c>
      <c r="C114" s="122"/>
      <c r="D114" s="123"/>
      <c r="E114" s="123"/>
      <c r="F114" s="124">
        <f>F112+F113</f>
        <v>0</v>
      </c>
    </row>
  </sheetData>
  <sheetProtection algorithmName="SHA-512" hashValue="Sri/6XwdkanbK3ySSKT688t5P9qxW3OhMdM8AmtX4UTNLE1aUcwMBh5LUBcFiZ576fH+/3uhWa8sJ7jXD/+ykw==" saltValue="9PBcADj/qt3LBhB0GX57GA=="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91" orientation="portrait" r:id="rId1"/>
  <rowBreaks count="2" manualBreakCount="2">
    <brk id="35" max="5" man="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col min="6" max="6" width="12.5703125" style="154" customWidth="1"/>
    <col min="7" max="16384" width="9.140625" style="8"/>
  </cols>
  <sheetData>
    <row r="1" spans="1:8" x14ac:dyDescent="0.2">
      <c r="B1" s="4" t="s">
        <v>129</v>
      </c>
      <c r="C1" s="8"/>
      <c r="D1" s="154"/>
      <c r="E1" s="154"/>
    </row>
    <row r="2" spans="1:8" x14ac:dyDescent="0.2">
      <c r="B2" s="4"/>
      <c r="C2" s="8"/>
      <c r="D2" s="154"/>
      <c r="E2" s="154"/>
    </row>
    <row r="3" spans="1:8" s="10" customFormat="1" ht="15.75" x14ac:dyDescent="0.2">
      <c r="A3" s="12"/>
      <c r="B3" s="119" t="s">
        <v>199</v>
      </c>
      <c r="D3" s="11"/>
      <c r="E3" s="11"/>
      <c r="F3" s="11"/>
    </row>
    <row r="4" spans="1:8" s="10" customFormat="1" ht="15.75" x14ac:dyDescent="0.2">
      <c r="A4" s="12"/>
      <c r="B4" s="164" t="s">
        <v>204</v>
      </c>
      <c r="D4" s="11"/>
      <c r="E4" s="11"/>
      <c r="F4" s="11"/>
    </row>
    <row r="5" spans="1:8" s="10" customFormat="1" ht="15.75" x14ac:dyDescent="0.2">
      <c r="A5" s="12"/>
      <c r="B5" s="164" t="s">
        <v>205</v>
      </c>
      <c r="D5" s="11"/>
      <c r="E5" s="11"/>
      <c r="F5" s="11"/>
    </row>
    <row r="6" spans="1:8" s="10" customFormat="1" ht="15.75" x14ac:dyDescent="0.2">
      <c r="A6" s="12"/>
      <c r="B6" s="119"/>
      <c r="D6" s="11"/>
      <c r="E6" s="11"/>
      <c r="F6" s="11"/>
    </row>
    <row r="7" spans="1:8" s="3" customFormat="1" ht="15.75" x14ac:dyDescent="0.25">
      <c r="A7" s="157" t="s">
        <v>186</v>
      </c>
      <c r="B7" s="119" t="s">
        <v>151</v>
      </c>
      <c r="C7" s="158"/>
      <c r="D7" s="159"/>
      <c r="E7" s="160"/>
      <c r="F7" s="159"/>
    </row>
    <row r="8" spans="1:8" x14ac:dyDescent="0.2">
      <c r="B8" s="176"/>
      <c r="C8" s="177"/>
      <c r="D8" s="154"/>
      <c r="E8" s="178"/>
    </row>
    <row r="9" spans="1:8" s="5" customFormat="1" ht="36" customHeight="1" x14ac:dyDescent="0.2">
      <c r="A9" s="235" t="s">
        <v>191</v>
      </c>
      <c r="B9" s="236"/>
      <c r="C9" s="236"/>
      <c r="D9" s="236"/>
      <c r="E9" s="236"/>
      <c r="F9" s="237"/>
    </row>
    <row r="10" spans="1:8" s="6" customFormat="1" ht="24.75" customHeight="1" x14ac:dyDescent="0.2">
      <c r="A10" s="227" t="s">
        <v>1</v>
      </c>
      <c r="B10" s="233"/>
      <c r="C10" s="233"/>
      <c r="D10" s="233"/>
      <c r="E10" s="233"/>
      <c r="F10" s="234"/>
    </row>
    <row r="11" spans="1:8" s="5" customFormat="1" ht="60" customHeight="1" x14ac:dyDescent="0.2">
      <c r="A11" s="230" t="s">
        <v>11</v>
      </c>
      <c r="B11" s="238"/>
      <c r="C11" s="238"/>
      <c r="D11" s="238"/>
      <c r="E11" s="238"/>
      <c r="F11" s="239"/>
    </row>
    <row r="12" spans="1:8" s="5" customFormat="1" ht="36.75" customHeight="1" x14ac:dyDescent="0.2">
      <c r="A12" s="227" t="s">
        <v>2</v>
      </c>
      <c r="B12" s="228"/>
      <c r="C12" s="228"/>
      <c r="D12" s="228"/>
      <c r="E12" s="228"/>
      <c r="F12" s="229"/>
    </row>
    <row r="13" spans="1:8" s="5" customFormat="1" ht="36.75" customHeight="1" x14ac:dyDescent="0.2">
      <c r="A13" s="227" t="s">
        <v>8</v>
      </c>
      <c r="B13" s="228"/>
      <c r="C13" s="228"/>
      <c r="D13" s="228"/>
      <c r="E13" s="228"/>
      <c r="F13" s="229"/>
    </row>
    <row r="14" spans="1:8" s="5" customFormat="1" ht="25.5" customHeight="1" x14ac:dyDescent="0.2">
      <c r="A14" s="227" t="s">
        <v>3</v>
      </c>
      <c r="B14" s="228"/>
      <c r="C14" s="228"/>
      <c r="D14" s="228"/>
      <c r="E14" s="228"/>
      <c r="F14" s="229"/>
    </row>
    <row r="15" spans="1:8" s="5" customFormat="1" ht="47.25" customHeight="1" x14ac:dyDescent="0.2">
      <c r="A15" s="227" t="s">
        <v>4</v>
      </c>
      <c r="B15" s="228"/>
      <c r="C15" s="228"/>
      <c r="D15" s="228"/>
      <c r="E15" s="228"/>
      <c r="F15" s="229"/>
    </row>
    <row r="16" spans="1:8" s="45" customFormat="1" ht="14.25" x14ac:dyDescent="0.2">
      <c r="A16" s="46"/>
      <c r="B16" s="43"/>
      <c r="D16" s="151"/>
      <c r="E16" s="151"/>
      <c r="F16" s="44"/>
      <c r="H16" s="179"/>
    </row>
    <row r="17" spans="1:8" s="3" customFormat="1" ht="15.75" x14ac:dyDescent="0.25">
      <c r="A17" s="128"/>
      <c r="B17" s="142" t="s">
        <v>172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81" t="s">
        <v>243</v>
      </c>
      <c r="D20" s="14" t="s">
        <v>242</v>
      </c>
      <c r="E20" s="182" t="s">
        <v>244</v>
      </c>
      <c r="F20" s="148" t="s">
        <v>245</v>
      </c>
    </row>
    <row r="21" spans="1:8" x14ac:dyDescent="0.2">
      <c r="A21" s="180"/>
      <c r="B21" s="14"/>
      <c r="C21" s="181"/>
      <c r="D21" s="14"/>
      <c r="E21" s="182"/>
      <c r="F21" s="148"/>
    </row>
    <row r="22" spans="1:8" s="14" customFormat="1" ht="25.5" x14ac:dyDescent="0.2">
      <c r="A22" s="148" t="s">
        <v>175</v>
      </c>
      <c r="B22" s="13" t="s">
        <v>194</v>
      </c>
      <c r="C22" s="14" t="s">
        <v>171</v>
      </c>
      <c r="D22" s="149">
        <v>1</v>
      </c>
      <c r="E22" s="149">
        <f>SUM(F23:F49)</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16</v>
      </c>
      <c r="E28" s="240"/>
      <c r="F28" s="44">
        <f>D28*E28</f>
        <v>0</v>
      </c>
      <c r="G28" s="42"/>
      <c r="H28" s="42"/>
    </row>
    <row r="29" spans="1:8" x14ac:dyDescent="0.2">
      <c r="E29" s="241"/>
    </row>
    <row r="30" spans="1:8" s="45" customFormat="1" ht="25.5" x14ac:dyDescent="0.2">
      <c r="A30" s="43" t="s">
        <v>155</v>
      </c>
      <c r="B30" s="43" t="s">
        <v>162</v>
      </c>
      <c r="C30" s="42" t="s">
        <v>5</v>
      </c>
      <c r="D30" s="44">
        <v>15</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10</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20</v>
      </c>
      <c r="E34" s="242"/>
      <c r="F34" s="44">
        <f>D34*E34</f>
        <v>0</v>
      </c>
    </row>
    <row r="35" spans="1:8" s="43" customFormat="1" x14ac:dyDescent="0.2">
      <c r="C35" s="42"/>
      <c r="D35" s="44"/>
      <c r="E35" s="240"/>
      <c r="F35" s="44"/>
    </row>
    <row r="36" spans="1:8" s="43" customFormat="1" ht="25.5" x14ac:dyDescent="0.2">
      <c r="A36" s="43" t="s">
        <v>159</v>
      </c>
      <c r="B36" s="43" t="s">
        <v>134</v>
      </c>
      <c r="C36" s="42" t="s">
        <v>5</v>
      </c>
      <c r="D36" s="44">
        <v>20</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15.3</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20</v>
      </c>
      <c r="E40" s="240"/>
      <c r="F40" s="44">
        <f>D40*E40</f>
        <v>0</v>
      </c>
    </row>
    <row r="41" spans="1:8" s="43" customFormat="1" x14ac:dyDescent="0.2">
      <c r="C41" s="42"/>
      <c r="D41" s="44"/>
      <c r="E41" s="240"/>
      <c r="F41" s="44"/>
    </row>
    <row r="42" spans="1:8" s="45" customFormat="1" ht="38.25" x14ac:dyDescent="0.2">
      <c r="A42" s="46" t="s">
        <v>176</v>
      </c>
      <c r="B42" s="43" t="s">
        <v>147</v>
      </c>
      <c r="C42" s="45" t="s">
        <v>127</v>
      </c>
      <c r="D42" s="151">
        <v>2.2999999999999998</v>
      </c>
      <c r="E42" s="245"/>
      <c r="F42" s="44">
        <f>D42*E42</f>
        <v>0</v>
      </c>
    </row>
    <row r="43" spans="1:8" s="43" customFormat="1" x14ac:dyDescent="0.2">
      <c r="C43" s="42"/>
      <c r="D43" s="44"/>
      <c r="E43" s="240"/>
      <c r="F43" s="44"/>
    </row>
    <row r="44" spans="1:8" s="45" customFormat="1" x14ac:dyDescent="0.2">
      <c r="A44" s="46" t="s">
        <v>177</v>
      </c>
      <c r="B44" s="43" t="s">
        <v>195</v>
      </c>
      <c r="C44" s="45" t="s">
        <v>6</v>
      </c>
      <c r="D44" s="151">
        <v>16.399999999999999</v>
      </c>
      <c r="E44" s="245"/>
      <c r="F44" s="44">
        <f>D44*E44</f>
        <v>0</v>
      </c>
    </row>
    <row r="45" spans="1:8" s="43" customFormat="1" x14ac:dyDescent="0.2">
      <c r="C45" s="42"/>
      <c r="D45" s="44"/>
      <c r="E45" s="240"/>
      <c r="F45" s="44"/>
    </row>
    <row r="46" spans="1:8" s="43" customFormat="1" ht="38.25" x14ac:dyDescent="0.2">
      <c r="A46" s="43" t="s">
        <v>178</v>
      </c>
      <c r="B46" s="43" t="s">
        <v>168</v>
      </c>
      <c r="C46" s="42"/>
      <c r="D46" s="44"/>
      <c r="E46" s="240"/>
      <c r="F46" s="44"/>
    </row>
    <row r="47" spans="1:8" s="43" customFormat="1" x14ac:dyDescent="0.2">
      <c r="B47" s="43" t="s">
        <v>169</v>
      </c>
      <c r="C47" s="42" t="s">
        <v>131</v>
      </c>
      <c r="D47" s="44">
        <v>300</v>
      </c>
      <c r="E47" s="240"/>
      <c r="F47" s="44">
        <f>D47*E47</f>
        <v>0</v>
      </c>
    </row>
    <row r="48" spans="1:8" s="43" customFormat="1" x14ac:dyDescent="0.2">
      <c r="C48" s="42"/>
      <c r="D48" s="44"/>
      <c r="E48" s="240"/>
      <c r="F48" s="44"/>
    </row>
    <row r="49" spans="1:8" s="45" customFormat="1" x14ac:dyDescent="0.2">
      <c r="A49" s="46" t="s">
        <v>179</v>
      </c>
      <c r="B49" s="43" t="s">
        <v>173</v>
      </c>
      <c r="C49" s="45" t="s">
        <v>22</v>
      </c>
      <c r="D49" s="151">
        <v>1</v>
      </c>
      <c r="E49" s="245"/>
      <c r="F49" s="44">
        <f>D49*E49</f>
        <v>0</v>
      </c>
    </row>
    <row r="50" spans="1:8" s="45" customFormat="1" x14ac:dyDescent="0.2">
      <c r="A50" s="46"/>
      <c r="B50" s="43"/>
      <c r="D50" s="151"/>
      <c r="E50" s="245"/>
      <c r="F50" s="44"/>
    </row>
    <row r="51" spans="1:8" s="43" customFormat="1" x14ac:dyDescent="0.2">
      <c r="C51" s="42"/>
      <c r="D51" s="44"/>
      <c r="E51" s="240"/>
      <c r="F51" s="44"/>
    </row>
    <row r="52" spans="1:8" s="43" customFormat="1" x14ac:dyDescent="0.2">
      <c r="B52" s="13" t="s">
        <v>174</v>
      </c>
      <c r="C52" s="42"/>
      <c r="D52" s="44"/>
      <c r="E52" s="240"/>
      <c r="F52" s="44"/>
    </row>
    <row r="53" spans="1:8" x14ac:dyDescent="0.2">
      <c r="E53" s="241"/>
    </row>
    <row r="54" spans="1:8" s="45" customFormat="1" ht="63.75" x14ac:dyDescent="0.2">
      <c r="A54" s="46" t="s">
        <v>175</v>
      </c>
      <c r="B54" s="43" t="s">
        <v>150</v>
      </c>
      <c r="D54" s="151"/>
      <c r="E54" s="245"/>
      <c r="F54" s="44"/>
      <c r="H54" s="179"/>
    </row>
    <row r="55" spans="1:8" s="45" customFormat="1" ht="13.5" thickBot="1" x14ac:dyDescent="0.25">
      <c r="A55" s="111"/>
      <c r="B55" s="111" t="s">
        <v>174</v>
      </c>
      <c r="C55" s="223" t="s">
        <v>5</v>
      </c>
      <c r="D55" s="221">
        <v>2</v>
      </c>
      <c r="E55" s="252"/>
      <c r="F55" s="221">
        <f>D55*E55</f>
        <v>0</v>
      </c>
      <c r="G55" s="42"/>
      <c r="H55" s="42"/>
    </row>
    <row r="56" spans="1:8" s="3" customFormat="1" ht="15.75" x14ac:dyDescent="0.25">
      <c r="A56" s="168"/>
      <c r="B56" s="169" t="s">
        <v>200</v>
      </c>
      <c r="C56" s="170"/>
      <c r="D56" s="171"/>
      <c r="E56" s="171"/>
      <c r="F56" s="171">
        <f>F22+F55</f>
        <v>0</v>
      </c>
      <c r="G56" s="2"/>
      <c r="H56" s="179"/>
    </row>
    <row r="57" spans="1:8" s="3" customFormat="1" ht="15.75" x14ac:dyDescent="0.25">
      <c r="A57" s="129"/>
      <c r="B57" s="161"/>
      <c r="C57" s="117"/>
      <c r="D57" s="118"/>
      <c r="E57" s="118"/>
      <c r="F57" s="118"/>
      <c r="G57" s="2"/>
      <c r="H57" s="2"/>
    </row>
    <row r="58" spans="1:8" s="3" customFormat="1" ht="15.75" x14ac:dyDescent="0.25">
      <c r="A58" s="129"/>
      <c r="B58" s="161"/>
      <c r="C58" s="117"/>
      <c r="D58" s="118"/>
      <c r="E58" s="118"/>
      <c r="F58" s="118"/>
      <c r="G58" s="2"/>
      <c r="H58" s="2"/>
    </row>
    <row r="59" spans="1:8" s="156" customFormat="1" ht="15.75" x14ac:dyDescent="0.25">
      <c r="A59" s="155" t="s">
        <v>187</v>
      </c>
      <c r="B59" s="185" t="s">
        <v>258</v>
      </c>
      <c r="C59" s="117"/>
      <c r="D59" s="118"/>
      <c r="E59" s="118"/>
      <c r="F59" s="118"/>
      <c r="G59" s="117"/>
      <c r="H59" s="117"/>
    </row>
    <row r="60" spans="1:8" x14ac:dyDescent="0.2">
      <c r="A60" s="180" t="s">
        <v>16</v>
      </c>
      <c r="B60" s="14" t="s">
        <v>241</v>
      </c>
      <c r="C60" s="181" t="s">
        <v>243</v>
      </c>
      <c r="D60" s="14" t="s">
        <v>242</v>
      </c>
      <c r="E60" s="182" t="s">
        <v>244</v>
      </c>
      <c r="F60" s="148" t="s">
        <v>245</v>
      </c>
    </row>
    <row r="61" spans="1:8" s="45" customFormat="1" x14ac:dyDescent="0.2">
      <c r="A61" s="186"/>
      <c r="B61" s="187"/>
      <c r="C61" s="188"/>
      <c r="D61" s="189"/>
      <c r="E61" s="190"/>
      <c r="F61" s="190"/>
    </row>
    <row r="62" spans="1:8" ht="25.5" x14ac:dyDescent="0.2">
      <c r="A62" s="191">
        <v>1</v>
      </c>
      <c r="B62" s="192" t="s">
        <v>261</v>
      </c>
      <c r="C62" s="188"/>
      <c r="D62" s="189"/>
      <c r="E62" s="193"/>
      <c r="F62" s="193"/>
    </row>
    <row r="63" spans="1:8" s="45" customFormat="1" x14ac:dyDescent="0.2">
      <c r="A63" s="191"/>
      <c r="B63" s="192"/>
      <c r="C63" s="188"/>
      <c r="D63" s="189"/>
      <c r="E63" s="193"/>
      <c r="F63" s="193"/>
    </row>
    <row r="64" spans="1:8" ht="38.25" x14ac:dyDescent="0.2">
      <c r="A64" s="194">
        <f>+$A$62+COUNT($A$63:A63)*0.01+0.01</f>
        <v>1.01</v>
      </c>
      <c r="B64" s="187" t="s">
        <v>247</v>
      </c>
      <c r="C64" s="189" t="s">
        <v>24</v>
      </c>
      <c r="D64" s="195">
        <v>10</v>
      </c>
      <c r="E64" s="248"/>
      <c r="F64" s="196">
        <f>D64*E64</f>
        <v>0</v>
      </c>
    </row>
    <row r="65" spans="1:8" s="3" customFormat="1" ht="15.75" x14ac:dyDescent="0.25">
      <c r="A65" s="194"/>
      <c r="B65" s="187"/>
      <c r="C65" s="189"/>
      <c r="D65" s="195"/>
      <c r="E65" s="248"/>
      <c r="F65" s="196"/>
      <c r="G65" s="2"/>
      <c r="H65" s="179"/>
    </row>
    <row r="66" spans="1:8" s="3" customFormat="1" ht="25.5" x14ac:dyDescent="0.25">
      <c r="A66" s="194">
        <f>+$A$62+COUNT($A$63:A65)*0.01+0.01</f>
        <v>1.02</v>
      </c>
      <c r="B66" s="187" t="s">
        <v>248</v>
      </c>
      <c r="C66" s="189" t="s">
        <v>24</v>
      </c>
      <c r="D66" s="195">
        <v>15</v>
      </c>
      <c r="E66" s="248"/>
      <c r="F66" s="196">
        <f>D66*E66</f>
        <v>0</v>
      </c>
      <c r="G66" s="2"/>
      <c r="H66" s="179"/>
    </row>
    <row r="67" spans="1:8" s="3" customFormat="1" ht="15.75" x14ac:dyDescent="0.25">
      <c r="A67" s="197"/>
      <c r="B67" s="198"/>
      <c r="C67" s="199"/>
      <c r="D67" s="199"/>
      <c r="E67" s="249"/>
      <c r="F67" s="200"/>
      <c r="G67" s="2"/>
      <c r="H67" s="179"/>
    </row>
    <row r="68" spans="1:8" s="3" customFormat="1" ht="38.25" x14ac:dyDescent="0.25">
      <c r="A68" s="194">
        <f>+$A$62+COUNT($A$63:A67)*0.01+0.01</f>
        <v>1.03</v>
      </c>
      <c r="B68" s="187" t="s">
        <v>271</v>
      </c>
      <c r="C68" s="189" t="s">
        <v>7</v>
      </c>
      <c r="D68" s="195">
        <v>10</v>
      </c>
      <c r="E68" s="248"/>
      <c r="F68" s="196">
        <f>D68*E68</f>
        <v>0</v>
      </c>
    </row>
    <row r="69" spans="1:8" s="10" customFormat="1" ht="15" x14ac:dyDescent="0.2">
      <c r="A69" s="197"/>
      <c r="B69" s="198"/>
      <c r="C69" s="199"/>
      <c r="D69" s="199"/>
      <c r="E69" s="249"/>
      <c r="F69" s="200"/>
    </row>
    <row r="70" spans="1:8" s="10" customFormat="1" ht="38.25" x14ac:dyDescent="0.2">
      <c r="A70" s="194">
        <f>+$A$62+COUNT($A$63:A69)*0.01+0.01</f>
        <v>1.04</v>
      </c>
      <c r="B70" s="187" t="s">
        <v>249</v>
      </c>
      <c r="C70" s="189" t="s">
        <v>7</v>
      </c>
      <c r="D70" s="195">
        <v>7</v>
      </c>
      <c r="E70" s="248"/>
      <c r="F70" s="196">
        <f>D70*E70</f>
        <v>0</v>
      </c>
    </row>
    <row r="71" spans="1:8" s="10" customFormat="1" ht="15" x14ac:dyDescent="0.2">
      <c r="A71" s="197"/>
      <c r="B71" s="198"/>
      <c r="C71" s="199"/>
      <c r="D71" s="199"/>
      <c r="E71" s="249"/>
      <c r="F71" s="200"/>
    </row>
    <row r="72" spans="1:8" s="10" customFormat="1" ht="38.25" x14ac:dyDescent="0.2">
      <c r="A72" s="194">
        <f>+$A$62+COUNT($A$63:A71)*0.01+0.01</f>
        <v>1.05</v>
      </c>
      <c r="B72" s="187" t="s">
        <v>272</v>
      </c>
      <c r="C72" s="189" t="s">
        <v>7</v>
      </c>
      <c r="D72" s="195">
        <v>6</v>
      </c>
      <c r="E72" s="248"/>
      <c r="F72" s="196">
        <f>D72*E72</f>
        <v>0</v>
      </c>
    </row>
    <row r="73" spans="1:8" x14ac:dyDescent="0.2">
      <c r="A73" s="194"/>
      <c r="B73" s="187"/>
      <c r="C73" s="189"/>
      <c r="D73" s="195"/>
      <c r="E73" s="248"/>
      <c r="F73" s="196"/>
    </row>
    <row r="74" spans="1:8" s="10" customFormat="1" ht="25.5" x14ac:dyDescent="0.2">
      <c r="A74" s="194">
        <f>+$A$62+COUNT($A$63:A73)*0.01+0.01</f>
        <v>1.06</v>
      </c>
      <c r="B74" s="187" t="s">
        <v>250</v>
      </c>
      <c r="C74" s="189" t="s">
        <v>22</v>
      </c>
      <c r="D74" s="195">
        <v>1</v>
      </c>
      <c r="E74" s="248"/>
      <c r="F74" s="196">
        <f>D74*E74</f>
        <v>0</v>
      </c>
    </row>
    <row r="75" spans="1:8" s="3" customFormat="1" ht="15.75" x14ac:dyDescent="0.25">
      <c r="A75" s="194"/>
      <c r="B75" s="187"/>
      <c r="C75" s="189"/>
      <c r="D75" s="195"/>
      <c r="E75" s="248"/>
      <c r="F75" s="196"/>
    </row>
    <row r="76" spans="1:8" x14ac:dyDescent="0.2">
      <c r="A76" s="194">
        <f>+$A$62+COUNT($A$63:A75)*0.01+0.01</f>
        <v>1.07</v>
      </c>
      <c r="B76" s="201" t="s">
        <v>251</v>
      </c>
      <c r="C76" s="202"/>
      <c r="D76" s="203"/>
      <c r="E76" s="250"/>
      <c r="F76" s="204"/>
    </row>
    <row r="77" spans="1:8" ht="25.5" x14ac:dyDescent="0.2">
      <c r="A77" s="205" t="s">
        <v>252</v>
      </c>
      <c r="B77" s="187" t="s">
        <v>253</v>
      </c>
      <c r="C77" s="206" t="s">
        <v>22</v>
      </c>
      <c r="D77" s="203">
        <v>1</v>
      </c>
      <c r="E77" s="248"/>
      <c r="F77" s="207">
        <f>D77*E77</f>
        <v>0</v>
      </c>
    </row>
    <row r="78" spans="1:8" ht="27" x14ac:dyDescent="0.2">
      <c r="A78" s="205" t="s">
        <v>252</v>
      </c>
      <c r="B78" s="187" t="s">
        <v>273</v>
      </c>
      <c r="C78" s="206" t="s">
        <v>24</v>
      </c>
      <c r="D78" s="203">
        <v>25</v>
      </c>
      <c r="E78" s="248"/>
      <c r="F78" s="207">
        <f>D78*E78</f>
        <v>0</v>
      </c>
    </row>
    <row r="79" spans="1:8" ht="27" x14ac:dyDescent="0.2">
      <c r="A79" s="205" t="s">
        <v>252</v>
      </c>
      <c r="B79" s="187" t="s">
        <v>274</v>
      </c>
      <c r="C79" s="206" t="s">
        <v>24</v>
      </c>
      <c r="D79" s="203">
        <v>5</v>
      </c>
      <c r="E79" s="248"/>
      <c r="F79" s="207">
        <f>D79*E79</f>
        <v>0</v>
      </c>
    </row>
    <row r="80" spans="1:8" ht="27" x14ac:dyDescent="0.2">
      <c r="A80" s="205" t="s">
        <v>252</v>
      </c>
      <c r="B80" s="208" t="s">
        <v>275</v>
      </c>
      <c r="C80" s="209" t="s">
        <v>24</v>
      </c>
      <c r="D80" s="210">
        <v>5</v>
      </c>
      <c r="E80" s="251"/>
      <c r="F80" s="211">
        <f>D80*E80</f>
        <v>0</v>
      </c>
    </row>
    <row r="81" spans="1:6" ht="25.5" x14ac:dyDescent="0.2">
      <c r="A81" s="205" t="s">
        <v>252</v>
      </c>
      <c r="B81" s="187" t="s">
        <v>254</v>
      </c>
      <c r="C81" s="206" t="s">
        <v>22</v>
      </c>
      <c r="D81" s="203">
        <v>10</v>
      </c>
      <c r="E81" s="248"/>
      <c r="F81" s="207">
        <f>D81*E81</f>
        <v>0</v>
      </c>
    </row>
    <row r="82" spans="1:6" x14ac:dyDescent="0.2">
      <c r="A82" s="205"/>
      <c r="B82" s="187"/>
      <c r="C82" s="206"/>
      <c r="D82" s="203"/>
      <c r="E82" s="248"/>
      <c r="F82" s="207"/>
    </row>
    <row r="83" spans="1:6" x14ac:dyDescent="0.2">
      <c r="A83" s="194">
        <f>+$A$62+COUNT($A$63:A82)*0.01+0.01</f>
        <v>1.08</v>
      </c>
      <c r="B83" s="187" t="s">
        <v>255</v>
      </c>
      <c r="C83" s="189" t="s">
        <v>22</v>
      </c>
      <c r="D83" s="195">
        <v>1</v>
      </c>
      <c r="E83" s="248"/>
      <c r="F83" s="196">
        <f>D83*E83</f>
        <v>0</v>
      </c>
    </row>
    <row r="84" spans="1:6" x14ac:dyDescent="0.2">
      <c r="A84" s="205"/>
      <c r="B84" s="187"/>
      <c r="C84" s="206"/>
      <c r="D84" s="203"/>
      <c r="E84" s="248"/>
      <c r="F84" s="207"/>
    </row>
    <row r="85" spans="1:6" x14ac:dyDescent="0.2">
      <c r="A85" s="194">
        <f>+$A$62+COUNT($A$63:A84)*0.01+0.01</f>
        <v>1.0900000000000001</v>
      </c>
      <c r="B85" s="187" t="s">
        <v>256</v>
      </c>
      <c r="C85" s="189" t="s">
        <v>22</v>
      </c>
      <c r="D85" s="195">
        <v>1</v>
      </c>
      <c r="E85" s="248"/>
      <c r="F85" s="196">
        <f>D85*E85</f>
        <v>0</v>
      </c>
    </row>
    <row r="86" spans="1:6" x14ac:dyDescent="0.2">
      <c r="A86" s="194"/>
      <c r="B86" s="187"/>
      <c r="C86" s="188"/>
      <c r="D86" s="189"/>
      <c r="E86" s="193"/>
      <c r="F86" s="212"/>
    </row>
    <row r="87" spans="1:6" ht="39" thickBot="1" x14ac:dyDescent="0.25">
      <c r="A87" s="213">
        <f>+$A$62+COUNT($A$63:A86)*0.01+0.01</f>
        <v>1.1000000000000001</v>
      </c>
      <c r="B87" s="214" t="s">
        <v>257</v>
      </c>
      <c r="C87" s="222"/>
      <c r="D87" s="215">
        <v>0.03</v>
      </c>
      <c r="E87" s="217"/>
      <c r="F87" s="218">
        <f>SUM(F64:F83)*D87</f>
        <v>0</v>
      </c>
    </row>
    <row r="88" spans="1:6" ht="15.75" x14ac:dyDescent="0.25">
      <c r="A88" s="168" t="s">
        <v>187</v>
      </c>
      <c r="B88" s="169" t="str">
        <f>B59</f>
        <v>OZEMLJITEV</v>
      </c>
      <c r="C88" s="170"/>
      <c r="D88" s="171"/>
      <c r="E88" s="171"/>
      <c r="F88" s="171">
        <f>SUM(F63:F87)</f>
        <v>0</v>
      </c>
    </row>
    <row r="89" spans="1:6" ht="15.75" x14ac:dyDescent="0.25">
      <c r="A89" s="129"/>
      <c r="B89" s="161"/>
      <c r="C89" s="117"/>
      <c r="D89" s="118"/>
      <c r="E89" s="118"/>
      <c r="F89" s="118"/>
    </row>
    <row r="90" spans="1:6" ht="15.75" x14ac:dyDescent="0.25">
      <c r="A90" s="129"/>
      <c r="B90" s="161"/>
      <c r="C90" s="117"/>
      <c r="D90" s="118"/>
      <c r="E90" s="118"/>
      <c r="F90" s="118"/>
    </row>
    <row r="91" spans="1:6" ht="15.75" x14ac:dyDescent="0.25">
      <c r="A91" s="157"/>
      <c r="B91" s="3" t="s">
        <v>0</v>
      </c>
      <c r="C91" s="162"/>
      <c r="D91" s="163"/>
      <c r="E91" s="163"/>
      <c r="F91" s="159"/>
    </row>
    <row r="92" spans="1:6" ht="15" x14ac:dyDescent="0.2">
      <c r="A92" s="12"/>
      <c r="B92" s="10"/>
      <c r="C92" s="126"/>
      <c r="D92" s="127"/>
      <c r="E92" s="127"/>
      <c r="F92" s="11"/>
    </row>
    <row r="93" spans="1:6" ht="15" x14ac:dyDescent="0.2">
      <c r="A93" s="12" t="s">
        <v>186</v>
      </c>
      <c r="B93" s="129" t="s">
        <v>151</v>
      </c>
      <c r="C93" s="126"/>
      <c r="D93" s="127"/>
      <c r="E93" s="127"/>
      <c r="F93" s="11">
        <f>F56</f>
        <v>0</v>
      </c>
    </row>
    <row r="94" spans="1:6" ht="15" x14ac:dyDescent="0.2">
      <c r="A94" s="12" t="s">
        <v>187</v>
      </c>
      <c r="B94" s="129" t="str">
        <f>B88</f>
        <v>OZEMLJITEV</v>
      </c>
      <c r="C94" s="126"/>
      <c r="D94" s="127"/>
      <c r="E94" s="127"/>
      <c r="F94" s="11">
        <f>F88</f>
        <v>0</v>
      </c>
    </row>
    <row r="95" spans="1:6" ht="15" x14ac:dyDescent="0.2">
      <c r="A95" s="12"/>
      <c r="B95" s="10"/>
      <c r="C95" s="126"/>
      <c r="D95" s="127"/>
      <c r="E95" s="127"/>
      <c r="F95" s="11"/>
    </row>
    <row r="96" spans="1:6" ht="15" x14ac:dyDescent="0.2">
      <c r="A96" s="219"/>
      <c r="B96" s="130" t="s">
        <v>126</v>
      </c>
      <c r="C96" s="220"/>
      <c r="D96" s="167"/>
      <c r="E96" s="167"/>
      <c r="F96" s="131">
        <f>SUM(F93:F95)</f>
        <v>0</v>
      </c>
    </row>
    <row r="97" spans="1:6" ht="15.75" thickBot="1" x14ac:dyDescent="0.25">
      <c r="A97" s="132"/>
      <c r="B97" s="133" t="s">
        <v>136</v>
      </c>
      <c r="C97" s="134"/>
      <c r="D97" s="135"/>
      <c r="E97" s="135"/>
      <c r="F97" s="136">
        <f>F96*0.1</f>
        <v>0</v>
      </c>
    </row>
    <row r="98" spans="1:6" ht="15.75" x14ac:dyDescent="0.25">
      <c r="A98" s="120"/>
      <c r="B98" s="121" t="s">
        <v>126</v>
      </c>
      <c r="C98" s="122"/>
      <c r="D98" s="123"/>
      <c r="E98" s="123"/>
      <c r="F98" s="124">
        <f>F96+F97</f>
        <v>0</v>
      </c>
    </row>
  </sheetData>
  <sheetProtection algorithmName="SHA-512" hashValue="kbhjr2fQPoecNdq8cgPXgCt02deA+JRihpk1ZMasR1hl6Y+xghY/GEnSVbSSYoWxpENWMP2kaEifaMo2hkuaBw==" saltValue="BbXI9UEKKrozlT7i7blSSg=="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bestFit="1"/>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189</v>
      </c>
      <c r="D3" s="11"/>
      <c r="E3" s="11"/>
      <c r="F3" s="11"/>
    </row>
    <row r="4" spans="1:6" s="10" customFormat="1" ht="15.75" x14ac:dyDescent="0.2">
      <c r="A4" s="12"/>
      <c r="B4" s="164" t="s">
        <v>207</v>
      </c>
      <c r="D4" s="11"/>
      <c r="E4" s="11"/>
      <c r="F4" s="11"/>
    </row>
    <row r="5" spans="1:6" s="10" customFormat="1" ht="15.75" x14ac:dyDescent="0.2">
      <c r="A5" s="12"/>
      <c r="B5" s="164" t="s">
        <v>208</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81" t="s">
        <v>243</v>
      </c>
      <c r="D20" s="14" t="s">
        <v>242</v>
      </c>
      <c r="E20" s="182" t="s">
        <v>244</v>
      </c>
      <c r="F20" s="148" t="s">
        <v>245</v>
      </c>
    </row>
    <row r="21" spans="1:8" x14ac:dyDescent="0.2">
      <c r="A21" s="180"/>
      <c r="B21" s="14"/>
      <c r="C21" s="181"/>
      <c r="D21" s="14"/>
      <c r="E21" s="182"/>
      <c r="F21" s="148"/>
    </row>
    <row r="22" spans="1:8" s="14" customFormat="1" ht="38.25" x14ac:dyDescent="0.2">
      <c r="A22" s="148" t="s">
        <v>175</v>
      </c>
      <c r="B22" s="13" t="s">
        <v>206</v>
      </c>
      <c r="C22" s="14" t="s">
        <v>171</v>
      </c>
      <c r="D22" s="149">
        <v>1</v>
      </c>
      <c r="E22" s="149">
        <f>SUM(F23:F54)</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15</v>
      </c>
      <c r="E28" s="240"/>
      <c r="F28" s="44">
        <f>D28*E28</f>
        <v>0</v>
      </c>
      <c r="G28" s="42"/>
      <c r="H28" s="42"/>
    </row>
    <row r="29" spans="1:8" x14ac:dyDescent="0.2">
      <c r="E29" s="241"/>
    </row>
    <row r="30" spans="1:8" s="45" customFormat="1" ht="25.5" x14ac:dyDescent="0.2">
      <c r="A30" s="43" t="s">
        <v>155</v>
      </c>
      <c r="B30" s="43" t="s">
        <v>162</v>
      </c>
      <c r="C30" s="42" t="s">
        <v>5</v>
      </c>
      <c r="D30" s="44">
        <v>11</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11.9</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18</v>
      </c>
      <c r="E34" s="242"/>
      <c r="F34" s="44">
        <f>D34*E34</f>
        <v>0</v>
      </c>
    </row>
    <row r="35" spans="1:8" s="43" customFormat="1" x14ac:dyDescent="0.2">
      <c r="C35" s="42"/>
      <c r="D35" s="44"/>
      <c r="E35" s="240"/>
      <c r="F35" s="44"/>
    </row>
    <row r="36" spans="1:8" s="43" customFormat="1" ht="25.5" x14ac:dyDescent="0.2">
      <c r="A36" s="43" t="s">
        <v>159</v>
      </c>
      <c r="B36" s="43" t="s">
        <v>134</v>
      </c>
      <c r="C36" s="42" t="s">
        <v>5</v>
      </c>
      <c r="D36" s="44">
        <v>18</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9.3000000000000007</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18</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0.83</v>
      </c>
      <c r="E42" s="240"/>
      <c r="F42" s="44">
        <f>D42*E42</f>
        <v>0</v>
      </c>
      <c r="G42" s="143"/>
      <c r="H42" s="143"/>
    </row>
    <row r="43" spans="1:8" x14ac:dyDescent="0.2">
      <c r="E43" s="241"/>
    </row>
    <row r="44" spans="1:8" s="45" customFormat="1" ht="38.25" x14ac:dyDescent="0.2">
      <c r="A44" s="46" t="s">
        <v>177</v>
      </c>
      <c r="B44" s="43" t="s">
        <v>192</v>
      </c>
      <c r="C44" s="45" t="s">
        <v>127</v>
      </c>
      <c r="D44" s="151">
        <v>1</v>
      </c>
      <c r="E44" s="245"/>
      <c r="F44" s="44">
        <f>D44*E44</f>
        <v>0</v>
      </c>
    </row>
    <row r="45" spans="1:8" x14ac:dyDescent="0.2">
      <c r="E45" s="241"/>
    </row>
    <row r="46" spans="1:8" s="45" customFormat="1" ht="51" x14ac:dyDescent="0.2">
      <c r="A46" s="46" t="s">
        <v>178</v>
      </c>
      <c r="B46" s="43" t="s">
        <v>166</v>
      </c>
      <c r="C46" s="45" t="s">
        <v>127</v>
      </c>
      <c r="D46" s="151">
        <v>2</v>
      </c>
      <c r="E46" s="245"/>
      <c r="F46" s="44">
        <f>D46*E46</f>
        <v>0</v>
      </c>
    </row>
    <row r="47" spans="1:8" x14ac:dyDescent="0.2">
      <c r="E47" s="241"/>
    </row>
    <row r="48" spans="1:8" s="45" customFormat="1" x14ac:dyDescent="0.2">
      <c r="A48" s="46" t="s">
        <v>179</v>
      </c>
      <c r="B48" s="43" t="s">
        <v>167</v>
      </c>
      <c r="C48" s="45" t="s">
        <v>5</v>
      </c>
      <c r="D48" s="151">
        <v>8.5</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390</v>
      </c>
      <c r="E51" s="240"/>
      <c r="F51" s="44">
        <f>D51*E51</f>
        <v>0</v>
      </c>
    </row>
    <row r="52" spans="1:8" x14ac:dyDescent="0.2">
      <c r="E52" s="241"/>
    </row>
    <row r="53" spans="1:8" s="45" customFormat="1" x14ac:dyDescent="0.2">
      <c r="A53" s="46" t="s">
        <v>181</v>
      </c>
      <c r="B53" s="43" t="s">
        <v>173</v>
      </c>
      <c r="C53" s="45" t="s">
        <v>22</v>
      </c>
      <c r="D53" s="151">
        <v>1</v>
      </c>
      <c r="E53" s="245"/>
      <c r="F53" s="44">
        <f>D53*E53</f>
        <v>0</v>
      </c>
    </row>
    <row r="54" spans="1:8" s="43" customFormat="1" x14ac:dyDescent="0.2">
      <c r="C54" s="42"/>
      <c r="D54" s="44"/>
      <c r="E54" s="240"/>
      <c r="F54" s="44"/>
    </row>
    <row r="55" spans="1:8" s="43" customFormat="1" x14ac:dyDescent="0.2">
      <c r="C55" s="42"/>
      <c r="D55" s="44"/>
      <c r="E55" s="240"/>
      <c r="F55" s="44"/>
    </row>
    <row r="56" spans="1:8" s="43" customFormat="1" x14ac:dyDescent="0.2">
      <c r="B56" s="13" t="s">
        <v>174</v>
      </c>
      <c r="C56" s="42"/>
      <c r="D56" s="44"/>
      <c r="E56" s="240"/>
      <c r="F56" s="44"/>
    </row>
    <row r="57" spans="1:8" x14ac:dyDescent="0.2">
      <c r="E57" s="241"/>
    </row>
    <row r="58" spans="1:8" s="45" customFormat="1" ht="63.75" x14ac:dyDescent="0.2">
      <c r="A58" s="46" t="s">
        <v>182</v>
      </c>
      <c r="B58" s="43" t="s">
        <v>150</v>
      </c>
      <c r="D58" s="151"/>
      <c r="E58" s="245"/>
      <c r="F58" s="44"/>
      <c r="H58" s="179"/>
    </row>
    <row r="59" spans="1:8" s="45" customFormat="1" ht="13.5" thickBot="1" x14ac:dyDescent="0.25">
      <c r="A59" s="111"/>
      <c r="B59" s="111" t="s">
        <v>174</v>
      </c>
      <c r="C59" s="223" t="s">
        <v>5</v>
      </c>
      <c r="D59" s="221">
        <v>1.5</v>
      </c>
      <c r="E59" s="252"/>
      <c r="F59" s="221">
        <f>D59*E59</f>
        <v>0</v>
      </c>
      <c r="G59" s="42"/>
      <c r="H59" s="42"/>
    </row>
    <row r="60" spans="1:8" s="3" customFormat="1" ht="15.75" x14ac:dyDescent="0.25">
      <c r="A60" s="168"/>
      <c r="B60" s="169" t="s">
        <v>200</v>
      </c>
      <c r="C60" s="170"/>
      <c r="D60" s="171"/>
      <c r="E60" s="171"/>
      <c r="F60" s="171">
        <f>F22+F59</f>
        <v>0</v>
      </c>
      <c r="G60" s="2"/>
      <c r="H60" s="179"/>
    </row>
    <row r="61" spans="1:8" s="3" customFormat="1" ht="15.75" x14ac:dyDescent="0.25">
      <c r="A61" s="129"/>
      <c r="B61" s="161"/>
      <c r="C61" s="117"/>
      <c r="D61" s="118"/>
      <c r="E61" s="118"/>
      <c r="F61" s="118"/>
      <c r="G61" s="2"/>
      <c r="H61" s="179"/>
    </row>
    <row r="62" spans="1:8" s="3" customFormat="1" ht="15.75" x14ac:dyDescent="0.25">
      <c r="A62" s="129"/>
      <c r="B62" s="161"/>
      <c r="C62" s="117"/>
      <c r="D62" s="118"/>
      <c r="E62" s="118"/>
      <c r="F62" s="118"/>
      <c r="G62" s="2"/>
      <c r="H62" s="2"/>
    </row>
    <row r="63" spans="1:8" s="156" customFormat="1" ht="15.75" x14ac:dyDescent="0.25">
      <c r="A63" s="155" t="s">
        <v>187</v>
      </c>
      <c r="B63" s="185" t="s">
        <v>258</v>
      </c>
      <c r="C63" s="117"/>
      <c r="D63" s="118"/>
      <c r="E63" s="118"/>
      <c r="F63" s="118"/>
      <c r="G63" s="117"/>
      <c r="H63" s="117"/>
    </row>
    <row r="64" spans="1:8" x14ac:dyDescent="0.2">
      <c r="A64" s="180" t="s">
        <v>16</v>
      </c>
      <c r="B64" s="14" t="s">
        <v>241</v>
      </c>
      <c r="C64" s="181" t="s">
        <v>243</v>
      </c>
      <c r="D64" s="14" t="s">
        <v>242</v>
      </c>
      <c r="E64" s="182" t="s">
        <v>244</v>
      </c>
      <c r="F64" s="148" t="s">
        <v>245</v>
      </c>
    </row>
    <row r="65" spans="1:8" s="45" customFormat="1" x14ac:dyDescent="0.2">
      <c r="A65" s="186"/>
      <c r="B65" s="187"/>
      <c r="C65" s="188"/>
      <c r="D65" s="189"/>
      <c r="E65" s="190"/>
      <c r="F65" s="190"/>
    </row>
    <row r="66" spans="1:8" ht="25.5" x14ac:dyDescent="0.2">
      <c r="A66" s="191">
        <v>4</v>
      </c>
      <c r="B66" s="192" t="s">
        <v>262</v>
      </c>
      <c r="C66" s="188"/>
      <c r="D66" s="189"/>
      <c r="E66" s="193"/>
      <c r="F66" s="193"/>
    </row>
    <row r="67" spans="1:8" s="3" customFormat="1" ht="15.75" x14ac:dyDescent="0.25">
      <c r="A67" s="191"/>
      <c r="B67" s="192"/>
      <c r="C67" s="188"/>
      <c r="D67" s="189"/>
      <c r="E67" s="193"/>
      <c r="F67" s="193"/>
      <c r="G67" s="2"/>
      <c r="H67" s="179"/>
    </row>
    <row r="68" spans="1:8" s="3" customFormat="1" ht="38.25" x14ac:dyDescent="0.25">
      <c r="A68" s="194">
        <f>+$A$66+COUNT($A$67:A67)*0.01+0.01</f>
        <v>4.01</v>
      </c>
      <c r="B68" s="187" t="s">
        <v>247</v>
      </c>
      <c r="C68" s="189" t="s">
        <v>24</v>
      </c>
      <c r="D68" s="195">
        <v>10</v>
      </c>
      <c r="E68" s="248"/>
      <c r="F68" s="196">
        <f>D68*E68</f>
        <v>0</v>
      </c>
      <c r="G68" s="2"/>
      <c r="H68" s="179"/>
    </row>
    <row r="69" spans="1:8" s="3" customFormat="1" ht="15.75" x14ac:dyDescent="0.25">
      <c r="A69" s="194"/>
      <c r="B69" s="187"/>
      <c r="C69" s="189"/>
      <c r="D69" s="195"/>
      <c r="E69" s="248"/>
      <c r="F69" s="196"/>
      <c r="G69" s="2"/>
      <c r="H69" s="179"/>
    </row>
    <row r="70" spans="1:8" s="3" customFormat="1" ht="25.5" x14ac:dyDescent="0.25">
      <c r="A70" s="194">
        <f>+$A$66+COUNT($A$67:A69)*0.01+0.01</f>
        <v>4.0199999999999996</v>
      </c>
      <c r="B70" s="187" t="s">
        <v>248</v>
      </c>
      <c r="C70" s="189" t="s">
        <v>24</v>
      </c>
      <c r="D70" s="195">
        <v>20</v>
      </c>
      <c r="E70" s="248"/>
      <c r="F70" s="196">
        <f>D70*E70</f>
        <v>0</v>
      </c>
    </row>
    <row r="71" spans="1:8" s="10" customFormat="1" ht="15" x14ac:dyDescent="0.2">
      <c r="A71" s="194"/>
      <c r="B71" s="198"/>
      <c r="C71" s="199"/>
      <c r="D71" s="199"/>
      <c r="E71" s="249"/>
      <c r="F71" s="200"/>
    </row>
    <row r="72" spans="1:8" s="10" customFormat="1" ht="38.25" x14ac:dyDescent="0.2">
      <c r="A72" s="194">
        <f>+$A$66+COUNT($A$67:A71)*0.01+0.01</f>
        <v>4.0299999999999994</v>
      </c>
      <c r="B72" s="187" t="s">
        <v>271</v>
      </c>
      <c r="C72" s="189" t="s">
        <v>7</v>
      </c>
      <c r="D72" s="195">
        <v>6</v>
      </c>
      <c r="E72" s="248"/>
      <c r="F72" s="196">
        <f>D72*E72</f>
        <v>0</v>
      </c>
    </row>
    <row r="73" spans="1:8" s="10" customFormat="1" ht="15" x14ac:dyDescent="0.2">
      <c r="A73" s="194"/>
      <c r="B73" s="198"/>
      <c r="C73" s="199"/>
      <c r="D73" s="199"/>
      <c r="E73" s="249"/>
      <c r="F73" s="200"/>
    </row>
    <row r="74" spans="1:8" s="10" customFormat="1" ht="38.25" x14ac:dyDescent="0.2">
      <c r="A74" s="194">
        <f>+$A$66+COUNT($A$67:A73)*0.01+0.01</f>
        <v>4.04</v>
      </c>
      <c r="B74" s="187" t="s">
        <v>249</v>
      </c>
      <c r="C74" s="189" t="s">
        <v>7</v>
      </c>
      <c r="D74" s="195">
        <v>5</v>
      </c>
      <c r="E74" s="248"/>
      <c r="F74" s="196">
        <f>D74*E74</f>
        <v>0</v>
      </c>
    </row>
    <row r="75" spans="1:8" x14ac:dyDescent="0.2">
      <c r="A75" s="194"/>
      <c r="B75" s="198"/>
      <c r="C75" s="199"/>
      <c r="D75" s="199"/>
      <c r="E75" s="249"/>
      <c r="F75" s="200"/>
    </row>
    <row r="76" spans="1:8" s="10" customFormat="1" ht="38.25" x14ac:dyDescent="0.2">
      <c r="A76" s="194">
        <f>+$A$66+COUNT($A$67:A75)*0.01+0.01</f>
        <v>4.05</v>
      </c>
      <c r="B76" s="187" t="s">
        <v>272</v>
      </c>
      <c r="C76" s="189" t="s">
        <v>7</v>
      </c>
      <c r="D76" s="195">
        <v>6</v>
      </c>
      <c r="E76" s="248"/>
      <c r="F76" s="196">
        <f>D76*E76</f>
        <v>0</v>
      </c>
    </row>
    <row r="77" spans="1:8" s="3" customFormat="1" ht="15.75" x14ac:dyDescent="0.25">
      <c r="A77" s="194"/>
      <c r="B77" s="187"/>
      <c r="C77" s="189"/>
      <c r="D77" s="195"/>
      <c r="E77" s="248"/>
      <c r="F77" s="196"/>
    </row>
    <row r="78" spans="1:8" ht="25.5" x14ac:dyDescent="0.2">
      <c r="A78" s="194">
        <f>+$A$66+COUNT($A$67:A77)*0.01+0.01</f>
        <v>4.0599999999999996</v>
      </c>
      <c r="B78" s="187" t="s">
        <v>250</v>
      </c>
      <c r="C78" s="189" t="s">
        <v>22</v>
      </c>
      <c r="D78" s="195">
        <v>1</v>
      </c>
      <c r="E78" s="248"/>
      <c r="F78" s="196">
        <f>D78*E78</f>
        <v>0</v>
      </c>
    </row>
    <row r="79" spans="1:8" x14ac:dyDescent="0.2">
      <c r="A79" s="194"/>
      <c r="B79" s="187"/>
      <c r="C79" s="189"/>
      <c r="D79" s="195"/>
      <c r="E79" s="248"/>
      <c r="F79" s="196"/>
    </row>
    <row r="80" spans="1:8" x14ac:dyDescent="0.2">
      <c r="A80" s="194">
        <f>+$A$66+COUNT($A$67:A79)*0.01+0.01</f>
        <v>4.0699999999999994</v>
      </c>
      <c r="B80" s="201" t="s">
        <v>251</v>
      </c>
      <c r="C80" s="202"/>
      <c r="D80" s="203"/>
      <c r="E80" s="250"/>
      <c r="F80" s="204"/>
    </row>
    <row r="81" spans="1:6" ht="25.5" x14ac:dyDescent="0.2">
      <c r="A81" s="205" t="s">
        <v>252</v>
      </c>
      <c r="B81" s="187" t="s">
        <v>253</v>
      </c>
      <c r="C81" s="206" t="s">
        <v>22</v>
      </c>
      <c r="D81" s="203">
        <v>1</v>
      </c>
      <c r="E81" s="248"/>
      <c r="F81" s="207">
        <f>D81*E81</f>
        <v>0</v>
      </c>
    </row>
    <row r="82" spans="1:6" ht="27" x14ac:dyDescent="0.2">
      <c r="A82" s="205" t="s">
        <v>252</v>
      </c>
      <c r="B82" s="187" t="s">
        <v>273</v>
      </c>
      <c r="C82" s="206" t="s">
        <v>24</v>
      </c>
      <c r="D82" s="203">
        <v>20</v>
      </c>
      <c r="E82" s="248"/>
      <c r="F82" s="207">
        <f>D82*E82</f>
        <v>0</v>
      </c>
    </row>
    <row r="83" spans="1:6" ht="27" x14ac:dyDescent="0.2">
      <c r="A83" s="205" t="s">
        <v>252</v>
      </c>
      <c r="B83" s="187" t="s">
        <v>274</v>
      </c>
      <c r="C83" s="206" t="s">
        <v>24</v>
      </c>
      <c r="D83" s="203">
        <v>5</v>
      </c>
      <c r="E83" s="248"/>
      <c r="F83" s="207">
        <f>D83*E83</f>
        <v>0</v>
      </c>
    </row>
    <row r="84" spans="1:6" ht="27" x14ac:dyDescent="0.2">
      <c r="A84" s="205" t="s">
        <v>252</v>
      </c>
      <c r="B84" s="208" t="s">
        <v>275</v>
      </c>
      <c r="C84" s="209" t="s">
        <v>24</v>
      </c>
      <c r="D84" s="210">
        <v>5</v>
      </c>
      <c r="E84" s="251"/>
      <c r="F84" s="211">
        <f>D84*E84</f>
        <v>0</v>
      </c>
    </row>
    <row r="85" spans="1:6" ht="25.5" x14ac:dyDescent="0.2">
      <c r="A85" s="205" t="s">
        <v>252</v>
      </c>
      <c r="B85" s="187" t="s">
        <v>254</v>
      </c>
      <c r="C85" s="206" t="s">
        <v>22</v>
      </c>
      <c r="D85" s="203">
        <v>10</v>
      </c>
      <c r="E85" s="248"/>
      <c r="F85" s="207">
        <f>D85*E85</f>
        <v>0</v>
      </c>
    </row>
    <row r="86" spans="1:6" x14ac:dyDescent="0.2">
      <c r="A86" s="205"/>
      <c r="B86" s="187"/>
      <c r="C86" s="206"/>
      <c r="D86" s="203"/>
      <c r="E86" s="248"/>
      <c r="F86" s="207"/>
    </row>
    <row r="87" spans="1:6" x14ac:dyDescent="0.2">
      <c r="A87" s="194">
        <f>+$A$66+COUNT($A$67:A86)*0.01+0.01</f>
        <v>4.08</v>
      </c>
      <c r="B87" s="187" t="s">
        <v>255</v>
      </c>
      <c r="C87" s="189" t="s">
        <v>22</v>
      </c>
      <c r="D87" s="195">
        <v>1</v>
      </c>
      <c r="E87" s="248"/>
      <c r="F87" s="196">
        <f>D87*E87</f>
        <v>0</v>
      </c>
    </row>
    <row r="88" spans="1:6" x14ac:dyDescent="0.2">
      <c r="A88" s="205"/>
      <c r="B88" s="187"/>
      <c r="C88" s="206"/>
      <c r="D88" s="203"/>
      <c r="E88" s="248"/>
      <c r="F88" s="207"/>
    </row>
    <row r="89" spans="1:6" x14ac:dyDescent="0.2">
      <c r="A89" s="194">
        <f>+$A$66+COUNT($A$67:A88)*0.01+0.01</f>
        <v>4.09</v>
      </c>
      <c r="B89" s="187" t="s">
        <v>256</v>
      </c>
      <c r="C89" s="189" t="s">
        <v>22</v>
      </c>
      <c r="D89" s="195">
        <v>1</v>
      </c>
      <c r="E89" s="248"/>
      <c r="F89" s="196">
        <f>D89*E89</f>
        <v>0</v>
      </c>
    </row>
    <row r="90" spans="1:6" x14ac:dyDescent="0.2">
      <c r="A90" s="194"/>
      <c r="B90" s="187"/>
      <c r="C90" s="188"/>
      <c r="D90" s="189"/>
      <c r="E90" s="193"/>
      <c r="F90" s="212"/>
    </row>
    <row r="91" spans="1:6" ht="39" thickBot="1" x14ac:dyDescent="0.25">
      <c r="A91" s="213">
        <f>+$A$66+COUNT($A$67:A90)*0.01+0.01</f>
        <v>4.0999999999999996</v>
      </c>
      <c r="B91" s="214" t="s">
        <v>257</v>
      </c>
      <c r="C91" s="222"/>
      <c r="D91" s="215">
        <v>0.03</v>
      </c>
      <c r="E91" s="217"/>
      <c r="F91" s="218">
        <f>SUM(F68:F87)*D91</f>
        <v>0</v>
      </c>
    </row>
    <row r="92" spans="1:6" ht="15.75" x14ac:dyDescent="0.25">
      <c r="A92" s="168" t="s">
        <v>187</v>
      </c>
      <c r="B92" s="169" t="str">
        <f>B63</f>
        <v>OZEMLJITEV</v>
      </c>
      <c r="C92" s="170"/>
      <c r="D92" s="171"/>
      <c r="E92" s="171"/>
      <c r="F92" s="171">
        <f>SUM(F67:F91)</f>
        <v>0</v>
      </c>
    </row>
    <row r="93" spans="1:6" ht="15.75" x14ac:dyDescent="0.25">
      <c r="A93" s="129"/>
      <c r="B93" s="161"/>
      <c r="C93" s="117"/>
      <c r="D93" s="118"/>
      <c r="E93" s="118"/>
      <c r="F93" s="118"/>
    </row>
    <row r="94" spans="1:6" ht="15.75" x14ac:dyDescent="0.25">
      <c r="A94" s="129"/>
      <c r="B94" s="161"/>
      <c r="C94" s="117"/>
      <c r="D94" s="118"/>
      <c r="E94" s="118"/>
      <c r="F94" s="118"/>
    </row>
    <row r="95" spans="1:6" ht="15.75" x14ac:dyDescent="0.25">
      <c r="A95" s="157"/>
      <c r="B95" s="3" t="s">
        <v>0</v>
      </c>
      <c r="C95" s="162"/>
      <c r="D95" s="163"/>
      <c r="E95" s="163"/>
      <c r="F95" s="159"/>
    </row>
    <row r="96" spans="1:6" ht="15" x14ac:dyDescent="0.2">
      <c r="A96" s="12"/>
      <c r="B96" s="10"/>
      <c r="C96" s="126"/>
      <c r="D96" s="127"/>
      <c r="E96" s="127"/>
      <c r="F96" s="11"/>
    </row>
    <row r="97" spans="1:6" ht="15" x14ac:dyDescent="0.2">
      <c r="A97" s="12" t="s">
        <v>186</v>
      </c>
      <c r="B97" s="129" t="s">
        <v>151</v>
      </c>
      <c r="C97" s="126"/>
      <c r="D97" s="127"/>
      <c r="E97" s="127"/>
      <c r="F97" s="11">
        <f>F60</f>
        <v>0</v>
      </c>
    </row>
    <row r="98" spans="1:6" ht="15" x14ac:dyDescent="0.2">
      <c r="A98" s="12" t="s">
        <v>187</v>
      </c>
      <c r="B98" s="129" t="str">
        <f>B92</f>
        <v>OZEMLJITEV</v>
      </c>
      <c r="C98" s="126"/>
      <c r="D98" s="127"/>
      <c r="E98" s="127"/>
      <c r="F98" s="11">
        <f>F92</f>
        <v>0</v>
      </c>
    </row>
    <row r="99" spans="1:6" ht="15" x14ac:dyDescent="0.2">
      <c r="A99" s="12"/>
      <c r="B99" s="10"/>
      <c r="C99" s="126"/>
      <c r="D99" s="127"/>
      <c r="E99" s="127"/>
      <c r="F99" s="11"/>
    </row>
    <row r="100" spans="1:6" ht="15" x14ac:dyDescent="0.2">
      <c r="A100" s="219"/>
      <c r="B100" s="130" t="s">
        <v>126</v>
      </c>
      <c r="C100" s="220"/>
      <c r="D100" s="167"/>
      <c r="E100" s="167"/>
      <c r="F100" s="131">
        <f>SUM(F97:F99)</f>
        <v>0</v>
      </c>
    </row>
    <row r="101" spans="1:6" ht="15.75" thickBot="1" x14ac:dyDescent="0.25">
      <c r="A101" s="132"/>
      <c r="B101" s="133" t="s">
        <v>136</v>
      </c>
      <c r="C101" s="134"/>
      <c r="D101" s="135"/>
      <c r="E101" s="135"/>
      <c r="F101" s="136">
        <f>F100*0.1</f>
        <v>0</v>
      </c>
    </row>
    <row r="102" spans="1:6" ht="15.75" x14ac:dyDescent="0.25">
      <c r="A102" s="120"/>
      <c r="B102" s="121" t="s">
        <v>126</v>
      </c>
      <c r="C102" s="122"/>
      <c r="D102" s="123"/>
      <c r="E102" s="123"/>
      <c r="F102" s="124">
        <f>F100+F101</f>
        <v>0</v>
      </c>
    </row>
  </sheetData>
  <sheetProtection algorithmName="SHA-512" hashValue="hThnw9PjaU1HajipaQrygqlZ2y5MvumeQoIwScuQ1Y38Chvqc1WtTEOS3mZiYWLKJrR2DbrazFlRNHnvnzn/YA==" saltValue="7u1l5o/eb2XpFioMOR1zQ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view="pageBreakPreview" topLeftCell="A4"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bestFit="1"/>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189</v>
      </c>
      <c r="D3" s="11"/>
      <c r="E3" s="11"/>
      <c r="F3" s="11"/>
    </row>
    <row r="4" spans="1:6" s="10" customFormat="1" ht="31.5" x14ac:dyDescent="0.2">
      <c r="A4" s="12"/>
      <c r="B4" s="164" t="s">
        <v>209</v>
      </c>
      <c r="D4" s="11"/>
      <c r="E4" s="11"/>
      <c r="F4" s="11"/>
    </row>
    <row r="5" spans="1:6" s="10" customFormat="1" ht="15.75" x14ac:dyDescent="0.2">
      <c r="A5" s="12"/>
      <c r="B5" s="164" t="s">
        <v>210</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4" t="s">
        <v>243</v>
      </c>
      <c r="D20" s="181" t="s">
        <v>242</v>
      </c>
      <c r="E20" s="182" t="s">
        <v>244</v>
      </c>
      <c r="F20" s="148" t="s">
        <v>245</v>
      </c>
    </row>
    <row r="21" spans="1:8" x14ac:dyDescent="0.2">
      <c r="A21" s="180"/>
      <c r="B21" s="14"/>
      <c r="C21" s="14"/>
      <c r="D21" s="181"/>
      <c r="E21" s="182"/>
      <c r="F21" s="148"/>
    </row>
    <row r="22" spans="1:8" s="14" customFormat="1" ht="38.25" x14ac:dyDescent="0.2">
      <c r="A22" s="148" t="s">
        <v>175</v>
      </c>
      <c r="B22" s="13" t="s">
        <v>206</v>
      </c>
      <c r="C22" s="14" t="s">
        <v>171</v>
      </c>
      <c r="D22" s="149">
        <v>1</v>
      </c>
      <c r="E22" s="149">
        <f>SUM(F23:F55)</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15</v>
      </c>
      <c r="E28" s="240"/>
      <c r="F28" s="44">
        <f>D28*E28</f>
        <v>0</v>
      </c>
      <c r="G28" s="42"/>
      <c r="H28" s="42"/>
    </row>
    <row r="29" spans="1:8" x14ac:dyDescent="0.2">
      <c r="E29" s="241"/>
    </row>
    <row r="30" spans="1:8" s="45" customFormat="1" ht="25.5" x14ac:dyDescent="0.2">
      <c r="A30" s="43" t="s">
        <v>155</v>
      </c>
      <c r="B30" s="43" t="s">
        <v>162</v>
      </c>
      <c r="C30" s="42" t="s">
        <v>5</v>
      </c>
      <c r="D30" s="44">
        <v>11</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11.9</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18</v>
      </c>
      <c r="E34" s="242"/>
      <c r="F34" s="44">
        <f>D34*E34</f>
        <v>0</v>
      </c>
    </row>
    <row r="35" spans="1:8" s="43" customFormat="1" x14ac:dyDescent="0.2">
      <c r="C35" s="42"/>
      <c r="D35" s="44"/>
      <c r="E35" s="240"/>
      <c r="F35" s="44"/>
    </row>
    <row r="36" spans="1:8" s="43" customFormat="1" ht="25.5" x14ac:dyDescent="0.2">
      <c r="A36" s="43" t="s">
        <v>159</v>
      </c>
      <c r="B36" s="43" t="s">
        <v>134</v>
      </c>
      <c r="C36" s="42" t="s">
        <v>5</v>
      </c>
      <c r="D36" s="44">
        <v>18</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9.3000000000000007</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18</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0.83</v>
      </c>
      <c r="E42" s="240"/>
      <c r="F42" s="44">
        <f>D42*E42</f>
        <v>0</v>
      </c>
      <c r="G42" s="143"/>
      <c r="H42" s="143"/>
    </row>
    <row r="43" spans="1:8" x14ac:dyDescent="0.2">
      <c r="E43" s="241"/>
    </row>
    <row r="44" spans="1:8" s="45" customFormat="1" ht="38.25" x14ac:dyDescent="0.2">
      <c r="A44" s="46" t="s">
        <v>177</v>
      </c>
      <c r="B44" s="43" t="s">
        <v>192</v>
      </c>
      <c r="C44" s="45" t="s">
        <v>127</v>
      </c>
      <c r="D44" s="151">
        <v>1</v>
      </c>
      <c r="E44" s="245"/>
      <c r="F44" s="44">
        <f>D44*E44</f>
        <v>0</v>
      </c>
    </row>
    <row r="45" spans="1:8" x14ac:dyDescent="0.2">
      <c r="E45" s="241"/>
    </row>
    <row r="46" spans="1:8" s="45" customFormat="1" ht="51" x14ac:dyDescent="0.2">
      <c r="A46" s="46" t="s">
        <v>178</v>
      </c>
      <c r="B46" s="43" t="s">
        <v>166</v>
      </c>
      <c r="C46" s="45" t="s">
        <v>127</v>
      </c>
      <c r="D46" s="151">
        <v>2</v>
      </c>
      <c r="E46" s="245"/>
      <c r="F46" s="44">
        <f>D46*E46</f>
        <v>0</v>
      </c>
    </row>
    <row r="47" spans="1:8" x14ac:dyDescent="0.2">
      <c r="E47" s="241"/>
    </row>
    <row r="48" spans="1:8" s="45" customFormat="1" x14ac:dyDescent="0.2">
      <c r="A48" s="46" t="s">
        <v>179</v>
      </c>
      <c r="B48" s="43" t="s">
        <v>167</v>
      </c>
      <c r="C48" s="45" t="s">
        <v>5</v>
      </c>
      <c r="D48" s="151">
        <v>8.5</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390</v>
      </c>
      <c r="E51" s="240"/>
      <c r="F51" s="44">
        <f>D51*E51</f>
        <v>0</v>
      </c>
    </row>
    <row r="52" spans="1:8" x14ac:dyDescent="0.2">
      <c r="E52" s="241"/>
    </row>
    <row r="53" spans="1:8" s="45" customFormat="1" x14ac:dyDescent="0.2">
      <c r="A53" s="46" t="s">
        <v>181</v>
      </c>
      <c r="B53" s="43" t="s">
        <v>173</v>
      </c>
      <c r="C53" s="45" t="s">
        <v>22</v>
      </c>
      <c r="D53" s="151">
        <v>1</v>
      </c>
      <c r="E53" s="245"/>
      <c r="F53" s="44">
        <f>D53*E53</f>
        <v>0</v>
      </c>
    </row>
    <row r="54" spans="1:8" s="43" customFormat="1" x14ac:dyDescent="0.2">
      <c r="C54" s="42"/>
      <c r="D54" s="44"/>
      <c r="E54" s="240"/>
      <c r="F54" s="44"/>
    </row>
    <row r="55" spans="1:8" s="43" customFormat="1" x14ac:dyDescent="0.2">
      <c r="C55" s="42"/>
      <c r="D55" s="44"/>
      <c r="E55" s="240"/>
      <c r="F55" s="44"/>
    </row>
    <row r="56" spans="1:8" s="43" customFormat="1" x14ac:dyDescent="0.2">
      <c r="B56" s="13" t="s">
        <v>174</v>
      </c>
      <c r="C56" s="42"/>
      <c r="D56" s="44"/>
      <c r="E56" s="240"/>
      <c r="F56" s="44"/>
    </row>
    <row r="57" spans="1:8" x14ac:dyDescent="0.2">
      <c r="E57" s="241"/>
    </row>
    <row r="58" spans="1:8" s="45" customFormat="1" ht="63.75" x14ac:dyDescent="0.2">
      <c r="A58" s="46" t="s">
        <v>182</v>
      </c>
      <c r="B58" s="43" t="s">
        <v>150</v>
      </c>
      <c r="D58" s="151"/>
      <c r="E58" s="245"/>
      <c r="F58" s="44"/>
      <c r="H58" s="179"/>
    </row>
    <row r="59" spans="1:8" s="45" customFormat="1" x14ac:dyDescent="0.2">
      <c r="A59" s="43"/>
      <c r="B59" s="43" t="s">
        <v>174</v>
      </c>
      <c r="C59" s="42" t="s">
        <v>5</v>
      </c>
      <c r="D59" s="44">
        <v>1.9</v>
      </c>
      <c r="E59" s="240"/>
      <c r="F59" s="44">
        <f>D59*E59</f>
        <v>0</v>
      </c>
      <c r="G59" s="42"/>
      <c r="H59" s="42"/>
    </row>
    <row r="60" spans="1:8" s="45" customFormat="1" x14ac:dyDescent="0.2">
      <c r="A60" s="46"/>
      <c r="B60" s="43"/>
      <c r="D60" s="151"/>
      <c r="E60" s="242"/>
      <c r="F60" s="44"/>
    </row>
    <row r="61" spans="1:8" ht="18" customHeight="1" x14ac:dyDescent="0.2">
      <c r="A61" s="145"/>
      <c r="B61" s="137" t="s">
        <v>141</v>
      </c>
      <c r="C61" s="140"/>
      <c r="D61" s="146"/>
      <c r="E61" s="246"/>
      <c r="F61" s="141"/>
    </row>
    <row r="62" spans="1:8" x14ac:dyDescent="0.2">
      <c r="A62" s="150"/>
      <c r="B62" s="138"/>
      <c r="C62" s="140"/>
      <c r="D62" s="146"/>
      <c r="E62" s="246"/>
      <c r="F62" s="141"/>
    </row>
    <row r="63" spans="1:8" x14ac:dyDescent="0.2">
      <c r="A63" s="150" t="s">
        <v>183</v>
      </c>
      <c r="B63" s="139" t="s">
        <v>142</v>
      </c>
      <c r="C63" s="140"/>
      <c r="D63" s="146"/>
      <c r="E63" s="246"/>
      <c r="F63" s="141"/>
    </row>
    <row r="64" spans="1:8" ht="36" x14ac:dyDescent="0.2">
      <c r="A64" s="150"/>
      <c r="B64" s="183" t="s">
        <v>143</v>
      </c>
      <c r="C64" s="140" t="s">
        <v>132</v>
      </c>
      <c r="D64" s="166">
        <v>1</v>
      </c>
      <c r="E64" s="240"/>
      <c r="F64" s="44">
        <f>D64*E64</f>
        <v>0</v>
      </c>
    </row>
    <row r="65" spans="1:8" x14ac:dyDescent="0.2">
      <c r="A65" s="150"/>
      <c r="B65" s="138"/>
      <c r="C65" s="140"/>
      <c r="D65" s="166"/>
      <c r="E65" s="241"/>
      <c r="F65" s="147"/>
    </row>
    <row r="66" spans="1:8" x14ac:dyDescent="0.2">
      <c r="A66" s="150" t="s">
        <v>184</v>
      </c>
      <c r="B66" s="139" t="s">
        <v>144</v>
      </c>
      <c r="C66" s="140"/>
      <c r="D66" s="166"/>
      <c r="E66" s="240"/>
      <c r="F66" s="147"/>
    </row>
    <row r="67" spans="1:8" ht="24" x14ac:dyDescent="0.2">
      <c r="A67" s="145"/>
      <c r="B67" s="183" t="s">
        <v>145</v>
      </c>
      <c r="C67" s="140"/>
      <c r="D67" s="166"/>
      <c r="E67" s="247"/>
      <c r="F67" s="147"/>
    </row>
    <row r="68" spans="1:8" x14ac:dyDescent="0.2">
      <c r="A68" s="145" t="s">
        <v>146</v>
      </c>
      <c r="B68" s="183" t="s">
        <v>148</v>
      </c>
      <c r="C68" s="140" t="s">
        <v>132</v>
      </c>
      <c r="D68" s="166">
        <v>1</v>
      </c>
      <c r="E68" s="240"/>
      <c r="F68" s="44">
        <f>D68*E68</f>
        <v>0</v>
      </c>
    </row>
    <row r="69" spans="1:8" ht="13.5" thickBot="1" x14ac:dyDescent="0.25">
      <c r="A69" s="172"/>
      <c r="B69" s="184" t="s">
        <v>149</v>
      </c>
      <c r="C69" s="173"/>
      <c r="D69" s="173"/>
      <c r="E69" s="175"/>
      <c r="F69" s="174"/>
    </row>
    <row r="70" spans="1:8" s="3" customFormat="1" ht="15.75" x14ac:dyDescent="0.25">
      <c r="A70" s="168"/>
      <c r="B70" s="169" t="s">
        <v>200</v>
      </c>
      <c r="C70" s="170"/>
      <c r="D70" s="171"/>
      <c r="E70" s="171"/>
      <c r="F70" s="171">
        <f>F22+F59+F64+F68</f>
        <v>0</v>
      </c>
      <c r="G70" s="2"/>
      <c r="H70" s="179"/>
    </row>
    <row r="71" spans="1:8" s="3" customFormat="1" ht="15.75" x14ac:dyDescent="0.25">
      <c r="A71" s="129"/>
      <c r="B71" s="161"/>
      <c r="C71" s="117"/>
      <c r="D71" s="118"/>
      <c r="E71" s="118"/>
      <c r="F71" s="118"/>
      <c r="G71" s="2"/>
      <c r="H71" s="179"/>
    </row>
    <row r="72" spans="1:8" s="3" customFormat="1" ht="15.75" x14ac:dyDescent="0.25">
      <c r="A72" s="129"/>
      <c r="B72" s="161"/>
      <c r="C72" s="117"/>
      <c r="D72" s="118"/>
      <c r="E72" s="118"/>
      <c r="F72" s="118"/>
      <c r="G72" s="2"/>
      <c r="H72" s="2"/>
    </row>
    <row r="73" spans="1:8" s="156" customFormat="1" ht="15.75" x14ac:dyDescent="0.25">
      <c r="A73" s="155" t="s">
        <v>187</v>
      </c>
      <c r="B73" s="185" t="s">
        <v>258</v>
      </c>
      <c r="C73" s="117"/>
      <c r="D73" s="118"/>
      <c r="E73" s="118"/>
      <c r="F73" s="118"/>
      <c r="G73" s="117"/>
      <c r="H73" s="117"/>
    </row>
    <row r="74" spans="1:8" x14ac:dyDescent="0.2">
      <c r="A74" s="180" t="s">
        <v>16</v>
      </c>
      <c r="B74" s="14" t="s">
        <v>241</v>
      </c>
      <c r="C74" s="14" t="s">
        <v>243</v>
      </c>
      <c r="D74" s="181" t="s">
        <v>242</v>
      </c>
      <c r="E74" s="182" t="s">
        <v>244</v>
      </c>
      <c r="F74" s="148" t="s">
        <v>245</v>
      </c>
    </row>
    <row r="75" spans="1:8" s="45" customFormat="1" x14ac:dyDescent="0.2">
      <c r="A75" s="186"/>
      <c r="B75" s="187"/>
      <c r="C75" s="189"/>
      <c r="D75" s="188"/>
      <c r="E75" s="190"/>
      <c r="F75" s="190"/>
    </row>
    <row r="76" spans="1:8" ht="25.5" x14ac:dyDescent="0.2">
      <c r="A76" s="191">
        <v>5</v>
      </c>
      <c r="B76" s="192" t="s">
        <v>263</v>
      </c>
      <c r="C76" s="189"/>
      <c r="D76" s="188"/>
      <c r="E76" s="193"/>
      <c r="F76" s="193"/>
    </row>
    <row r="77" spans="1:8" s="3" customFormat="1" ht="15.75" x14ac:dyDescent="0.25">
      <c r="A77" s="191"/>
      <c r="B77" s="192"/>
      <c r="C77" s="189"/>
      <c r="D77" s="188"/>
      <c r="E77" s="193"/>
      <c r="F77" s="193"/>
      <c r="G77" s="2"/>
      <c r="H77" s="179"/>
    </row>
    <row r="78" spans="1:8" s="3" customFormat="1" ht="38.25" x14ac:dyDescent="0.25">
      <c r="A78" s="194">
        <f>+$A$76+COUNT($A$77:A77)*0.01+0.01</f>
        <v>5.01</v>
      </c>
      <c r="B78" s="187" t="s">
        <v>247</v>
      </c>
      <c r="C78" s="189" t="s">
        <v>24</v>
      </c>
      <c r="D78" s="195">
        <v>10</v>
      </c>
      <c r="E78" s="248"/>
      <c r="F78" s="196">
        <f>D78*E78</f>
        <v>0</v>
      </c>
      <c r="G78" s="2"/>
      <c r="H78" s="179"/>
    </row>
    <row r="79" spans="1:8" s="3" customFormat="1" ht="15.75" x14ac:dyDescent="0.25">
      <c r="A79" s="194"/>
      <c r="B79" s="187"/>
      <c r="C79" s="189"/>
      <c r="D79" s="195"/>
      <c r="E79" s="248"/>
      <c r="F79" s="196"/>
      <c r="G79" s="2"/>
      <c r="H79" s="179"/>
    </row>
    <row r="80" spans="1:8" s="3" customFormat="1" ht="25.5" x14ac:dyDescent="0.25">
      <c r="A80" s="194">
        <f>+$A$76+COUNT($A$77:A79)*0.01+0.01</f>
        <v>5.0199999999999996</v>
      </c>
      <c r="B80" s="187" t="s">
        <v>248</v>
      </c>
      <c r="C80" s="189" t="s">
        <v>24</v>
      </c>
      <c r="D80" s="195">
        <v>20</v>
      </c>
      <c r="E80" s="248"/>
      <c r="F80" s="196">
        <f>D80*E80</f>
        <v>0</v>
      </c>
    </row>
    <row r="81" spans="1:6" s="10" customFormat="1" ht="15" x14ac:dyDescent="0.2">
      <c r="A81" s="197"/>
      <c r="B81" s="198"/>
      <c r="C81" s="199"/>
      <c r="D81" s="199"/>
      <c r="E81" s="249"/>
      <c r="F81" s="200"/>
    </row>
    <row r="82" spans="1:6" s="10" customFormat="1" ht="38.25" x14ac:dyDescent="0.2">
      <c r="A82" s="194">
        <f>+$A$76+COUNT($A$77:A81)*0.01+0.01</f>
        <v>5.0299999999999994</v>
      </c>
      <c r="B82" s="187" t="s">
        <v>271</v>
      </c>
      <c r="C82" s="189" t="s">
        <v>7</v>
      </c>
      <c r="D82" s="195">
        <v>6</v>
      </c>
      <c r="E82" s="248"/>
      <c r="F82" s="196">
        <f>D82*E82</f>
        <v>0</v>
      </c>
    </row>
    <row r="83" spans="1:6" s="10" customFormat="1" ht="15" x14ac:dyDescent="0.2">
      <c r="A83" s="197"/>
      <c r="B83" s="198"/>
      <c r="C83" s="199"/>
      <c r="D83" s="199"/>
      <c r="E83" s="249"/>
      <c r="F83" s="200"/>
    </row>
    <row r="84" spans="1:6" s="10" customFormat="1" ht="38.25" x14ac:dyDescent="0.2">
      <c r="A84" s="194">
        <f>+$A$76+COUNT($A$77:A83)*0.01+0.01</f>
        <v>5.04</v>
      </c>
      <c r="B84" s="187" t="s">
        <v>249</v>
      </c>
      <c r="C84" s="189" t="s">
        <v>7</v>
      </c>
      <c r="D84" s="195">
        <v>5</v>
      </c>
      <c r="E84" s="248"/>
      <c r="F84" s="196">
        <f>D84*E84</f>
        <v>0</v>
      </c>
    </row>
    <row r="85" spans="1:6" x14ac:dyDescent="0.2">
      <c r="A85" s="197"/>
      <c r="B85" s="198"/>
      <c r="C85" s="199"/>
      <c r="D85" s="199"/>
      <c r="E85" s="249"/>
      <c r="F85" s="200"/>
    </row>
    <row r="86" spans="1:6" s="10" customFormat="1" ht="38.25" x14ac:dyDescent="0.2">
      <c r="A86" s="194">
        <f>+$A$76+COUNT($A$77:A85)*0.01+0.01</f>
        <v>5.05</v>
      </c>
      <c r="B86" s="187" t="s">
        <v>272</v>
      </c>
      <c r="C86" s="189" t="s">
        <v>7</v>
      </c>
      <c r="D86" s="195">
        <v>6</v>
      </c>
      <c r="E86" s="248"/>
      <c r="F86" s="196">
        <f>D86*E86</f>
        <v>0</v>
      </c>
    </row>
    <row r="87" spans="1:6" s="3" customFormat="1" ht="15.75" x14ac:dyDescent="0.25">
      <c r="A87" s="194"/>
      <c r="B87" s="187"/>
      <c r="C87" s="189"/>
      <c r="D87" s="195"/>
      <c r="E87" s="248"/>
      <c r="F87" s="196"/>
    </row>
    <row r="88" spans="1:6" ht="25.5" x14ac:dyDescent="0.2">
      <c r="A88" s="194">
        <f>+$A$76+COUNT($A$77:A87)*0.01+0.01</f>
        <v>5.0599999999999996</v>
      </c>
      <c r="B88" s="187" t="s">
        <v>250</v>
      </c>
      <c r="C88" s="189" t="s">
        <v>22</v>
      </c>
      <c r="D88" s="195">
        <v>1</v>
      </c>
      <c r="E88" s="248"/>
      <c r="F88" s="196">
        <f>D88*E88</f>
        <v>0</v>
      </c>
    </row>
    <row r="89" spans="1:6" x14ac:dyDescent="0.2">
      <c r="A89" s="194"/>
      <c r="B89" s="187"/>
      <c r="C89" s="189"/>
      <c r="D89" s="195"/>
      <c r="E89" s="248"/>
      <c r="F89" s="196"/>
    </row>
    <row r="90" spans="1:6" x14ac:dyDescent="0.2">
      <c r="A90" s="194">
        <f>+$A$76+COUNT($A$77:A89)*0.01+0.01</f>
        <v>5.0699999999999994</v>
      </c>
      <c r="B90" s="201" t="s">
        <v>251</v>
      </c>
      <c r="C90" s="202"/>
      <c r="D90" s="203"/>
      <c r="E90" s="250"/>
      <c r="F90" s="204"/>
    </row>
    <row r="91" spans="1:6" ht="25.5" x14ac:dyDescent="0.2">
      <c r="A91" s="205" t="s">
        <v>252</v>
      </c>
      <c r="B91" s="187" t="s">
        <v>253</v>
      </c>
      <c r="C91" s="206" t="s">
        <v>22</v>
      </c>
      <c r="D91" s="203">
        <v>1</v>
      </c>
      <c r="E91" s="248"/>
      <c r="F91" s="207">
        <f>D91*E91</f>
        <v>0</v>
      </c>
    </row>
    <row r="92" spans="1:6" ht="27" x14ac:dyDescent="0.2">
      <c r="A92" s="205" t="s">
        <v>252</v>
      </c>
      <c r="B92" s="187" t="s">
        <v>273</v>
      </c>
      <c r="C92" s="206" t="s">
        <v>24</v>
      </c>
      <c r="D92" s="203">
        <v>20</v>
      </c>
      <c r="E92" s="248"/>
      <c r="F92" s="207">
        <f>D92*E92</f>
        <v>0</v>
      </c>
    </row>
    <row r="93" spans="1:6" ht="27" x14ac:dyDescent="0.2">
      <c r="A93" s="205" t="s">
        <v>252</v>
      </c>
      <c r="B93" s="187" t="s">
        <v>274</v>
      </c>
      <c r="C93" s="206" t="s">
        <v>24</v>
      </c>
      <c r="D93" s="203">
        <v>5</v>
      </c>
      <c r="E93" s="248"/>
      <c r="F93" s="207">
        <f>D93*E93</f>
        <v>0</v>
      </c>
    </row>
    <row r="94" spans="1:6" ht="27" x14ac:dyDescent="0.2">
      <c r="A94" s="205" t="s">
        <v>252</v>
      </c>
      <c r="B94" s="208" t="s">
        <v>275</v>
      </c>
      <c r="C94" s="209" t="s">
        <v>24</v>
      </c>
      <c r="D94" s="210">
        <v>5</v>
      </c>
      <c r="E94" s="251"/>
      <c r="F94" s="211">
        <f>D94*E94</f>
        <v>0</v>
      </c>
    </row>
    <row r="95" spans="1:6" ht="25.5" x14ac:dyDescent="0.2">
      <c r="A95" s="205" t="s">
        <v>252</v>
      </c>
      <c r="B95" s="187" t="s">
        <v>254</v>
      </c>
      <c r="C95" s="206" t="s">
        <v>22</v>
      </c>
      <c r="D95" s="203">
        <v>10</v>
      </c>
      <c r="E95" s="248"/>
      <c r="F95" s="207">
        <f>D95*E95</f>
        <v>0</v>
      </c>
    </row>
    <row r="96" spans="1:6" x14ac:dyDescent="0.2">
      <c r="A96" s="205"/>
      <c r="B96" s="187"/>
      <c r="C96" s="206"/>
      <c r="D96" s="203"/>
      <c r="E96" s="248"/>
      <c r="F96" s="207"/>
    </row>
    <row r="97" spans="1:6" x14ac:dyDescent="0.2">
      <c r="A97" s="194">
        <f>+$A$76+COUNT($A$77:A96)*0.01+0.01</f>
        <v>5.08</v>
      </c>
      <c r="B97" s="187" t="s">
        <v>255</v>
      </c>
      <c r="C97" s="189" t="s">
        <v>22</v>
      </c>
      <c r="D97" s="195">
        <v>1</v>
      </c>
      <c r="E97" s="248"/>
      <c r="F97" s="196">
        <f>D97*E97</f>
        <v>0</v>
      </c>
    </row>
    <row r="98" spans="1:6" x14ac:dyDescent="0.2">
      <c r="A98" s="205"/>
      <c r="B98" s="187"/>
      <c r="C98" s="206"/>
      <c r="D98" s="203"/>
      <c r="E98" s="248"/>
      <c r="F98" s="207"/>
    </row>
    <row r="99" spans="1:6" x14ac:dyDescent="0.2">
      <c r="A99" s="194">
        <f>+$A$76+COUNT($A$77:A98)*0.01+0.01</f>
        <v>5.09</v>
      </c>
      <c r="B99" s="187" t="s">
        <v>256</v>
      </c>
      <c r="C99" s="189" t="s">
        <v>22</v>
      </c>
      <c r="D99" s="195">
        <v>1</v>
      </c>
      <c r="E99" s="248"/>
      <c r="F99" s="196">
        <f>D99*E99</f>
        <v>0</v>
      </c>
    </row>
    <row r="100" spans="1:6" x14ac:dyDescent="0.2">
      <c r="A100" s="194"/>
      <c r="B100" s="187"/>
      <c r="C100" s="188"/>
      <c r="D100" s="189"/>
      <c r="E100" s="193"/>
      <c r="F100" s="212"/>
    </row>
    <row r="101" spans="1:6" ht="39" thickBot="1" x14ac:dyDescent="0.25">
      <c r="A101" s="213">
        <f>+$A$76+COUNT($A$77:A100)*0.01+0.01</f>
        <v>5.0999999999999996</v>
      </c>
      <c r="B101" s="214" t="s">
        <v>257</v>
      </c>
      <c r="C101" s="222"/>
      <c r="D101" s="215">
        <v>0.03</v>
      </c>
      <c r="E101" s="217"/>
      <c r="F101" s="218">
        <f>SUM(F78:F97)*D101</f>
        <v>0</v>
      </c>
    </row>
    <row r="102" spans="1:6" ht="15.75" x14ac:dyDescent="0.25">
      <c r="A102" s="168" t="s">
        <v>187</v>
      </c>
      <c r="B102" s="169" t="str">
        <f>B73</f>
        <v>OZEMLJITEV</v>
      </c>
      <c r="C102" s="170"/>
      <c r="D102" s="171"/>
      <c r="E102" s="171"/>
      <c r="F102" s="171">
        <f>SUM(F78:F101)</f>
        <v>0</v>
      </c>
    </row>
    <row r="103" spans="1:6" ht="15.75" x14ac:dyDescent="0.25">
      <c r="A103" s="129"/>
      <c r="B103" s="161"/>
      <c r="C103" s="117"/>
      <c r="D103" s="118"/>
      <c r="E103" s="118"/>
      <c r="F103" s="118"/>
    </row>
    <row r="104" spans="1:6" ht="15.75" x14ac:dyDescent="0.25">
      <c r="A104" s="129"/>
      <c r="B104" s="161"/>
      <c r="C104" s="117"/>
      <c r="D104" s="118"/>
      <c r="E104" s="118"/>
      <c r="F104" s="118"/>
    </row>
    <row r="105" spans="1:6" ht="15.75" x14ac:dyDescent="0.25">
      <c r="A105" s="157"/>
      <c r="B105" s="3" t="s">
        <v>0</v>
      </c>
      <c r="C105" s="162"/>
      <c r="D105" s="163"/>
      <c r="E105" s="163"/>
      <c r="F105" s="159"/>
    </row>
    <row r="106" spans="1:6" ht="15" x14ac:dyDescent="0.2">
      <c r="A106" s="12"/>
      <c r="B106" s="10"/>
      <c r="C106" s="126"/>
      <c r="D106" s="127"/>
      <c r="E106" s="127"/>
      <c r="F106" s="11"/>
    </row>
    <row r="107" spans="1:6" ht="15" x14ac:dyDescent="0.2">
      <c r="A107" s="12" t="s">
        <v>186</v>
      </c>
      <c r="B107" s="129" t="s">
        <v>151</v>
      </c>
      <c r="C107" s="126"/>
      <c r="D107" s="127"/>
      <c r="E107" s="127"/>
      <c r="F107" s="11">
        <f>F70</f>
        <v>0</v>
      </c>
    </row>
    <row r="108" spans="1:6" ht="15" x14ac:dyDescent="0.2">
      <c r="A108" s="12" t="s">
        <v>187</v>
      </c>
      <c r="B108" s="129" t="str">
        <f>B102</f>
        <v>OZEMLJITEV</v>
      </c>
      <c r="C108" s="126"/>
      <c r="D108" s="127"/>
      <c r="E108" s="127"/>
      <c r="F108" s="11">
        <f>F102</f>
        <v>0</v>
      </c>
    </row>
    <row r="109" spans="1:6" ht="15" x14ac:dyDescent="0.2">
      <c r="A109" s="12"/>
      <c r="B109" s="10"/>
      <c r="C109" s="126"/>
      <c r="D109" s="127"/>
      <c r="E109" s="127"/>
      <c r="F109" s="11"/>
    </row>
    <row r="110" spans="1:6" ht="15" x14ac:dyDescent="0.2">
      <c r="A110" s="219"/>
      <c r="B110" s="130" t="s">
        <v>126</v>
      </c>
      <c r="C110" s="220"/>
      <c r="D110" s="167"/>
      <c r="E110" s="167"/>
      <c r="F110" s="131">
        <f>SUM(F107:F109)</f>
        <v>0</v>
      </c>
    </row>
    <row r="111" spans="1:6" ht="15.75" thickBot="1" x14ac:dyDescent="0.25">
      <c r="A111" s="132"/>
      <c r="B111" s="133" t="s">
        <v>136</v>
      </c>
      <c r="C111" s="134"/>
      <c r="D111" s="135"/>
      <c r="E111" s="135"/>
      <c r="F111" s="136">
        <f>F110*0.1</f>
        <v>0</v>
      </c>
    </row>
    <row r="112" spans="1:6" ht="15.75" x14ac:dyDescent="0.25">
      <c r="A112" s="120"/>
      <c r="B112" s="121" t="s">
        <v>126</v>
      </c>
      <c r="C112" s="122"/>
      <c r="D112" s="123"/>
      <c r="E112" s="123"/>
      <c r="F112" s="124">
        <f>F110+F111</f>
        <v>0</v>
      </c>
    </row>
  </sheetData>
  <sheetProtection algorithmName="SHA-512" hashValue="N9WeYQlW34MdM4BQxXznKr8+fPTYBDXbh1LiMuPsdKANPtAoNDX7hZWS6eyoUP3+jbQ4OFkOBqHrjPE3DWdcMQ==" saltValue="kEmiiyD7biEO1u+5B+zFy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90" orientation="portrait" r:id="rId1"/>
  <rowBreaks count="2" manualBreakCount="2">
    <brk id="33" max="5" man="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view="pageBreakPreview" topLeftCell="A3" zoomScaleNormal="100" zoomScaleSheetLayoutView="100" workbookViewId="0">
      <selection activeCell="E24" sqref="E24"/>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189</v>
      </c>
      <c r="D3" s="11"/>
      <c r="E3" s="11"/>
      <c r="F3" s="11"/>
    </row>
    <row r="4" spans="1:6" s="10" customFormat="1" ht="15.75" x14ac:dyDescent="0.2">
      <c r="A4" s="12"/>
      <c r="B4" s="164" t="s">
        <v>211</v>
      </c>
      <c r="D4" s="11"/>
      <c r="E4" s="11"/>
      <c r="F4" s="11"/>
    </row>
    <row r="5" spans="1:6" s="10" customFormat="1" ht="15.75" x14ac:dyDescent="0.2">
      <c r="A5" s="12"/>
      <c r="B5" s="164" t="s">
        <v>212</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0" spans="1:8" x14ac:dyDescent="0.2">
      <c r="A20" s="180" t="s">
        <v>16</v>
      </c>
      <c r="B20" s="14" t="s">
        <v>241</v>
      </c>
      <c r="C20" s="14" t="s">
        <v>243</v>
      </c>
      <c r="D20" s="181" t="s">
        <v>242</v>
      </c>
      <c r="E20" s="182" t="s">
        <v>244</v>
      </c>
      <c r="F20" s="148" t="s">
        <v>245</v>
      </c>
    </row>
    <row r="21" spans="1:8" x14ac:dyDescent="0.2">
      <c r="A21" s="180"/>
      <c r="B21" s="14"/>
      <c r="C21" s="14"/>
      <c r="D21" s="181"/>
      <c r="E21" s="182"/>
      <c r="F21" s="148"/>
    </row>
    <row r="22" spans="1:8" s="14" customFormat="1" ht="38.25" x14ac:dyDescent="0.2">
      <c r="A22" s="148" t="s">
        <v>175</v>
      </c>
      <c r="B22" s="13" t="s">
        <v>206</v>
      </c>
      <c r="C22" s="14" t="s">
        <v>171</v>
      </c>
      <c r="D22" s="149">
        <v>1</v>
      </c>
      <c r="E22" s="149">
        <f>SUM(F23:F58)</f>
        <v>0</v>
      </c>
      <c r="F22" s="15">
        <f>D22*E22</f>
        <v>0</v>
      </c>
    </row>
    <row r="24" spans="1:8" s="45" customFormat="1" x14ac:dyDescent="0.2">
      <c r="A24" s="43" t="s">
        <v>153</v>
      </c>
      <c r="B24" s="43" t="s">
        <v>135</v>
      </c>
      <c r="C24" s="42" t="s">
        <v>22</v>
      </c>
      <c r="D24" s="44">
        <v>1</v>
      </c>
      <c r="E24" s="240"/>
      <c r="F24" s="44">
        <f>D24*E24</f>
        <v>0</v>
      </c>
      <c r="G24" s="42"/>
      <c r="H24" s="42"/>
    </row>
    <row r="25" spans="1:8" x14ac:dyDescent="0.2">
      <c r="E25" s="241"/>
    </row>
    <row r="26" spans="1:8" s="45" customFormat="1" x14ac:dyDescent="0.2">
      <c r="A26" s="43" t="s">
        <v>140</v>
      </c>
      <c r="B26" s="43" t="s">
        <v>139</v>
      </c>
      <c r="C26" s="42" t="s">
        <v>22</v>
      </c>
      <c r="D26" s="44">
        <v>1</v>
      </c>
      <c r="E26" s="240"/>
      <c r="F26" s="44">
        <f>D26*E26</f>
        <v>0</v>
      </c>
      <c r="G26" s="42"/>
      <c r="H26" s="42"/>
    </row>
    <row r="27" spans="1:8" x14ac:dyDescent="0.2">
      <c r="E27" s="241"/>
    </row>
    <row r="28" spans="1:8" s="45" customFormat="1" x14ac:dyDescent="0.2">
      <c r="A28" s="43" t="s">
        <v>154</v>
      </c>
      <c r="B28" s="43" t="s">
        <v>163</v>
      </c>
      <c r="C28" s="42" t="s">
        <v>6</v>
      </c>
      <c r="D28" s="44">
        <v>15</v>
      </c>
      <c r="E28" s="240"/>
      <c r="F28" s="44">
        <f>D28*E28</f>
        <v>0</v>
      </c>
      <c r="G28" s="42"/>
      <c r="H28" s="42"/>
    </row>
    <row r="29" spans="1:8" x14ac:dyDescent="0.2">
      <c r="E29" s="241"/>
    </row>
    <row r="30" spans="1:8" s="45" customFormat="1" ht="25.5" x14ac:dyDescent="0.2">
      <c r="A30" s="43" t="s">
        <v>155</v>
      </c>
      <c r="B30" s="43" t="s">
        <v>162</v>
      </c>
      <c r="C30" s="42" t="s">
        <v>5</v>
      </c>
      <c r="D30" s="44">
        <v>11</v>
      </c>
      <c r="E30" s="240"/>
      <c r="F30" s="44">
        <f>D30*E30</f>
        <v>0</v>
      </c>
      <c r="G30" s="42"/>
      <c r="H30" s="42"/>
    </row>
    <row r="31" spans="1:8" s="45" customFormat="1" x14ac:dyDescent="0.2">
      <c r="A31" s="43"/>
      <c r="B31" s="43"/>
      <c r="C31" s="42"/>
      <c r="D31" s="44"/>
      <c r="E31" s="240"/>
      <c r="F31" s="44"/>
      <c r="G31" s="42"/>
      <c r="H31" s="42"/>
    </row>
    <row r="32" spans="1:8" s="45" customFormat="1" ht="38.25" x14ac:dyDescent="0.2">
      <c r="A32" s="46" t="s">
        <v>156</v>
      </c>
      <c r="B32" s="43" t="s">
        <v>164</v>
      </c>
      <c r="C32" s="113" t="s">
        <v>127</v>
      </c>
      <c r="D32" s="112">
        <v>11.9</v>
      </c>
      <c r="E32" s="242"/>
      <c r="F32" s="44">
        <f>D32*E32</f>
        <v>0</v>
      </c>
    </row>
    <row r="33" spans="1:8" s="45" customFormat="1" x14ac:dyDescent="0.2">
      <c r="A33" s="46"/>
      <c r="B33" s="43"/>
      <c r="C33" s="113"/>
      <c r="D33" s="112"/>
      <c r="E33" s="243"/>
      <c r="F33" s="44"/>
    </row>
    <row r="34" spans="1:8" s="45" customFormat="1" ht="43.5" customHeight="1" x14ac:dyDescent="0.2">
      <c r="A34" s="46" t="s">
        <v>158</v>
      </c>
      <c r="B34" s="43" t="s">
        <v>128</v>
      </c>
      <c r="C34" s="113" t="s">
        <v>5</v>
      </c>
      <c r="D34" s="112">
        <v>18</v>
      </c>
      <c r="E34" s="242"/>
      <c r="F34" s="44">
        <f>D34*E34</f>
        <v>0</v>
      </c>
    </row>
    <row r="35" spans="1:8" s="43" customFormat="1" x14ac:dyDescent="0.2">
      <c r="C35" s="42"/>
      <c r="D35" s="44"/>
      <c r="E35" s="240"/>
      <c r="F35" s="44"/>
    </row>
    <row r="36" spans="1:8" s="43" customFormat="1" ht="25.5" x14ac:dyDescent="0.2">
      <c r="A36" s="43" t="s">
        <v>159</v>
      </c>
      <c r="B36" s="43" t="s">
        <v>134</v>
      </c>
      <c r="C36" s="42" t="s">
        <v>5</v>
      </c>
      <c r="D36" s="44">
        <v>18</v>
      </c>
      <c r="E36" s="240"/>
      <c r="F36" s="44">
        <f>D36*E36</f>
        <v>0</v>
      </c>
    </row>
    <row r="37" spans="1:8" s="43" customFormat="1" x14ac:dyDescent="0.2">
      <c r="C37" s="42"/>
      <c r="D37" s="44"/>
      <c r="E37" s="240"/>
      <c r="F37" s="44"/>
    </row>
    <row r="38" spans="1:8" s="43" customFormat="1" ht="63.75" x14ac:dyDescent="0.2">
      <c r="A38" s="43" t="s">
        <v>160</v>
      </c>
      <c r="B38" s="43" t="s">
        <v>165</v>
      </c>
      <c r="C38" s="42" t="s">
        <v>127</v>
      </c>
      <c r="D38" s="44">
        <v>9.3000000000000007</v>
      </c>
      <c r="E38" s="240"/>
      <c r="F38" s="44">
        <f>D38*E38</f>
        <v>0</v>
      </c>
    </row>
    <row r="39" spans="1:8" s="14" customFormat="1" ht="14.25" customHeight="1" x14ac:dyDescent="0.2">
      <c r="A39" s="43"/>
      <c r="B39" s="13"/>
      <c r="C39" s="19"/>
      <c r="D39" s="15"/>
      <c r="E39" s="244"/>
      <c r="F39" s="15"/>
      <c r="G39" s="19"/>
      <c r="H39" s="19"/>
    </row>
    <row r="40" spans="1:8" s="43" customFormat="1" x14ac:dyDescent="0.2">
      <c r="A40" s="43" t="s">
        <v>161</v>
      </c>
      <c r="B40" s="43" t="s">
        <v>170</v>
      </c>
      <c r="C40" s="42" t="s">
        <v>5</v>
      </c>
      <c r="D40" s="44">
        <v>18</v>
      </c>
      <c r="E40" s="240"/>
      <c r="F40" s="44">
        <f>D40*E40</f>
        <v>0</v>
      </c>
    </row>
    <row r="41" spans="1:8" s="43" customFormat="1" x14ac:dyDescent="0.2">
      <c r="C41" s="42"/>
      <c r="D41" s="44"/>
      <c r="E41" s="240"/>
      <c r="F41" s="44"/>
    </row>
    <row r="42" spans="1:8" s="144" customFormat="1" ht="25.5" x14ac:dyDescent="0.2">
      <c r="A42" s="43" t="s">
        <v>176</v>
      </c>
      <c r="B42" s="43" t="s">
        <v>157</v>
      </c>
      <c r="C42" s="42" t="s">
        <v>127</v>
      </c>
      <c r="D42" s="44">
        <v>0.83</v>
      </c>
      <c r="E42" s="240"/>
      <c r="F42" s="44">
        <f>D42*E42</f>
        <v>0</v>
      </c>
      <c r="G42" s="143"/>
      <c r="H42" s="143"/>
    </row>
    <row r="43" spans="1:8" x14ac:dyDescent="0.2">
      <c r="E43" s="241"/>
    </row>
    <row r="44" spans="1:8" s="45" customFormat="1" ht="38.25" x14ac:dyDescent="0.2">
      <c r="A44" s="46" t="s">
        <v>177</v>
      </c>
      <c r="B44" s="43" t="s">
        <v>192</v>
      </c>
      <c r="C44" s="45" t="s">
        <v>127</v>
      </c>
      <c r="D44" s="151">
        <v>1</v>
      </c>
      <c r="E44" s="245"/>
      <c r="F44" s="44">
        <f>D44*E44</f>
        <v>0</v>
      </c>
    </row>
    <row r="45" spans="1:8" x14ac:dyDescent="0.2">
      <c r="E45" s="241"/>
    </row>
    <row r="46" spans="1:8" s="45" customFormat="1" ht="51" x14ac:dyDescent="0.2">
      <c r="A46" s="46" t="s">
        <v>178</v>
      </c>
      <c r="B46" s="43" t="s">
        <v>166</v>
      </c>
      <c r="C46" s="45" t="s">
        <v>127</v>
      </c>
      <c r="D46" s="151">
        <v>2</v>
      </c>
      <c r="E46" s="245"/>
      <c r="F46" s="44">
        <f>D46*E46</f>
        <v>0</v>
      </c>
    </row>
    <row r="47" spans="1:8" x14ac:dyDescent="0.2">
      <c r="E47" s="241"/>
    </row>
    <row r="48" spans="1:8" s="45" customFormat="1" x14ac:dyDescent="0.2">
      <c r="A48" s="46" t="s">
        <v>179</v>
      </c>
      <c r="B48" s="43" t="s">
        <v>167</v>
      </c>
      <c r="C48" s="45" t="s">
        <v>5</v>
      </c>
      <c r="D48" s="151">
        <v>8.5</v>
      </c>
      <c r="E48" s="245"/>
      <c r="F48" s="44">
        <f>D48*E48</f>
        <v>0</v>
      </c>
    </row>
    <row r="49" spans="1:8" s="43" customFormat="1" x14ac:dyDescent="0.2">
      <c r="C49" s="42"/>
      <c r="D49" s="44"/>
      <c r="E49" s="240"/>
      <c r="F49" s="44"/>
    </row>
    <row r="50" spans="1:8" s="43" customFormat="1" ht="38.25" x14ac:dyDescent="0.2">
      <c r="A50" s="43" t="s">
        <v>180</v>
      </c>
      <c r="B50" s="43" t="s">
        <v>168</v>
      </c>
      <c r="C50" s="42"/>
      <c r="D50" s="44"/>
      <c r="E50" s="240"/>
      <c r="F50" s="44"/>
    </row>
    <row r="51" spans="1:8" s="43" customFormat="1" x14ac:dyDescent="0.2">
      <c r="B51" s="43" t="s">
        <v>169</v>
      </c>
      <c r="C51" s="42" t="s">
        <v>131</v>
      </c>
      <c r="D51" s="44">
        <v>390</v>
      </c>
      <c r="E51" s="240"/>
      <c r="F51" s="44">
        <f>D51*E51</f>
        <v>0</v>
      </c>
    </row>
    <row r="52" spans="1:8" s="43" customFormat="1" x14ac:dyDescent="0.2">
      <c r="C52" s="42"/>
      <c r="D52" s="44"/>
      <c r="E52" s="240"/>
      <c r="F52" s="44"/>
    </row>
    <row r="53" spans="1:8" s="45" customFormat="1" ht="25.5" x14ac:dyDescent="0.2">
      <c r="A53" s="46" t="s">
        <v>181</v>
      </c>
      <c r="B53" s="43" t="s">
        <v>203</v>
      </c>
      <c r="C53" s="45" t="s">
        <v>6</v>
      </c>
      <c r="D53" s="151">
        <v>7</v>
      </c>
      <c r="E53" s="245"/>
      <c r="F53" s="44">
        <f>D53*E53</f>
        <v>0</v>
      </c>
    </row>
    <row r="54" spans="1:8" s="43" customFormat="1" x14ac:dyDescent="0.2">
      <c r="C54" s="42"/>
      <c r="D54" s="44"/>
      <c r="E54" s="240"/>
      <c r="F54" s="44"/>
    </row>
    <row r="55" spans="1:8" s="45" customFormat="1" ht="25.5" x14ac:dyDescent="0.2">
      <c r="A55" s="46" t="s">
        <v>213</v>
      </c>
      <c r="B55" s="43" t="s">
        <v>240</v>
      </c>
      <c r="C55" s="45" t="s">
        <v>6</v>
      </c>
      <c r="D55" s="151">
        <v>6</v>
      </c>
      <c r="E55" s="245"/>
      <c r="F55" s="44">
        <f>D55*E55</f>
        <v>0</v>
      </c>
    </row>
    <row r="56" spans="1:8" x14ac:dyDescent="0.2">
      <c r="E56" s="241"/>
    </row>
    <row r="57" spans="1:8" s="45" customFormat="1" x14ac:dyDescent="0.2">
      <c r="A57" s="46" t="s">
        <v>239</v>
      </c>
      <c r="B57" s="43" t="s">
        <v>173</v>
      </c>
      <c r="C57" s="45" t="s">
        <v>22</v>
      </c>
      <c r="D57" s="151">
        <v>1</v>
      </c>
      <c r="E57" s="245"/>
      <c r="F57" s="44">
        <f>D57*E57</f>
        <v>0</v>
      </c>
    </row>
    <row r="58" spans="1:8" s="43" customFormat="1" x14ac:dyDescent="0.2">
      <c r="C58" s="42"/>
      <c r="D58" s="44"/>
      <c r="E58" s="240"/>
      <c r="F58" s="44"/>
    </row>
    <row r="59" spans="1:8" s="43" customFormat="1" x14ac:dyDescent="0.2">
      <c r="C59" s="42"/>
      <c r="D59" s="44"/>
      <c r="E59" s="240"/>
      <c r="F59" s="44"/>
    </row>
    <row r="60" spans="1:8" s="43" customFormat="1" x14ac:dyDescent="0.2">
      <c r="B60" s="13" t="s">
        <v>174</v>
      </c>
      <c r="C60" s="42"/>
      <c r="D60" s="44"/>
      <c r="E60" s="240"/>
      <c r="F60" s="44"/>
    </row>
    <row r="61" spans="1:8" x14ac:dyDescent="0.2">
      <c r="E61" s="241"/>
    </row>
    <row r="62" spans="1:8" s="45" customFormat="1" ht="63.75" x14ac:dyDescent="0.2">
      <c r="A62" s="46" t="s">
        <v>182</v>
      </c>
      <c r="B62" s="43" t="s">
        <v>150</v>
      </c>
      <c r="D62" s="151"/>
      <c r="E62" s="245"/>
      <c r="F62" s="44"/>
      <c r="H62" s="179"/>
    </row>
    <row r="63" spans="1:8" s="45" customFormat="1" x14ac:dyDescent="0.2">
      <c r="A63" s="43"/>
      <c r="B63" s="43" t="s">
        <v>174</v>
      </c>
      <c r="C63" s="42" t="s">
        <v>5</v>
      </c>
      <c r="D63" s="44">
        <v>1.5</v>
      </c>
      <c r="E63" s="240"/>
      <c r="F63" s="44">
        <f>D63*E63</f>
        <v>0</v>
      </c>
      <c r="G63" s="42"/>
      <c r="H63" s="42"/>
    </row>
    <row r="64" spans="1:8" s="45" customFormat="1" x14ac:dyDescent="0.2">
      <c r="A64" s="46"/>
      <c r="B64" s="43"/>
      <c r="D64" s="151"/>
      <c r="E64" s="242"/>
      <c r="F64" s="44"/>
    </row>
    <row r="65" spans="1:8" ht="18" customHeight="1" x14ac:dyDescent="0.2">
      <c r="A65" s="145"/>
      <c r="B65" s="137" t="s">
        <v>141</v>
      </c>
      <c r="C65" s="140"/>
      <c r="D65" s="146"/>
      <c r="E65" s="246"/>
      <c r="F65" s="141"/>
    </row>
    <row r="66" spans="1:8" x14ac:dyDescent="0.2">
      <c r="A66" s="150"/>
      <c r="B66" s="138"/>
      <c r="C66" s="140"/>
      <c r="D66" s="146"/>
      <c r="E66" s="246"/>
      <c r="F66" s="141"/>
    </row>
    <row r="67" spans="1:8" x14ac:dyDescent="0.2">
      <c r="A67" s="150" t="s">
        <v>183</v>
      </c>
      <c r="B67" s="139" t="s">
        <v>142</v>
      </c>
      <c r="C67" s="140"/>
      <c r="D67" s="146"/>
      <c r="E67" s="246"/>
      <c r="F67" s="141"/>
    </row>
    <row r="68" spans="1:8" ht="36" x14ac:dyDescent="0.2">
      <c r="A68" s="150"/>
      <c r="B68" s="183" t="s">
        <v>143</v>
      </c>
      <c r="C68" s="140" t="s">
        <v>132</v>
      </c>
      <c r="D68" s="166">
        <v>1</v>
      </c>
      <c r="E68" s="240"/>
      <c r="F68" s="44">
        <f>D68*E68</f>
        <v>0</v>
      </c>
    </row>
    <row r="69" spans="1:8" x14ac:dyDescent="0.2">
      <c r="A69" s="150"/>
      <c r="B69" s="138"/>
      <c r="C69" s="140"/>
      <c r="D69" s="166"/>
      <c r="E69" s="241"/>
      <c r="F69" s="147"/>
    </row>
    <row r="70" spans="1:8" x14ac:dyDescent="0.2">
      <c r="A70" s="150" t="s">
        <v>184</v>
      </c>
      <c r="B70" s="139" t="s">
        <v>144</v>
      </c>
      <c r="C70" s="140"/>
      <c r="D70" s="166"/>
      <c r="E70" s="240"/>
      <c r="F70" s="147"/>
    </row>
    <row r="71" spans="1:8" ht="24" x14ac:dyDescent="0.2">
      <c r="A71" s="145"/>
      <c r="B71" s="183" t="s">
        <v>145</v>
      </c>
      <c r="C71" s="140"/>
      <c r="D71" s="166"/>
      <c r="E71" s="247"/>
      <c r="F71" s="147"/>
    </row>
    <row r="72" spans="1:8" x14ac:dyDescent="0.2">
      <c r="A72" s="145" t="s">
        <v>146</v>
      </c>
      <c r="B72" s="183" t="s">
        <v>148</v>
      </c>
      <c r="C72" s="140" t="s">
        <v>132</v>
      </c>
      <c r="D72" s="166">
        <v>1</v>
      </c>
      <c r="E72" s="240"/>
      <c r="F72" s="44">
        <f>D72*E72</f>
        <v>0</v>
      </c>
    </row>
    <row r="73" spans="1:8" ht="13.5" thickBot="1" x14ac:dyDescent="0.25">
      <c r="A73" s="172"/>
      <c r="B73" s="184" t="s">
        <v>149</v>
      </c>
      <c r="C73" s="173"/>
      <c r="D73" s="173"/>
      <c r="E73" s="175"/>
      <c r="F73" s="174"/>
    </row>
    <row r="74" spans="1:8" s="3" customFormat="1" ht="15.75" x14ac:dyDescent="0.25">
      <c r="A74" s="168"/>
      <c r="B74" s="169" t="s">
        <v>200</v>
      </c>
      <c r="C74" s="170"/>
      <c r="D74" s="171"/>
      <c r="E74" s="171"/>
      <c r="F74" s="171">
        <f>F22+F63+F68+F72</f>
        <v>0</v>
      </c>
      <c r="G74" s="2"/>
      <c r="H74" s="179"/>
    </row>
    <row r="75" spans="1:8" s="3" customFormat="1" ht="15.75" x14ac:dyDescent="0.25">
      <c r="A75" s="129"/>
      <c r="B75" s="161"/>
      <c r="C75" s="117"/>
      <c r="D75" s="118"/>
      <c r="E75" s="118"/>
      <c r="F75" s="118"/>
      <c r="G75" s="2"/>
      <c r="H75" s="2"/>
    </row>
    <row r="76" spans="1:8" s="3" customFormat="1" ht="15.75" x14ac:dyDescent="0.25">
      <c r="A76" s="129"/>
      <c r="B76" s="161"/>
      <c r="C76" s="117"/>
      <c r="D76" s="118"/>
      <c r="E76" s="118"/>
      <c r="F76" s="118"/>
      <c r="G76" s="2"/>
      <c r="H76" s="2"/>
    </row>
    <row r="77" spans="1:8" s="156" customFormat="1" ht="15.75" x14ac:dyDescent="0.25">
      <c r="A77" s="155" t="s">
        <v>187</v>
      </c>
      <c r="B77" s="185" t="s">
        <v>258</v>
      </c>
      <c r="C77" s="117"/>
      <c r="D77" s="118"/>
      <c r="E77" s="118"/>
      <c r="F77" s="118"/>
      <c r="G77" s="117"/>
      <c r="H77" s="117"/>
    </row>
    <row r="78" spans="1:8" x14ac:dyDescent="0.2">
      <c r="A78" s="180" t="s">
        <v>16</v>
      </c>
      <c r="B78" s="14" t="s">
        <v>241</v>
      </c>
      <c r="C78" s="14" t="s">
        <v>243</v>
      </c>
      <c r="D78" s="181" t="s">
        <v>242</v>
      </c>
      <c r="E78" s="182" t="s">
        <v>244</v>
      </c>
      <c r="F78" s="148" t="s">
        <v>245</v>
      </c>
    </row>
    <row r="79" spans="1:8" s="45" customFormat="1" x14ac:dyDescent="0.2">
      <c r="A79" s="186"/>
      <c r="B79" s="187"/>
      <c r="C79" s="189"/>
      <c r="D79" s="188"/>
      <c r="E79" s="190"/>
      <c r="F79" s="190"/>
    </row>
    <row r="80" spans="1:8" ht="25.5" x14ac:dyDescent="0.2">
      <c r="A80" s="191">
        <v>6</v>
      </c>
      <c r="B80" s="192" t="s">
        <v>264</v>
      </c>
      <c r="C80" s="189"/>
      <c r="D80" s="188"/>
      <c r="E80" s="193"/>
      <c r="F80" s="193"/>
    </row>
    <row r="81" spans="1:8" s="3" customFormat="1" ht="15.75" x14ac:dyDescent="0.25">
      <c r="A81" s="191"/>
      <c r="B81" s="192"/>
      <c r="C81" s="189"/>
      <c r="D81" s="188"/>
      <c r="E81" s="193"/>
      <c r="F81" s="193"/>
      <c r="G81" s="2"/>
      <c r="H81" s="179"/>
    </row>
    <row r="82" spans="1:8" s="3" customFormat="1" ht="38.25" x14ac:dyDescent="0.25">
      <c r="A82" s="194">
        <f>+$A$80+COUNT($A$81:A81)*0.01+0.01</f>
        <v>6.01</v>
      </c>
      <c r="B82" s="187" t="s">
        <v>247</v>
      </c>
      <c r="C82" s="189" t="s">
        <v>24</v>
      </c>
      <c r="D82" s="195">
        <v>10</v>
      </c>
      <c r="E82" s="248"/>
      <c r="F82" s="196">
        <f>D82*E82</f>
        <v>0</v>
      </c>
      <c r="G82" s="2"/>
      <c r="H82" s="179"/>
    </row>
    <row r="83" spans="1:8" s="3" customFormat="1" ht="15.75" x14ac:dyDescent="0.25">
      <c r="A83" s="194"/>
      <c r="B83" s="187"/>
      <c r="C83" s="189"/>
      <c r="D83" s="195"/>
      <c r="E83" s="248"/>
      <c r="F83" s="196"/>
      <c r="G83" s="2"/>
      <c r="H83" s="179"/>
    </row>
    <row r="84" spans="1:8" s="3" customFormat="1" ht="25.5" x14ac:dyDescent="0.25">
      <c r="A84" s="194">
        <f>+$A$80+COUNT($A$81:A83)*0.01+0.01</f>
        <v>6.02</v>
      </c>
      <c r="B84" s="187" t="s">
        <v>248</v>
      </c>
      <c r="C84" s="189" t="s">
        <v>24</v>
      </c>
      <c r="D84" s="195">
        <v>20</v>
      </c>
      <c r="E84" s="248"/>
      <c r="F84" s="196">
        <f>D84*E84</f>
        <v>0</v>
      </c>
    </row>
    <row r="85" spans="1:8" s="10" customFormat="1" ht="15" x14ac:dyDescent="0.2">
      <c r="A85" s="197"/>
      <c r="B85" s="198"/>
      <c r="C85" s="199"/>
      <c r="D85" s="199"/>
      <c r="E85" s="249"/>
      <c r="F85" s="200"/>
    </row>
    <row r="86" spans="1:8" s="10" customFormat="1" ht="38.25" x14ac:dyDescent="0.2">
      <c r="A86" s="194">
        <f>+$A$80+COUNT($A$81:A85)*0.01+0.01</f>
        <v>6.0299999999999994</v>
      </c>
      <c r="B86" s="187" t="s">
        <v>271</v>
      </c>
      <c r="C86" s="189" t="s">
        <v>7</v>
      </c>
      <c r="D86" s="195">
        <v>6</v>
      </c>
      <c r="E86" s="248"/>
      <c r="F86" s="196">
        <f>D86*E86</f>
        <v>0</v>
      </c>
    </row>
    <row r="87" spans="1:8" s="10" customFormat="1" ht="15" x14ac:dyDescent="0.2">
      <c r="A87" s="197"/>
      <c r="B87" s="198"/>
      <c r="C87" s="199"/>
      <c r="D87" s="199"/>
      <c r="E87" s="249"/>
      <c r="F87" s="200"/>
    </row>
    <row r="88" spans="1:8" s="10" customFormat="1" ht="38.25" x14ac:dyDescent="0.2">
      <c r="A88" s="194">
        <f>+$A$80+COUNT($A$81:A87)*0.01+0.01</f>
        <v>6.04</v>
      </c>
      <c r="B88" s="187" t="s">
        <v>249</v>
      </c>
      <c r="C88" s="189" t="s">
        <v>7</v>
      </c>
      <c r="D88" s="195">
        <v>5</v>
      </c>
      <c r="E88" s="248"/>
      <c r="F88" s="196">
        <f>D88*E88</f>
        <v>0</v>
      </c>
    </row>
    <row r="89" spans="1:8" x14ac:dyDescent="0.2">
      <c r="A89" s="197"/>
      <c r="B89" s="198"/>
      <c r="C89" s="199"/>
      <c r="D89" s="199"/>
      <c r="E89" s="249"/>
      <c r="F89" s="200"/>
    </row>
    <row r="90" spans="1:8" s="10" customFormat="1" ht="38.25" x14ac:dyDescent="0.2">
      <c r="A90" s="194">
        <f>+$A$80+COUNT($A$81:A89)*0.01+0.01</f>
        <v>6.05</v>
      </c>
      <c r="B90" s="187" t="s">
        <v>272</v>
      </c>
      <c r="C90" s="189" t="s">
        <v>7</v>
      </c>
      <c r="D90" s="195">
        <v>6</v>
      </c>
      <c r="E90" s="248"/>
      <c r="F90" s="196">
        <f>D90*E90</f>
        <v>0</v>
      </c>
    </row>
    <row r="91" spans="1:8" s="3" customFormat="1" ht="15.75" x14ac:dyDescent="0.25">
      <c r="A91" s="194"/>
      <c r="B91" s="187"/>
      <c r="C91" s="189"/>
      <c r="D91" s="195"/>
      <c r="E91" s="248"/>
      <c r="F91" s="196"/>
    </row>
    <row r="92" spans="1:8" ht="25.5" x14ac:dyDescent="0.2">
      <c r="A92" s="194">
        <f>+$A$80+COUNT($A$81:A91)*0.01+0.01</f>
        <v>6.06</v>
      </c>
      <c r="B92" s="187" t="s">
        <v>250</v>
      </c>
      <c r="C92" s="189" t="s">
        <v>22</v>
      </c>
      <c r="D92" s="195">
        <v>1</v>
      </c>
      <c r="E92" s="248"/>
      <c r="F92" s="196">
        <f>D92*E92</f>
        <v>0</v>
      </c>
    </row>
    <row r="93" spans="1:8" x14ac:dyDescent="0.2">
      <c r="A93" s="194"/>
      <c r="B93" s="187"/>
      <c r="C93" s="189"/>
      <c r="D93" s="195"/>
      <c r="E93" s="248"/>
      <c r="F93" s="196"/>
    </row>
    <row r="94" spans="1:8" x14ac:dyDescent="0.2">
      <c r="A94" s="194">
        <f>+$A$80+COUNT($A$81:A93)*0.01+0.01</f>
        <v>6.0699999999999994</v>
      </c>
      <c r="B94" s="201" t="s">
        <v>251</v>
      </c>
      <c r="C94" s="202"/>
      <c r="D94" s="203"/>
      <c r="E94" s="250"/>
      <c r="F94" s="204"/>
    </row>
    <row r="95" spans="1:8" ht="25.5" x14ac:dyDescent="0.2">
      <c r="A95" s="205" t="s">
        <v>252</v>
      </c>
      <c r="B95" s="187" t="s">
        <v>253</v>
      </c>
      <c r="C95" s="206" t="s">
        <v>22</v>
      </c>
      <c r="D95" s="203">
        <v>1</v>
      </c>
      <c r="E95" s="248"/>
      <c r="F95" s="207">
        <f>D95*E95</f>
        <v>0</v>
      </c>
    </row>
    <row r="96" spans="1:8" ht="27" x14ac:dyDescent="0.2">
      <c r="A96" s="205" t="s">
        <v>252</v>
      </c>
      <c r="B96" s="187" t="s">
        <v>273</v>
      </c>
      <c r="C96" s="206" t="s">
        <v>24</v>
      </c>
      <c r="D96" s="203">
        <v>20</v>
      </c>
      <c r="E96" s="248"/>
      <c r="F96" s="207">
        <f>D96*E96</f>
        <v>0</v>
      </c>
    </row>
    <row r="97" spans="1:6" ht="27" x14ac:dyDescent="0.2">
      <c r="A97" s="205" t="s">
        <v>252</v>
      </c>
      <c r="B97" s="187" t="s">
        <v>274</v>
      </c>
      <c r="C97" s="206" t="s">
        <v>24</v>
      </c>
      <c r="D97" s="203">
        <v>5</v>
      </c>
      <c r="E97" s="248"/>
      <c r="F97" s="207">
        <f>D97*E97</f>
        <v>0</v>
      </c>
    </row>
    <row r="98" spans="1:6" ht="27" x14ac:dyDescent="0.2">
      <c r="A98" s="205" t="s">
        <v>252</v>
      </c>
      <c r="B98" s="208" t="s">
        <v>275</v>
      </c>
      <c r="C98" s="209" t="s">
        <v>24</v>
      </c>
      <c r="D98" s="210">
        <v>5</v>
      </c>
      <c r="E98" s="251"/>
      <c r="F98" s="211">
        <f>D98*E98</f>
        <v>0</v>
      </c>
    </row>
    <row r="99" spans="1:6" ht="25.5" x14ac:dyDescent="0.2">
      <c r="A99" s="205" t="s">
        <v>252</v>
      </c>
      <c r="B99" s="187" t="s">
        <v>254</v>
      </c>
      <c r="C99" s="206" t="s">
        <v>22</v>
      </c>
      <c r="D99" s="203">
        <v>10</v>
      </c>
      <c r="E99" s="248"/>
      <c r="F99" s="207">
        <f>D99*E99</f>
        <v>0</v>
      </c>
    </row>
    <row r="100" spans="1:6" x14ac:dyDescent="0.2">
      <c r="A100" s="205"/>
      <c r="B100" s="187"/>
      <c r="C100" s="206"/>
      <c r="D100" s="203"/>
      <c r="E100" s="248"/>
      <c r="F100" s="207"/>
    </row>
    <row r="101" spans="1:6" x14ac:dyDescent="0.2">
      <c r="A101" s="194">
        <f>+$A$80+COUNT($A$81:A100)*0.01+0.01</f>
        <v>6.08</v>
      </c>
      <c r="B101" s="187" t="s">
        <v>255</v>
      </c>
      <c r="C101" s="189" t="s">
        <v>22</v>
      </c>
      <c r="D101" s="195">
        <v>1</v>
      </c>
      <c r="E101" s="248"/>
      <c r="F101" s="196">
        <f>D101*E101</f>
        <v>0</v>
      </c>
    </row>
    <row r="102" spans="1:6" x14ac:dyDescent="0.2">
      <c r="A102" s="205"/>
      <c r="B102" s="187"/>
      <c r="C102" s="206"/>
      <c r="D102" s="203"/>
      <c r="E102" s="248"/>
      <c r="F102" s="207"/>
    </row>
    <row r="103" spans="1:6" x14ac:dyDescent="0.2">
      <c r="A103" s="194">
        <f>+$A$80+COUNT($A$81:A102)*0.01+0.01</f>
        <v>6.09</v>
      </c>
      <c r="B103" s="187" t="s">
        <v>256</v>
      </c>
      <c r="C103" s="189" t="s">
        <v>22</v>
      </c>
      <c r="D103" s="195">
        <v>1</v>
      </c>
      <c r="E103" s="248"/>
      <c r="F103" s="196">
        <f>D103*E103</f>
        <v>0</v>
      </c>
    </row>
    <row r="104" spans="1:6" x14ac:dyDescent="0.2">
      <c r="A104" s="194"/>
      <c r="B104" s="187"/>
      <c r="C104" s="188"/>
      <c r="D104" s="189"/>
      <c r="E104" s="193"/>
      <c r="F104" s="212"/>
    </row>
    <row r="105" spans="1:6" ht="39" thickBot="1" x14ac:dyDescent="0.25">
      <c r="A105" s="213">
        <f>+$A$80+COUNT($A$81:A104)*0.01+0.01</f>
        <v>6.1</v>
      </c>
      <c r="B105" s="214" t="s">
        <v>257</v>
      </c>
      <c r="C105" s="222"/>
      <c r="D105" s="215">
        <v>0.03</v>
      </c>
      <c r="E105" s="217"/>
      <c r="F105" s="218">
        <f>SUM(F82:F101)*D105</f>
        <v>0</v>
      </c>
    </row>
    <row r="106" spans="1:6" ht="15.75" x14ac:dyDescent="0.25">
      <c r="A106" s="168" t="s">
        <v>187</v>
      </c>
      <c r="B106" s="169" t="str">
        <f>B77</f>
        <v>OZEMLJITEV</v>
      </c>
      <c r="C106" s="170"/>
      <c r="D106" s="171"/>
      <c r="E106" s="171"/>
      <c r="F106" s="171">
        <f>SUM(F82:F105)</f>
        <v>0</v>
      </c>
    </row>
    <row r="107" spans="1:6" ht="15.75" x14ac:dyDescent="0.25">
      <c r="A107" s="129"/>
      <c r="B107" s="161"/>
      <c r="C107" s="117"/>
      <c r="D107" s="118"/>
      <c r="E107" s="118"/>
      <c r="F107" s="118"/>
    </row>
    <row r="108" spans="1:6" ht="15.75" x14ac:dyDescent="0.25">
      <c r="A108" s="129"/>
      <c r="B108" s="161"/>
      <c r="C108" s="117"/>
      <c r="D108" s="118"/>
      <c r="E108" s="118"/>
      <c r="F108" s="118"/>
    </row>
    <row r="109" spans="1:6" ht="15.75" x14ac:dyDescent="0.25">
      <c r="A109" s="157"/>
      <c r="B109" s="3" t="s">
        <v>0</v>
      </c>
      <c r="C109" s="162"/>
      <c r="D109" s="163"/>
      <c r="E109" s="163"/>
      <c r="F109" s="159"/>
    </row>
    <row r="110" spans="1:6" ht="15" x14ac:dyDescent="0.2">
      <c r="A110" s="12"/>
      <c r="B110" s="10"/>
      <c r="C110" s="126"/>
      <c r="D110" s="127"/>
      <c r="E110" s="127"/>
      <c r="F110" s="11"/>
    </row>
    <row r="111" spans="1:6" ht="15" x14ac:dyDescent="0.2">
      <c r="A111" s="12" t="s">
        <v>186</v>
      </c>
      <c r="B111" s="129" t="s">
        <v>151</v>
      </c>
      <c r="C111" s="126"/>
      <c r="D111" s="127"/>
      <c r="E111" s="127"/>
      <c r="F111" s="11">
        <f>F74</f>
        <v>0</v>
      </c>
    </row>
    <row r="112" spans="1:6" ht="15" x14ac:dyDescent="0.2">
      <c r="A112" s="12" t="s">
        <v>187</v>
      </c>
      <c r="B112" s="129" t="str">
        <f>B106</f>
        <v>OZEMLJITEV</v>
      </c>
      <c r="C112" s="126"/>
      <c r="D112" s="127"/>
      <c r="E112" s="127"/>
      <c r="F112" s="11">
        <f>F106</f>
        <v>0</v>
      </c>
    </row>
    <row r="113" spans="1:6" ht="15" x14ac:dyDescent="0.2">
      <c r="A113" s="12"/>
      <c r="B113" s="10"/>
      <c r="C113" s="126"/>
      <c r="D113" s="127"/>
      <c r="E113" s="127"/>
      <c r="F113" s="11"/>
    </row>
    <row r="114" spans="1:6" ht="15" x14ac:dyDescent="0.2">
      <c r="A114" s="219"/>
      <c r="B114" s="130" t="s">
        <v>126</v>
      </c>
      <c r="C114" s="220"/>
      <c r="D114" s="167"/>
      <c r="E114" s="167"/>
      <c r="F114" s="131">
        <f>SUM(F111:F113)</f>
        <v>0</v>
      </c>
    </row>
    <row r="115" spans="1:6" ht="15.75" thickBot="1" x14ac:dyDescent="0.25">
      <c r="A115" s="132"/>
      <c r="B115" s="133" t="s">
        <v>136</v>
      </c>
      <c r="C115" s="134"/>
      <c r="D115" s="135"/>
      <c r="E115" s="135"/>
      <c r="F115" s="136">
        <f>F114*0.1</f>
        <v>0</v>
      </c>
    </row>
    <row r="116" spans="1:6" ht="15.75" x14ac:dyDescent="0.25">
      <c r="A116" s="120"/>
      <c r="B116" s="121" t="s">
        <v>126</v>
      </c>
      <c r="C116" s="122"/>
      <c r="D116" s="123"/>
      <c r="E116" s="123"/>
      <c r="F116" s="124">
        <f>F114+F115</f>
        <v>0</v>
      </c>
    </row>
  </sheetData>
  <sheetProtection algorithmName="SHA-512" hashValue="JzRfScf5l4n+NMHVU/xvt/mdIvLMUKI0XD0yZ+8+4L72yMEBoXeZHiOjL3FVf72Qar4bjuoNm6du09ZVRI4qnA==" saltValue="kYzVJG/aEM+ppANgzZMmWw=="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91" orientation="portrait" r:id="rId1"/>
  <rowBreaks count="2" manualBreakCount="2">
    <brk id="34" max="5" man="1"/>
    <brk id="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view="pageBreakPreview" topLeftCell="A2" zoomScaleNormal="100" zoomScaleSheetLayoutView="100" workbookViewId="0">
      <selection activeCell="E23" sqref="E23"/>
    </sheetView>
  </sheetViews>
  <sheetFormatPr defaultRowHeight="12.75" x14ac:dyDescent="0.2"/>
  <cols>
    <col min="1" max="1" width="7.28515625" style="125" customWidth="1"/>
    <col min="2" max="2" width="44.85546875" style="114" customWidth="1"/>
    <col min="3" max="3" width="5.42578125" style="152" customWidth="1"/>
    <col min="4" max="4" width="9.5703125" style="153" customWidth="1"/>
    <col min="5" max="5" width="9.140625" style="153"/>
    <col min="6" max="6" width="12.5703125" style="154" customWidth="1"/>
    <col min="7" max="16384" width="9.140625" style="8"/>
  </cols>
  <sheetData>
    <row r="1" spans="1:6" x14ac:dyDescent="0.2">
      <c r="B1" s="4" t="s">
        <v>129</v>
      </c>
      <c r="C1" s="8"/>
      <c r="D1" s="154"/>
      <c r="E1" s="154"/>
    </row>
    <row r="2" spans="1:6" x14ac:dyDescent="0.2">
      <c r="B2" s="4"/>
      <c r="C2" s="8"/>
      <c r="D2" s="154"/>
      <c r="E2" s="154"/>
    </row>
    <row r="3" spans="1:6" s="10" customFormat="1" ht="15.75" x14ac:dyDescent="0.2">
      <c r="A3" s="12"/>
      <c r="B3" s="119" t="s">
        <v>189</v>
      </c>
      <c r="D3" s="11"/>
      <c r="E3" s="11"/>
      <c r="F3" s="11"/>
    </row>
    <row r="4" spans="1:6" s="10" customFormat="1" ht="15.75" x14ac:dyDescent="0.2">
      <c r="A4" s="12"/>
      <c r="B4" s="164" t="s">
        <v>211</v>
      </c>
      <c r="D4" s="11"/>
      <c r="E4" s="11"/>
      <c r="F4" s="11"/>
    </row>
    <row r="5" spans="1:6" s="10" customFormat="1" ht="15.75" x14ac:dyDescent="0.2">
      <c r="A5" s="12"/>
      <c r="B5" s="164" t="s">
        <v>212</v>
      </c>
      <c r="D5" s="11"/>
      <c r="E5" s="11"/>
      <c r="F5" s="11"/>
    </row>
    <row r="6" spans="1:6" s="10" customFormat="1" ht="15.75" x14ac:dyDescent="0.2">
      <c r="A6" s="12"/>
      <c r="B6" s="119"/>
      <c r="D6" s="11"/>
      <c r="E6" s="11"/>
      <c r="F6" s="11"/>
    </row>
    <row r="7" spans="1:6" s="3" customFormat="1" ht="15.75" x14ac:dyDescent="0.25">
      <c r="A7" s="157" t="s">
        <v>186</v>
      </c>
      <c r="B7" s="119" t="s">
        <v>151</v>
      </c>
      <c r="C7" s="158"/>
      <c r="D7" s="159"/>
      <c r="E7" s="160"/>
      <c r="F7" s="159"/>
    </row>
    <row r="8" spans="1:6" x14ac:dyDescent="0.2">
      <c r="B8" s="176"/>
      <c r="C8" s="177"/>
      <c r="D8" s="154"/>
      <c r="E8" s="178"/>
    </row>
    <row r="9" spans="1:6" s="5" customFormat="1" ht="36" customHeight="1" x14ac:dyDescent="0.2">
      <c r="A9" s="235" t="s">
        <v>191</v>
      </c>
      <c r="B9" s="236"/>
      <c r="C9" s="236"/>
      <c r="D9" s="236"/>
      <c r="E9" s="236"/>
      <c r="F9" s="237"/>
    </row>
    <row r="10" spans="1:6" s="6" customFormat="1" ht="24.75" customHeight="1" x14ac:dyDescent="0.2">
      <c r="A10" s="227" t="s">
        <v>1</v>
      </c>
      <c r="B10" s="233"/>
      <c r="C10" s="233"/>
      <c r="D10" s="233"/>
      <c r="E10" s="233"/>
      <c r="F10" s="234"/>
    </row>
    <row r="11" spans="1:6" s="5" customFormat="1" ht="60" customHeight="1" x14ac:dyDescent="0.2">
      <c r="A11" s="230" t="s">
        <v>11</v>
      </c>
      <c r="B11" s="238"/>
      <c r="C11" s="238"/>
      <c r="D11" s="238"/>
      <c r="E11" s="238"/>
      <c r="F11" s="239"/>
    </row>
    <row r="12" spans="1:6" s="5" customFormat="1" ht="36.75" customHeight="1" x14ac:dyDescent="0.2">
      <c r="A12" s="227" t="s">
        <v>2</v>
      </c>
      <c r="B12" s="228"/>
      <c r="C12" s="228"/>
      <c r="D12" s="228"/>
      <c r="E12" s="228"/>
      <c r="F12" s="229"/>
    </row>
    <row r="13" spans="1:6" s="5" customFormat="1" ht="36.75" customHeight="1" x14ac:dyDescent="0.2">
      <c r="A13" s="227" t="s">
        <v>8</v>
      </c>
      <c r="B13" s="228"/>
      <c r="C13" s="228"/>
      <c r="D13" s="228"/>
      <c r="E13" s="228"/>
      <c r="F13" s="229"/>
    </row>
    <row r="14" spans="1:6" s="5" customFormat="1" ht="25.5" customHeight="1" x14ac:dyDescent="0.2">
      <c r="A14" s="227" t="s">
        <v>3</v>
      </c>
      <c r="B14" s="228"/>
      <c r="C14" s="228"/>
      <c r="D14" s="228"/>
      <c r="E14" s="228"/>
      <c r="F14" s="229"/>
    </row>
    <row r="15" spans="1:6" s="5" customFormat="1" ht="47.25" customHeight="1" x14ac:dyDescent="0.2">
      <c r="A15" s="227" t="s">
        <v>4</v>
      </c>
      <c r="B15" s="228"/>
      <c r="C15" s="228"/>
      <c r="D15" s="228"/>
      <c r="E15" s="228"/>
      <c r="F15" s="229"/>
    </row>
    <row r="17" spans="1:8" s="3" customFormat="1" ht="15.75" x14ac:dyDescent="0.25">
      <c r="A17" s="128" t="s">
        <v>130</v>
      </c>
      <c r="B17" s="142" t="s">
        <v>152</v>
      </c>
      <c r="C17" s="115"/>
      <c r="D17" s="116"/>
      <c r="E17" s="116"/>
      <c r="F17" s="116"/>
      <c r="G17" s="2"/>
      <c r="H17" s="2"/>
    </row>
    <row r="18" spans="1:8" s="5" customFormat="1" ht="30.75" customHeight="1" x14ac:dyDescent="0.2">
      <c r="A18" s="230" t="s">
        <v>137</v>
      </c>
      <c r="B18" s="231"/>
      <c r="C18" s="231"/>
      <c r="D18" s="231"/>
      <c r="E18" s="231"/>
      <c r="F18" s="232"/>
    </row>
    <row r="19" spans="1:8" s="6" customFormat="1" ht="22.5" customHeight="1" x14ac:dyDescent="0.2">
      <c r="A19" s="227" t="s">
        <v>138</v>
      </c>
      <c r="B19" s="233"/>
      <c r="C19" s="233"/>
      <c r="D19" s="233"/>
      <c r="E19" s="233"/>
      <c r="F19" s="234"/>
    </row>
    <row r="21" spans="1:8" s="14" customFormat="1" ht="38.25" x14ac:dyDescent="0.2">
      <c r="A21" s="148" t="s">
        <v>175</v>
      </c>
      <c r="B21" s="13" t="s">
        <v>206</v>
      </c>
      <c r="C21" s="14" t="s">
        <v>171</v>
      </c>
      <c r="D21" s="149">
        <v>1</v>
      </c>
      <c r="E21" s="149">
        <f>SUM(F22:F55)</f>
        <v>0</v>
      </c>
      <c r="F21" s="15">
        <f>D21*E21</f>
        <v>0</v>
      </c>
    </row>
    <row r="23" spans="1:8" s="45" customFormat="1" x14ac:dyDescent="0.2">
      <c r="A23" s="43" t="s">
        <v>153</v>
      </c>
      <c r="B23" s="43" t="s">
        <v>135</v>
      </c>
      <c r="C23" s="42" t="s">
        <v>22</v>
      </c>
      <c r="D23" s="44">
        <v>1</v>
      </c>
      <c r="E23" s="240"/>
      <c r="F23" s="44">
        <f>D23*E23</f>
        <v>0</v>
      </c>
      <c r="G23" s="42"/>
      <c r="H23" s="42"/>
    </row>
    <row r="24" spans="1:8" x14ac:dyDescent="0.2">
      <c r="E24" s="241"/>
    </row>
    <row r="25" spans="1:8" s="45" customFormat="1" x14ac:dyDescent="0.2">
      <c r="A25" s="43" t="s">
        <v>140</v>
      </c>
      <c r="B25" s="43" t="s">
        <v>139</v>
      </c>
      <c r="C25" s="42" t="s">
        <v>22</v>
      </c>
      <c r="D25" s="44">
        <v>1</v>
      </c>
      <c r="E25" s="240"/>
      <c r="F25" s="44">
        <f>D25*E25</f>
        <v>0</v>
      </c>
      <c r="G25" s="42"/>
      <c r="H25" s="42"/>
    </row>
    <row r="26" spans="1:8" x14ac:dyDescent="0.2">
      <c r="E26" s="241"/>
    </row>
    <row r="27" spans="1:8" s="45" customFormat="1" x14ac:dyDescent="0.2">
      <c r="A27" s="43" t="s">
        <v>154</v>
      </c>
      <c r="B27" s="43" t="s">
        <v>163</v>
      </c>
      <c r="C27" s="42" t="s">
        <v>6</v>
      </c>
      <c r="D27" s="44">
        <v>15</v>
      </c>
      <c r="E27" s="240"/>
      <c r="F27" s="44">
        <f>D27*E27</f>
        <v>0</v>
      </c>
      <c r="G27" s="42"/>
      <c r="H27" s="42"/>
    </row>
    <row r="28" spans="1:8" x14ac:dyDescent="0.2">
      <c r="E28" s="241"/>
    </row>
    <row r="29" spans="1:8" s="45" customFormat="1" ht="25.5" x14ac:dyDescent="0.2">
      <c r="A29" s="43" t="s">
        <v>155</v>
      </c>
      <c r="B29" s="43" t="s">
        <v>162</v>
      </c>
      <c r="C29" s="42" t="s">
        <v>5</v>
      </c>
      <c r="D29" s="44">
        <v>11</v>
      </c>
      <c r="E29" s="240"/>
      <c r="F29" s="44">
        <f>D29*E29</f>
        <v>0</v>
      </c>
      <c r="G29" s="42"/>
      <c r="H29" s="42"/>
    </row>
    <row r="30" spans="1:8" s="45" customFormat="1" x14ac:dyDescent="0.2">
      <c r="A30" s="43"/>
      <c r="B30" s="43"/>
      <c r="C30" s="42"/>
      <c r="D30" s="44"/>
      <c r="E30" s="240"/>
      <c r="F30" s="44"/>
      <c r="G30" s="42"/>
      <c r="H30" s="42"/>
    </row>
    <row r="31" spans="1:8" s="45" customFormat="1" ht="38.25" x14ac:dyDescent="0.2">
      <c r="A31" s="46" t="s">
        <v>156</v>
      </c>
      <c r="B31" s="43" t="s">
        <v>164</v>
      </c>
      <c r="C31" s="113" t="s">
        <v>127</v>
      </c>
      <c r="D31" s="112">
        <v>11.9</v>
      </c>
      <c r="E31" s="242"/>
      <c r="F31" s="44">
        <f>D31*E31</f>
        <v>0</v>
      </c>
    </row>
    <row r="32" spans="1:8" s="45" customFormat="1" x14ac:dyDescent="0.2">
      <c r="A32" s="46"/>
      <c r="B32" s="43"/>
      <c r="C32" s="113"/>
      <c r="D32" s="112"/>
      <c r="E32" s="243"/>
      <c r="F32" s="44"/>
    </row>
    <row r="33" spans="1:8" s="45" customFormat="1" ht="43.5" customHeight="1" x14ac:dyDescent="0.2">
      <c r="A33" s="46" t="s">
        <v>158</v>
      </c>
      <c r="B33" s="43" t="s">
        <v>128</v>
      </c>
      <c r="C33" s="113" t="s">
        <v>5</v>
      </c>
      <c r="D33" s="112">
        <v>18</v>
      </c>
      <c r="E33" s="242"/>
      <c r="F33" s="44">
        <f>D33*E33</f>
        <v>0</v>
      </c>
    </row>
    <row r="34" spans="1:8" s="43" customFormat="1" x14ac:dyDescent="0.2">
      <c r="C34" s="42"/>
      <c r="D34" s="44"/>
      <c r="E34" s="240"/>
      <c r="F34" s="44"/>
    </row>
    <row r="35" spans="1:8" s="43" customFormat="1" ht="25.5" x14ac:dyDescent="0.2">
      <c r="A35" s="43" t="s">
        <v>159</v>
      </c>
      <c r="B35" s="43" t="s">
        <v>134</v>
      </c>
      <c r="C35" s="42" t="s">
        <v>5</v>
      </c>
      <c r="D35" s="44">
        <v>18</v>
      </c>
      <c r="E35" s="240"/>
      <c r="F35" s="44">
        <f>D35*E35</f>
        <v>0</v>
      </c>
    </row>
    <row r="36" spans="1:8" s="43" customFormat="1" x14ac:dyDescent="0.2">
      <c r="C36" s="42"/>
      <c r="D36" s="44"/>
      <c r="E36" s="240"/>
      <c r="F36" s="44"/>
    </row>
    <row r="37" spans="1:8" s="43" customFormat="1" ht="63.75" x14ac:dyDescent="0.2">
      <c r="A37" s="43" t="s">
        <v>160</v>
      </c>
      <c r="B37" s="43" t="s">
        <v>165</v>
      </c>
      <c r="C37" s="42" t="s">
        <v>127</v>
      </c>
      <c r="D37" s="44">
        <v>9.3000000000000007</v>
      </c>
      <c r="E37" s="240"/>
      <c r="F37" s="44">
        <f>D37*E37</f>
        <v>0</v>
      </c>
    </row>
    <row r="38" spans="1:8" s="14" customFormat="1" ht="14.25" customHeight="1" x14ac:dyDescent="0.2">
      <c r="A38" s="43"/>
      <c r="B38" s="13"/>
      <c r="C38" s="19"/>
      <c r="D38" s="15"/>
      <c r="E38" s="244"/>
      <c r="F38" s="15"/>
      <c r="G38" s="19"/>
      <c r="H38" s="19"/>
    </row>
    <row r="39" spans="1:8" s="43" customFormat="1" x14ac:dyDescent="0.2">
      <c r="A39" s="43" t="s">
        <v>161</v>
      </c>
      <c r="B39" s="43" t="s">
        <v>170</v>
      </c>
      <c r="C39" s="42" t="s">
        <v>5</v>
      </c>
      <c r="D39" s="44">
        <v>18</v>
      </c>
      <c r="E39" s="240"/>
      <c r="F39" s="44">
        <f>D39*E39</f>
        <v>0</v>
      </c>
    </row>
    <row r="40" spans="1:8" s="43" customFormat="1" x14ac:dyDescent="0.2">
      <c r="C40" s="42"/>
      <c r="D40" s="44"/>
      <c r="E40" s="240"/>
      <c r="F40" s="44"/>
    </row>
    <row r="41" spans="1:8" s="144" customFormat="1" ht="25.5" x14ac:dyDescent="0.2">
      <c r="A41" s="43" t="s">
        <v>176</v>
      </c>
      <c r="B41" s="43" t="s">
        <v>157</v>
      </c>
      <c r="C41" s="42" t="s">
        <v>127</v>
      </c>
      <c r="D41" s="44">
        <v>0.83</v>
      </c>
      <c r="E41" s="240"/>
      <c r="F41" s="44">
        <f>D41*E41</f>
        <v>0</v>
      </c>
      <c r="G41" s="143"/>
      <c r="H41" s="143"/>
    </row>
    <row r="42" spans="1:8" x14ac:dyDescent="0.2">
      <c r="E42" s="241"/>
    </row>
    <row r="43" spans="1:8" s="45" customFormat="1" ht="38.25" x14ac:dyDescent="0.2">
      <c r="A43" s="46" t="s">
        <v>177</v>
      </c>
      <c r="B43" s="43" t="s">
        <v>192</v>
      </c>
      <c r="C43" s="45" t="s">
        <v>127</v>
      </c>
      <c r="D43" s="151">
        <v>1</v>
      </c>
      <c r="E43" s="245"/>
      <c r="F43" s="44">
        <f>D43*E43</f>
        <v>0</v>
      </c>
    </row>
    <row r="44" spans="1:8" x14ac:dyDescent="0.2">
      <c r="E44" s="241"/>
    </row>
    <row r="45" spans="1:8" s="45" customFormat="1" ht="51" x14ac:dyDescent="0.2">
      <c r="A45" s="46" t="s">
        <v>178</v>
      </c>
      <c r="B45" s="43" t="s">
        <v>166</v>
      </c>
      <c r="C45" s="45" t="s">
        <v>127</v>
      </c>
      <c r="D45" s="151">
        <v>2</v>
      </c>
      <c r="E45" s="245"/>
      <c r="F45" s="44">
        <f>D45*E45</f>
        <v>0</v>
      </c>
    </row>
    <row r="46" spans="1:8" x14ac:dyDescent="0.2">
      <c r="E46" s="241"/>
    </row>
    <row r="47" spans="1:8" s="45" customFormat="1" x14ac:dyDescent="0.2">
      <c r="A47" s="46" t="s">
        <v>179</v>
      </c>
      <c r="B47" s="43" t="s">
        <v>167</v>
      </c>
      <c r="C47" s="45" t="s">
        <v>5</v>
      </c>
      <c r="D47" s="151">
        <v>8.5</v>
      </c>
      <c r="E47" s="245"/>
      <c r="F47" s="44">
        <f>D47*E47</f>
        <v>0</v>
      </c>
    </row>
    <row r="48" spans="1:8" s="43" customFormat="1" x14ac:dyDescent="0.2">
      <c r="C48" s="42"/>
      <c r="D48" s="44"/>
      <c r="E48" s="240"/>
      <c r="F48" s="44"/>
    </row>
    <row r="49" spans="1:8" s="43" customFormat="1" ht="38.25" x14ac:dyDescent="0.2">
      <c r="A49" s="43" t="s">
        <v>180</v>
      </c>
      <c r="B49" s="43" t="s">
        <v>168</v>
      </c>
      <c r="C49" s="42"/>
      <c r="D49" s="44"/>
      <c r="E49" s="240"/>
      <c r="F49" s="44"/>
    </row>
    <row r="50" spans="1:8" s="43" customFormat="1" x14ac:dyDescent="0.2">
      <c r="B50" s="43" t="s">
        <v>169</v>
      </c>
      <c r="C50" s="42" t="s">
        <v>131</v>
      </c>
      <c r="D50" s="44">
        <v>390</v>
      </c>
      <c r="E50" s="240"/>
      <c r="F50" s="44">
        <f>D50*E50</f>
        <v>0</v>
      </c>
    </row>
    <row r="51" spans="1:8" s="43" customFormat="1" x14ac:dyDescent="0.2">
      <c r="C51" s="42"/>
      <c r="D51" s="44"/>
      <c r="E51" s="240"/>
      <c r="F51" s="44"/>
    </row>
    <row r="52" spans="1:8" s="45" customFormat="1" ht="25.5" x14ac:dyDescent="0.2">
      <c r="A52" s="46" t="s">
        <v>181</v>
      </c>
      <c r="B52" s="43" t="s">
        <v>214</v>
      </c>
      <c r="C52" s="45" t="s">
        <v>6</v>
      </c>
      <c r="D52" s="151">
        <v>11</v>
      </c>
      <c r="E52" s="245"/>
      <c r="F52" s="44">
        <f>D52*E52</f>
        <v>0</v>
      </c>
    </row>
    <row r="53" spans="1:8" x14ac:dyDescent="0.2">
      <c r="E53" s="241"/>
    </row>
    <row r="54" spans="1:8" s="45" customFormat="1" x14ac:dyDescent="0.2">
      <c r="A54" s="46" t="s">
        <v>213</v>
      </c>
      <c r="B54" s="43" t="s">
        <v>173</v>
      </c>
      <c r="C54" s="45" t="s">
        <v>22</v>
      </c>
      <c r="D54" s="151">
        <v>1</v>
      </c>
      <c r="E54" s="245"/>
      <c r="F54" s="44">
        <f>D54*E54</f>
        <v>0</v>
      </c>
    </row>
    <row r="55" spans="1:8" s="43" customFormat="1" x14ac:dyDescent="0.2">
      <c r="C55" s="42"/>
      <c r="D55" s="44"/>
      <c r="E55" s="240"/>
      <c r="F55" s="44"/>
    </row>
    <row r="56" spans="1:8" s="43" customFormat="1" x14ac:dyDescent="0.2">
      <c r="C56" s="42"/>
      <c r="D56" s="44"/>
      <c r="E56" s="240"/>
      <c r="F56" s="44"/>
    </row>
    <row r="57" spans="1:8" s="43" customFormat="1" x14ac:dyDescent="0.2">
      <c r="B57" s="13" t="s">
        <v>174</v>
      </c>
      <c r="C57" s="42"/>
      <c r="D57" s="44"/>
      <c r="E57" s="240"/>
      <c r="F57" s="44"/>
    </row>
    <row r="58" spans="1:8" x14ac:dyDescent="0.2">
      <c r="E58" s="241"/>
    </row>
    <row r="59" spans="1:8" s="45" customFormat="1" ht="63.75" x14ac:dyDescent="0.2">
      <c r="A59" s="46" t="s">
        <v>182</v>
      </c>
      <c r="B59" s="43" t="s">
        <v>150</v>
      </c>
      <c r="D59" s="151"/>
      <c r="E59" s="245"/>
      <c r="F59" s="44"/>
      <c r="H59" s="179"/>
    </row>
    <row r="60" spans="1:8" s="45" customFormat="1" x14ac:dyDescent="0.2">
      <c r="A60" s="43"/>
      <c r="B60" s="43" t="s">
        <v>174</v>
      </c>
      <c r="C60" s="42" t="s">
        <v>5</v>
      </c>
      <c r="D60" s="44">
        <v>1.5</v>
      </c>
      <c r="E60" s="240"/>
      <c r="F60" s="44">
        <f>D60*E60</f>
        <v>0</v>
      </c>
      <c r="G60" s="42"/>
      <c r="H60" s="42"/>
    </row>
    <row r="61" spans="1:8" s="45" customFormat="1" x14ac:dyDescent="0.2">
      <c r="A61" s="46"/>
      <c r="B61" s="43"/>
      <c r="D61" s="151"/>
      <c r="E61" s="242"/>
      <c r="F61" s="44"/>
    </row>
    <row r="62" spans="1:8" ht="18" customHeight="1" x14ac:dyDescent="0.2">
      <c r="A62" s="145"/>
      <c r="B62" s="137" t="s">
        <v>141</v>
      </c>
      <c r="C62" s="140"/>
      <c r="D62" s="146"/>
      <c r="E62" s="246"/>
      <c r="F62" s="141"/>
    </row>
    <row r="63" spans="1:8" x14ac:dyDescent="0.2">
      <c r="A63" s="150"/>
      <c r="B63" s="138"/>
      <c r="C63" s="140"/>
      <c r="D63" s="146"/>
      <c r="E63" s="246"/>
      <c r="F63" s="141"/>
    </row>
    <row r="64" spans="1:8" x14ac:dyDescent="0.2">
      <c r="A64" s="150" t="s">
        <v>183</v>
      </c>
      <c r="B64" s="139" t="s">
        <v>142</v>
      </c>
      <c r="C64" s="140"/>
      <c r="D64" s="146"/>
      <c r="E64" s="246"/>
      <c r="F64" s="141"/>
    </row>
    <row r="65" spans="1:8" ht="36" x14ac:dyDescent="0.2">
      <c r="A65" s="150"/>
      <c r="B65" s="183" t="s">
        <v>143</v>
      </c>
      <c r="C65" s="140" t="s">
        <v>132</v>
      </c>
      <c r="D65" s="166">
        <v>1</v>
      </c>
      <c r="E65" s="240"/>
      <c r="F65" s="44">
        <f>D65*E65</f>
        <v>0</v>
      </c>
    </row>
    <row r="66" spans="1:8" x14ac:dyDescent="0.2">
      <c r="A66" s="150"/>
      <c r="B66" s="138"/>
      <c r="C66" s="140"/>
      <c r="D66" s="166"/>
      <c r="E66" s="241"/>
      <c r="F66" s="147"/>
    </row>
    <row r="67" spans="1:8" x14ac:dyDescent="0.2">
      <c r="A67" s="150" t="s">
        <v>184</v>
      </c>
      <c r="B67" s="139" t="s">
        <v>144</v>
      </c>
      <c r="C67" s="140"/>
      <c r="D67" s="166"/>
      <c r="E67" s="240"/>
      <c r="F67" s="147"/>
    </row>
    <row r="68" spans="1:8" ht="24" x14ac:dyDescent="0.2">
      <c r="A68" s="145"/>
      <c r="B68" s="183" t="s">
        <v>145</v>
      </c>
      <c r="C68" s="140"/>
      <c r="D68" s="166"/>
      <c r="E68" s="247"/>
      <c r="F68" s="147"/>
    </row>
    <row r="69" spans="1:8" x14ac:dyDescent="0.2">
      <c r="A69" s="145" t="s">
        <v>146</v>
      </c>
      <c r="B69" s="183" t="s">
        <v>148</v>
      </c>
      <c r="C69" s="140" t="s">
        <v>132</v>
      </c>
      <c r="D69" s="166">
        <v>1</v>
      </c>
      <c r="E69" s="240"/>
      <c r="F69" s="44">
        <f>D69*E69</f>
        <v>0</v>
      </c>
    </row>
    <row r="70" spans="1:8" ht="13.5" thickBot="1" x14ac:dyDescent="0.25">
      <c r="A70" s="172"/>
      <c r="B70" s="184" t="s">
        <v>149</v>
      </c>
      <c r="C70" s="173"/>
      <c r="D70" s="173"/>
      <c r="E70" s="175"/>
      <c r="F70" s="174"/>
    </row>
    <row r="71" spans="1:8" s="3" customFormat="1" ht="15.75" x14ac:dyDescent="0.25">
      <c r="A71" s="168"/>
      <c r="B71" s="169" t="s">
        <v>200</v>
      </c>
      <c r="C71" s="170"/>
      <c r="D71" s="171"/>
      <c r="E71" s="171"/>
      <c r="F71" s="171">
        <f>F21+F60+F65+F69</f>
        <v>0</v>
      </c>
      <c r="G71" s="2"/>
      <c r="H71" s="179"/>
    </row>
    <row r="72" spans="1:8" s="3" customFormat="1" ht="15.75" x14ac:dyDescent="0.25">
      <c r="A72" s="129"/>
      <c r="B72" s="161"/>
      <c r="C72" s="117"/>
      <c r="D72" s="118"/>
      <c r="E72" s="118"/>
      <c r="F72" s="118"/>
      <c r="G72" s="2"/>
      <c r="H72" s="2"/>
    </row>
    <row r="73" spans="1:8" s="3" customFormat="1" ht="15.75" x14ac:dyDescent="0.25">
      <c r="A73" s="129"/>
      <c r="B73" s="161"/>
      <c r="C73" s="117"/>
      <c r="D73" s="118"/>
      <c r="E73" s="118"/>
      <c r="F73" s="118"/>
      <c r="G73" s="2"/>
      <c r="H73" s="2"/>
    </row>
    <row r="74" spans="1:8" s="156" customFormat="1" ht="15.75" x14ac:dyDescent="0.25">
      <c r="A74" s="155" t="s">
        <v>187</v>
      </c>
      <c r="B74" s="185" t="s">
        <v>258</v>
      </c>
      <c r="C74" s="117"/>
      <c r="D74" s="118"/>
      <c r="E74" s="118"/>
      <c r="F74" s="118"/>
      <c r="G74" s="117"/>
      <c r="H74" s="117"/>
    </row>
    <row r="75" spans="1:8" x14ac:dyDescent="0.2">
      <c r="A75" s="180" t="s">
        <v>16</v>
      </c>
      <c r="B75" s="14" t="s">
        <v>241</v>
      </c>
      <c r="C75" s="14" t="s">
        <v>243</v>
      </c>
      <c r="D75" s="181" t="s">
        <v>242</v>
      </c>
      <c r="E75" s="182" t="s">
        <v>244</v>
      </c>
      <c r="F75" s="148" t="s">
        <v>245</v>
      </c>
    </row>
    <row r="76" spans="1:8" s="45" customFormat="1" x14ac:dyDescent="0.2">
      <c r="A76" s="186"/>
      <c r="B76" s="187"/>
      <c r="C76" s="189"/>
      <c r="D76" s="188"/>
      <c r="E76" s="190"/>
      <c r="F76" s="190"/>
    </row>
    <row r="77" spans="1:8" ht="25.5" x14ac:dyDescent="0.2">
      <c r="A77" s="191">
        <v>7</v>
      </c>
      <c r="B77" s="192" t="s">
        <v>265</v>
      </c>
      <c r="C77" s="189"/>
      <c r="D77" s="188"/>
      <c r="E77" s="193"/>
      <c r="F77" s="193"/>
    </row>
    <row r="78" spans="1:8" s="3" customFormat="1" ht="15.75" x14ac:dyDescent="0.25">
      <c r="A78" s="191"/>
      <c r="B78" s="192"/>
      <c r="C78" s="189"/>
      <c r="D78" s="188"/>
      <c r="E78" s="193"/>
      <c r="F78" s="193"/>
      <c r="G78" s="2"/>
      <c r="H78" s="179"/>
    </row>
    <row r="79" spans="1:8" s="3" customFormat="1" ht="38.25" x14ac:dyDescent="0.25">
      <c r="A79" s="194">
        <f>+$A$77+COUNT($A$78:A78)*0.01+0.01</f>
        <v>7.01</v>
      </c>
      <c r="B79" s="187" t="s">
        <v>247</v>
      </c>
      <c r="C79" s="189" t="s">
        <v>24</v>
      </c>
      <c r="D79" s="195">
        <v>10</v>
      </c>
      <c r="E79" s="248"/>
      <c r="F79" s="196">
        <f>D79*E79</f>
        <v>0</v>
      </c>
      <c r="G79" s="2"/>
      <c r="H79" s="179"/>
    </row>
    <row r="80" spans="1:8" s="3" customFormat="1" ht="15.75" x14ac:dyDescent="0.25">
      <c r="A80" s="194"/>
      <c r="B80" s="187"/>
      <c r="C80" s="189"/>
      <c r="D80" s="195"/>
      <c r="E80" s="248"/>
      <c r="F80" s="196"/>
      <c r="G80" s="2"/>
      <c r="H80" s="179"/>
    </row>
    <row r="81" spans="1:6" s="3" customFormat="1" ht="25.5" x14ac:dyDescent="0.25">
      <c r="A81" s="194">
        <f>+$A$77+COUNT($A$78:A80)*0.01+0.01</f>
        <v>7.02</v>
      </c>
      <c r="B81" s="187" t="s">
        <v>248</v>
      </c>
      <c r="C81" s="189" t="s">
        <v>24</v>
      </c>
      <c r="D81" s="195">
        <v>20</v>
      </c>
      <c r="E81" s="248"/>
      <c r="F81" s="196">
        <f>D81*E81</f>
        <v>0</v>
      </c>
    </row>
    <row r="82" spans="1:6" s="10" customFormat="1" ht="15" x14ac:dyDescent="0.2">
      <c r="A82" s="197"/>
      <c r="B82" s="198"/>
      <c r="C82" s="199"/>
      <c r="D82" s="199"/>
      <c r="E82" s="249"/>
      <c r="F82" s="200"/>
    </row>
    <row r="83" spans="1:6" s="10" customFormat="1" ht="38.25" x14ac:dyDescent="0.2">
      <c r="A83" s="194">
        <f>+$A$77+COUNT($A$78:A82)*0.01+0.01</f>
        <v>7.0299999999999994</v>
      </c>
      <c r="B83" s="187" t="s">
        <v>271</v>
      </c>
      <c r="C83" s="189" t="s">
        <v>7</v>
      </c>
      <c r="D83" s="195">
        <v>6</v>
      </c>
      <c r="E83" s="248"/>
      <c r="F83" s="196">
        <f>D83*E83</f>
        <v>0</v>
      </c>
    </row>
    <row r="84" spans="1:6" s="10" customFormat="1" ht="15" x14ac:dyDescent="0.2">
      <c r="A84" s="197"/>
      <c r="B84" s="198"/>
      <c r="C84" s="199"/>
      <c r="D84" s="199"/>
      <c r="E84" s="249"/>
      <c r="F84" s="200"/>
    </row>
    <row r="85" spans="1:6" s="10" customFormat="1" ht="38.25" x14ac:dyDescent="0.2">
      <c r="A85" s="194">
        <f>+$A$77+COUNT($A$78:A84)*0.01+0.01</f>
        <v>7.04</v>
      </c>
      <c r="B85" s="187" t="s">
        <v>249</v>
      </c>
      <c r="C85" s="189" t="s">
        <v>7</v>
      </c>
      <c r="D85" s="195">
        <v>5</v>
      </c>
      <c r="E85" s="248"/>
      <c r="F85" s="196">
        <f>D85*E85</f>
        <v>0</v>
      </c>
    </row>
    <row r="86" spans="1:6" x14ac:dyDescent="0.2">
      <c r="A86" s="197"/>
      <c r="B86" s="198"/>
      <c r="C86" s="199"/>
      <c r="D86" s="199"/>
      <c r="E86" s="249"/>
      <c r="F86" s="200"/>
    </row>
    <row r="87" spans="1:6" s="10" customFormat="1" ht="38.25" x14ac:dyDescent="0.2">
      <c r="A87" s="194">
        <f>+$A$77+COUNT($A$78:A86)*0.01+0.01</f>
        <v>7.05</v>
      </c>
      <c r="B87" s="187" t="s">
        <v>272</v>
      </c>
      <c r="C87" s="189" t="s">
        <v>7</v>
      </c>
      <c r="D87" s="195">
        <v>6</v>
      </c>
      <c r="E87" s="248"/>
      <c r="F87" s="196">
        <f>D87*E87</f>
        <v>0</v>
      </c>
    </row>
    <row r="88" spans="1:6" s="3" customFormat="1" ht="15.75" x14ac:dyDescent="0.25">
      <c r="A88" s="194"/>
      <c r="B88" s="187"/>
      <c r="C88" s="189"/>
      <c r="D88" s="195"/>
      <c r="E88" s="248"/>
      <c r="F88" s="196"/>
    </row>
    <row r="89" spans="1:6" ht="25.5" x14ac:dyDescent="0.2">
      <c r="A89" s="194">
        <f>+$A$77+COUNT($A$78:A88)*0.01+0.01</f>
        <v>7.06</v>
      </c>
      <c r="B89" s="187" t="s">
        <v>250</v>
      </c>
      <c r="C89" s="189" t="s">
        <v>22</v>
      </c>
      <c r="D89" s="195">
        <v>1</v>
      </c>
      <c r="E89" s="248"/>
      <c r="F89" s="196">
        <f>D89*E89</f>
        <v>0</v>
      </c>
    </row>
    <row r="90" spans="1:6" x14ac:dyDescent="0.2">
      <c r="A90" s="194"/>
      <c r="B90" s="187"/>
      <c r="C90" s="189"/>
      <c r="D90" s="195"/>
      <c r="E90" s="248"/>
      <c r="F90" s="196"/>
    </row>
    <row r="91" spans="1:6" x14ac:dyDescent="0.2">
      <c r="A91" s="194">
        <f>+$A$77+COUNT($A$78:A90)*0.01+0.01</f>
        <v>7.0699999999999994</v>
      </c>
      <c r="B91" s="201" t="s">
        <v>251</v>
      </c>
      <c r="C91" s="202"/>
      <c r="D91" s="203"/>
      <c r="E91" s="250"/>
      <c r="F91" s="204"/>
    </row>
    <row r="92" spans="1:6" ht="25.5" x14ac:dyDescent="0.2">
      <c r="A92" s="205" t="s">
        <v>252</v>
      </c>
      <c r="B92" s="187" t="s">
        <v>253</v>
      </c>
      <c r="C92" s="206" t="s">
        <v>22</v>
      </c>
      <c r="D92" s="203">
        <v>1</v>
      </c>
      <c r="E92" s="248"/>
      <c r="F92" s="207">
        <f>D92*E92</f>
        <v>0</v>
      </c>
    </row>
    <row r="93" spans="1:6" ht="27" x14ac:dyDescent="0.2">
      <c r="A93" s="205" t="s">
        <v>252</v>
      </c>
      <c r="B93" s="187" t="s">
        <v>273</v>
      </c>
      <c r="C93" s="206" t="s">
        <v>24</v>
      </c>
      <c r="D93" s="203">
        <v>20</v>
      </c>
      <c r="E93" s="248"/>
      <c r="F93" s="207">
        <f>D93*E93</f>
        <v>0</v>
      </c>
    </row>
    <row r="94" spans="1:6" ht="27" x14ac:dyDescent="0.2">
      <c r="A94" s="205" t="s">
        <v>252</v>
      </c>
      <c r="B94" s="187" t="s">
        <v>274</v>
      </c>
      <c r="C94" s="206" t="s">
        <v>24</v>
      </c>
      <c r="D94" s="203">
        <v>5</v>
      </c>
      <c r="E94" s="248"/>
      <c r="F94" s="207">
        <f>D94*E94</f>
        <v>0</v>
      </c>
    </row>
    <row r="95" spans="1:6" ht="27" x14ac:dyDescent="0.2">
      <c r="A95" s="205" t="s">
        <v>252</v>
      </c>
      <c r="B95" s="208" t="s">
        <v>275</v>
      </c>
      <c r="C95" s="209" t="s">
        <v>24</v>
      </c>
      <c r="D95" s="210">
        <v>5</v>
      </c>
      <c r="E95" s="251"/>
      <c r="F95" s="211">
        <f>D95*E95</f>
        <v>0</v>
      </c>
    </row>
    <row r="96" spans="1:6" ht="25.5" x14ac:dyDescent="0.2">
      <c r="A96" s="205" t="s">
        <v>252</v>
      </c>
      <c r="B96" s="187" t="s">
        <v>254</v>
      </c>
      <c r="C96" s="206" t="s">
        <v>22</v>
      </c>
      <c r="D96" s="203">
        <v>10</v>
      </c>
      <c r="E96" s="248"/>
      <c r="F96" s="207">
        <f>D96*E96</f>
        <v>0</v>
      </c>
    </row>
    <row r="97" spans="1:6" x14ac:dyDescent="0.2">
      <c r="A97" s="205"/>
      <c r="B97" s="187"/>
      <c r="C97" s="206"/>
      <c r="D97" s="203"/>
      <c r="E97" s="248"/>
      <c r="F97" s="207"/>
    </row>
    <row r="98" spans="1:6" x14ac:dyDescent="0.2">
      <c r="A98" s="194">
        <f>+$A$77+COUNT($A$78:A97)*0.01+0.01</f>
        <v>7.08</v>
      </c>
      <c r="B98" s="187" t="s">
        <v>255</v>
      </c>
      <c r="C98" s="189" t="s">
        <v>22</v>
      </c>
      <c r="D98" s="195">
        <v>1</v>
      </c>
      <c r="E98" s="248"/>
      <c r="F98" s="196">
        <f>D98*E98</f>
        <v>0</v>
      </c>
    </row>
    <row r="99" spans="1:6" x14ac:dyDescent="0.2">
      <c r="A99" s="205"/>
      <c r="B99" s="187"/>
      <c r="C99" s="206"/>
      <c r="D99" s="203"/>
      <c r="E99" s="248"/>
      <c r="F99" s="207"/>
    </row>
    <row r="100" spans="1:6" x14ac:dyDescent="0.2">
      <c r="A100" s="194">
        <f>+$A$77+COUNT($A$78:A99)*0.01+0.01</f>
        <v>7.09</v>
      </c>
      <c r="B100" s="187" t="s">
        <v>256</v>
      </c>
      <c r="C100" s="189" t="s">
        <v>22</v>
      </c>
      <c r="D100" s="195">
        <v>1</v>
      </c>
      <c r="E100" s="248"/>
      <c r="F100" s="196">
        <f>D100*E100</f>
        <v>0</v>
      </c>
    </row>
    <row r="101" spans="1:6" x14ac:dyDescent="0.2">
      <c r="A101" s="194"/>
      <c r="B101" s="187"/>
      <c r="C101" s="188"/>
      <c r="D101" s="189"/>
      <c r="E101" s="193"/>
      <c r="F101" s="212"/>
    </row>
    <row r="102" spans="1:6" ht="39" thickBot="1" x14ac:dyDescent="0.25">
      <c r="A102" s="213">
        <f>+$A$77+COUNT($A$78:A101)*0.01+0.01</f>
        <v>7.1</v>
      </c>
      <c r="B102" s="214" t="s">
        <v>257</v>
      </c>
      <c r="C102" s="222"/>
      <c r="D102" s="215">
        <v>0.03</v>
      </c>
      <c r="E102" s="217"/>
      <c r="F102" s="218">
        <f>SUM(F79:F98)*D102</f>
        <v>0</v>
      </c>
    </row>
    <row r="103" spans="1:6" ht="15.75" x14ac:dyDescent="0.25">
      <c r="A103" s="168" t="s">
        <v>187</v>
      </c>
      <c r="B103" s="169" t="str">
        <f>B74</f>
        <v>OZEMLJITEV</v>
      </c>
      <c r="C103" s="170"/>
      <c r="D103" s="171"/>
      <c r="E103" s="171"/>
      <c r="F103" s="171">
        <f>SUM(F79:F102)</f>
        <v>0</v>
      </c>
    </row>
    <row r="104" spans="1:6" ht="15.75" x14ac:dyDescent="0.25">
      <c r="A104" s="129"/>
      <c r="B104" s="161"/>
      <c r="C104" s="117"/>
      <c r="D104" s="118"/>
      <c r="E104" s="118"/>
      <c r="F104" s="118"/>
    </row>
    <row r="105" spans="1:6" ht="15.75" x14ac:dyDescent="0.25">
      <c r="A105" s="129"/>
      <c r="B105" s="161"/>
      <c r="C105" s="117"/>
      <c r="D105" s="118"/>
      <c r="E105" s="118"/>
      <c r="F105" s="118"/>
    </row>
    <row r="106" spans="1:6" ht="15.75" x14ac:dyDescent="0.25">
      <c r="A106" s="157"/>
      <c r="B106" s="3" t="s">
        <v>0</v>
      </c>
      <c r="C106" s="162"/>
      <c r="D106" s="163"/>
      <c r="E106" s="163"/>
      <c r="F106" s="159"/>
    </row>
    <row r="107" spans="1:6" ht="15" x14ac:dyDescent="0.2">
      <c r="A107" s="12"/>
      <c r="B107" s="10"/>
      <c r="C107" s="126"/>
      <c r="D107" s="127"/>
      <c r="E107" s="127"/>
      <c r="F107" s="11"/>
    </row>
    <row r="108" spans="1:6" ht="15" x14ac:dyDescent="0.2">
      <c r="A108" s="12" t="s">
        <v>186</v>
      </c>
      <c r="B108" s="129" t="s">
        <v>151</v>
      </c>
      <c r="C108" s="126"/>
      <c r="D108" s="127"/>
      <c r="E108" s="127"/>
      <c r="F108" s="11">
        <f>F71</f>
        <v>0</v>
      </c>
    </row>
    <row r="109" spans="1:6" ht="15" x14ac:dyDescent="0.2">
      <c r="A109" s="12" t="s">
        <v>187</v>
      </c>
      <c r="B109" s="129" t="str">
        <f>B103</f>
        <v>OZEMLJITEV</v>
      </c>
      <c r="C109" s="126"/>
      <c r="D109" s="127"/>
      <c r="E109" s="127"/>
      <c r="F109" s="11">
        <f>F103</f>
        <v>0</v>
      </c>
    </row>
    <row r="110" spans="1:6" ht="15" x14ac:dyDescent="0.2">
      <c r="A110" s="12"/>
      <c r="B110" s="10"/>
      <c r="C110" s="126"/>
      <c r="D110" s="127"/>
      <c r="E110" s="127"/>
      <c r="F110" s="11"/>
    </row>
    <row r="111" spans="1:6" ht="15" x14ac:dyDescent="0.2">
      <c r="A111" s="219"/>
      <c r="B111" s="130" t="s">
        <v>126</v>
      </c>
      <c r="C111" s="220"/>
      <c r="D111" s="167"/>
      <c r="E111" s="167"/>
      <c r="F111" s="131">
        <f>SUM(F108:F110)</f>
        <v>0</v>
      </c>
    </row>
    <row r="112" spans="1:6" ht="15.75" thickBot="1" x14ac:dyDescent="0.25">
      <c r="A112" s="132"/>
      <c r="B112" s="133" t="s">
        <v>136</v>
      </c>
      <c r="C112" s="134"/>
      <c r="D112" s="135"/>
      <c r="E112" s="135"/>
      <c r="F112" s="136">
        <f>F111*0.1</f>
        <v>0</v>
      </c>
    </row>
    <row r="113" spans="1:6" ht="15.75" x14ac:dyDescent="0.25">
      <c r="A113" s="120"/>
      <c r="B113" s="121" t="s">
        <v>126</v>
      </c>
      <c r="C113" s="122"/>
      <c r="D113" s="123"/>
      <c r="E113" s="123"/>
      <c r="F113" s="124">
        <f>F111+F112</f>
        <v>0</v>
      </c>
    </row>
  </sheetData>
  <sheetProtection algorithmName="SHA-512" hashValue="77FJTBpg3S61nbyLWjXwoniyf2Cu+JgukNcptNObCj1jVoxX7AHcV1dXoHU46MOznzBY9ydZNZeGvfS8n61lhg==" saltValue="nbN054roIKtAm2fCsXFY+Q==" spinCount="100000" sheet="1" objects="1" scenarios="1" selectLockedCells="1"/>
  <mergeCells count="9">
    <mergeCell ref="A15:F15"/>
    <mergeCell ref="A18:F18"/>
    <mergeCell ref="A19:F19"/>
    <mergeCell ref="A9:F9"/>
    <mergeCell ref="A10:F10"/>
    <mergeCell ref="A11:F11"/>
    <mergeCell ref="A12:F12"/>
    <mergeCell ref="A13:F13"/>
    <mergeCell ref="A14:F14"/>
  </mergeCells>
  <pageMargins left="0.7" right="0.7" top="0.75" bottom="0.75" header="0.3" footer="0.3"/>
  <pageSetup paperSize="9" scale="91" orientation="portrait" r:id="rId1"/>
  <rowBreaks count="2" manualBreakCount="2">
    <brk id="34" max="5"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Rekapitulacija</vt:lpstr>
      <vt:lpstr>Vodovod in kanalizacija</vt:lpstr>
      <vt:lpstr>1.1 koles. Labore</vt:lpstr>
      <vt:lpstr>1.2 koles. St. Žagar</vt:lpstr>
      <vt:lpstr>1.3 koles Drulovka cerkev</vt:lpstr>
      <vt:lpstr>1.4 AP Stražišče DD</vt:lpstr>
      <vt:lpstr>1.5 AP Drulovka trgovina</vt:lpstr>
      <vt:lpstr>1.6 AP Gorenja sava</vt:lpstr>
      <vt:lpstr>1.7. AP Gorenja smer Besnica</vt:lpstr>
      <vt:lpstr>1.8 AP Čirče smer Hrastje</vt:lpstr>
      <vt:lpstr>1.9.1 Kranj AP</vt:lpstr>
      <vt:lpstr>1.9.2 Kranj AP jug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Uporabnik</cp:lastModifiedBy>
  <cp:lastPrinted>2018-08-16T06:01:36Z</cp:lastPrinted>
  <dcterms:created xsi:type="dcterms:W3CDTF">1997-01-31T12:20:41Z</dcterms:created>
  <dcterms:modified xsi:type="dcterms:W3CDTF">2018-08-22T08:47:13Z</dcterms:modified>
</cp:coreProperties>
</file>