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ladnikn\Desktop\"/>
    </mc:Choice>
  </mc:AlternateContent>
  <bookViews>
    <workbookView xWindow="0" yWindow="0" windowWidth="25200" windowHeight="10050"/>
  </bookViews>
  <sheets>
    <sheet name="Prva stran" sheetId="4" r:id="rId1"/>
    <sheet name="Splošni pogoji" sheetId="1" r:id="rId2"/>
    <sheet name="Predračun" sheetId="3" r:id="rId3"/>
    <sheet name="Rekapitulacija" sheetId="2" r:id="rId4"/>
  </sheets>
  <definedNames>
    <definedName name="_xlnm.Print_Area" localSheetId="1">'Splošni pogoji'!$A$1:$B$24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1" l="1"/>
  <c r="A12" i="1"/>
  <c r="A13" i="1"/>
  <c r="A14" i="1" s="1"/>
  <c r="A15" i="1" s="1"/>
  <c r="A16" i="1" s="1"/>
  <c r="A17" i="1" s="1"/>
  <c r="A18" i="1" s="1"/>
  <c r="A19" i="1" s="1"/>
  <c r="A20" i="1" s="1"/>
  <c r="A21" i="1" s="1"/>
  <c r="A22" i="1" s="1"/>
  <c r="A23" i="1" s="1"/>
  <c r="A24" i="1" s="1"/>
  <c r="D21" i="3" l="1"/>
  <c r="F21" i="3" s="1"/>
  <c r="F9" i="3" l="1"/>
  <c r="D4" i="3"/>
  <c r="F13" i="3" l="1"/>
  <c r="F20" i="3"/>
  <c r="F3" i="3"/>
  <c r="F4" i="3"/>
  <c r="F5" i="3"/>
  <c r="F6" i="3"/>
  <c r="F8" i="3"/>
  <c r="F11" i="3"/>
  <c r="F12" i="3"/>
  <c r="F14" i="3"/>
  <c r="F16" i="3"/>
  <c r="F17" i="3"/>
  <c r="F18" i="3"/>
  <c r="F19" i="3"/>
  <c r="F15" i="3" l="1"/>
  <c r="F10" i="3"/>
  <c r="C3" i="2" s="1"/>
  <c r="F7" i="3"/>
  <c r="F2" i="3" s="1"/>
  <c r="C2" i="2" s="1"/>
  <c r="C4" i="2" l="1"/>
  <c r="B4" i="2"/>
  <c r="B3" i="2"/>
  <c r="B2" i="2"/>
  <c r="C5" i="2" l="1"/>
  <c r="C7" i="2" s="1"/>
  <c r="C8" i="2" l="1"/>
  <c r="C11" i="2" s="1"/>
  <c r="C12" i="2" l="1"/>
  <c r="C14" i="2" s="1"/>
  <c r="C16" i="2" l="1"/>
  <c r="A25" i="1" l="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8" i="1"/>
  <c r="A9" i="1" s="1"/>
  <c r="A10" i="1" s="1"/>
  <c r="B3" i="1" l="1"/>
  <c r="B5" i="1"/>
</calcChain>
</file>

<file path=xl/sharedStrings.xml><?xml version="1.0" encoding="utf-8"?>
<sst xmlns="http://schemas.openxmlformats.org/spreadsheetml/2006/main" count="102" uniqueCount="84">
  <si>
    <t>SPLOŠNE ZAHTEVE ZA IZDELAVO PONUDBE</t>
  </si>
  <si>
    <t>Organizacija in oprema gradbišča.</t>
  </si>
  <si>
    <t>Čiščenje terena pred in po gradnji ter priprava in organizacija gradbišča. Stroške zaključnih del na gradbišču z odvozom odvečnega materiala in stroške vzpostavitve prvotnega stanja, kjer bo to potrebno.</t>
  </si>
  <si>
    <t>Zakoličba obstoječih komunalnih vodov pred začetkom gradnje.</t>
  </si>
  <si>
    <t xml:space="preserve">Izdelava poročila o ravnanju z gradbenimi odpadki v skladu z zakonodajo. </t>
  </si>
  <si>
    <t xml:space="preserve">Stroški izdelave in dostave varnostnega načrta  (dva izvoda) naročniku v skladu s predpisi o zagotavljanju varnosti in zdravja pri delu, zagotoviti, da bo gradbišče urejeno v skladu z varnostnim načrtom. Načrte izvajalec preda v potrditev naročniku pet dni pred začetkom gradnje. </t>
  </si>
  <si>
    <t>Stroške vseh potrebnih ukrepov, ki so predpisana in določena z veljavnimi predpisi o varstvu pri delu in varstvom pred požarom, ki jih mora izvajalec obvezno upoštevati.</t>
  </si>
  <si>
    <t>Škoda na objektih ob gradbišču, ki jo povzroči izvajalec.</t>
  </si>
  <si>
    <t>Sanacija oz. povrnitev v prvotno stanje vseh dostopnih poti, ki jih bo izvajalec uporabljal za vso gradbiščno logistiko.</t>
  </si>
  <si>
    <t>Stroške obveščanja javnosti o morebitnih motnjah ter posledicah nastalih zaradi motenj.</t>
  </si>
  <si>
    <t>Vse stroške zavarovanja opreme v času izvedbe del in delavcev ter materiala na gradbišču v času izvajanja del, od začetka do  uporabnega dovolj.</t>
  </si>
  <si>
    <t>Vse stroške zunanjega in notranjega transporta, raztovarjanja, skladiščenja na gradbišču, takse, zavarovanja, manipulativne in ostale lokalne stroške, ki se nanašajo na pridobitev ustreznih dovoljenj za izvedbo del predmetnega razpisa in primopredajo objekta s strani izvajalca naročniku,</t>
  </si>
  <si>
    <t>Stroške vseh predpisanih kontrol materialov, meritev, atestov in garancij za materiale vgrajene v objekt, stroške nostrifikacije in meritev pooblaščenih institucij, potrebnih za uspešno primopredajo del, pri čemer morajo biti dokumenti obvezno prevedeni v slovenščino in nostrificirani od pooblaščene institucije v RS</t>
  </si>
  <si>
    <t>Vsa dokumentacija, ki je drugače potrebna za tehnični pregled, pridobitev uporabnega dovoljenja in vris v kataster GJI.</t>
  </si>
  <si>
    <t>Cena na enoto za več in manj dela se ne spreminja.</t>
  </si>
  <si>
    <t>Ponudnik mora izpolniti seznam ponujene opreme in materiala</t>
  </si>
  <si>
    <t>Pridobitev lokacije za začasne gradbiščne objekte in za priročno skladiščenje materiala, uporaba za ves čas gradnje infrastrukture, vzpostavitev prvotnega stanja po zaključku gradbenih del, morebitna prestavitev objektov in najemnina zemljišča za gradbiščne objekte in priročno skladišče materiala.</t>
  </si>
  <si>
    <t>Vse stroške električne energije, vode, TK priključkov, razsvetljave, ogrevanja,…</t>
  </si>
  <si>
    <t>V ceni je zajeto tudi: droben potrošen material, spojni material, preizkus tesnosti, spiranje in dezinfekcija, tlačni preizkusi instalacij, če je to potrebno, pridobitev pozitivnih izvedeniških mnenj, navodila za obratovanje in vzdrževanje POV v 4 izvodih.</t>
  </si>
  <si>
    <t>REKAPITULACIJA</t>
  </si>
  <si>
    <t>SKUPAJ:</t>
  </si>
  <si>
    <t>POPUST:</t>
  </si>
  <si>
    <t>VREDNOST POPUSTA:</t>
  </si>
  <si>
    <t>SKUPAJ S POPUSTOM:</t>
  </si>
  <si>
    <t>DDV 22%</t>
  </si>
  <si>
    <t>SKUPAJ Z DDV:</t>
  </si>
  <si>
    <t>PREDRAČUN</t>
  </si>
  <si>
    <t>Projekt:</t>
  </si>
  <si>
    <t>Naziv javnega naročila:</t>
  </si>
  <si>
    <t>Sklop:</t>
  </si>
  <si>
    <t>NEPREDVIDENA DELA 5 %</t>
  </si>
  <si>
    <t>Šifra</t>
  </si>
  <si>
    <t>Opis dela</t>
  </si>
  <si>
    <t>Enota</t>
  </si>
  <si>
    <t>Količina</t>
  </si>
  <si>
    <t>Cena/E</t>
  </si>
  <si>
    <t>Skupaj</t>
  </si>
  <si>
    <t>kos</t>
  </si>
  <si>
    <t>m2</t>
  </si>
  <si>
    <t>1.1</t>
  </si>
  <si>
    <t>1.2</t>
  </si>
  <si>
    <t>1.3</t>
  </si>
  <si>
    <t>1.1.1</t>
  </si>
  <si>
    <t>1.1.2</t>
  </si>
  <si>
    <t>1.1.3</t>
  </si>
  <si>
    <t>1.1.4</t>
  </si>
  <si>
    <t>1.1.5</t>
  </si>
  <si>
    <t>1.1.6</t>
  </si>
  <si>
    <t>1.2.1</t>
  </si>
  <si>
    <t>1.2.2</t>
  </si>
  <si>
    <t>1.2.3</t>
  </si>
  <si>
    <t>1.2.4</t>
  </si>
  <si>
    <t>1.3.1</t>
  </si>
  <si>
    <t>1.3.2</t>
  </si>
  <si>
    <t>1.3.3</t>
  </si>
  <si>
    <t>1.3.4</t>
  </si>
  <si>
    <t>1.3.5</t>
  </si>
  <si>
    <t>1.3.6</t>
  </si>
  <si>
    <t>RUŠITVENA DELA</t>
  </si>
  <si>
    <t>Odstranitev notranjih lesenih vrat, vel. nad 2m2 - podboj, komplet z iznosom iz objekta in transportom v stalno deponijo s plačilom vseh komunalnih pristojbin in taks (pooblaščenim zbiralcem gradbenih odpadkov s strani Agencije RS za okolje), deponijo pridobi izvajalec.</t>
  </si>
  <si>
    <t>Rušenje tlaka, komplet s transportom iz objekta, transportom ruševin na stalno deponijo s plačilom vseh komunalnih pristojbin in taks (pooblaščenim zbiralcem gradbenih odpadkov s strani Agencije RS za okolje), deponijo pridobi izvajalec. Tlak v sestavi:
- finalni tlak: keramika
  z obrobami
- estrih,</t>
  </si>
  <si>
    <t>Odstranjevanje obstoječe keramične obloge sten, kompletno z ometom, s transportom ruševin iz objekta ter transportom v stalno deponijo s plačilom vseh komunalnih pristojbin in taks (pooblaščenim zbiralcem gradbenih odpadkov s strani Agencije RS za okolje), deponijo pridobi izvajalec.</t>
  </si>
  <si>
    <t xml:space="preserve">Demontaža vseh električnih inštalacij - demontaža svetilk - demontaža parapetnih kanalov, stikal, vtičnic … - odstranitev kablov, …; komplet s transportom iz objekta, transportom v stalno deponijo s plačilom vseh komunalnih pristojbin in taks (pooblaščenim zbiralcem gradbenih odpadkov s strani Agencije RS za okolje), deponijo pridobi izvajalec. </t>
  </si>
  <si>
    <t>kpl</t>
  </si>
  <si>
    <t>Demontaža obstoječih vodovodnih in hišno-kanalizacijskih inštalacij in opreme (umivalniki, mešalne baterije,…) ter odvoz na deponijo, kompletno z odvozom na stalno deponijo s plačilom vseh stroškov deponiranja. Vključno s podometnim blindiranjem opuščenih priključkov.</t>
  </si>
  <si>
    <t>ZIDARSKA IN TLAKARSKA DELA</t>
  </si>
  <si>
    <t>1.1.7</t>
  </si>
  <si>
    <t>Rušenje tlaka pokrova jaška in priprava za nove finalne tlake, komplet s transportom iz objekta, transportom v stalno deponijo s plačilom vseh komunalnih pristojbin in taks (pooblaščenim zbiralcem gradbenih odpadkov s strani Agencije RS za okolje), deponijo pridobi izvajalec, vključno z vsemi potrebnimi deli</t>
  </si>
  <si>
    <t>Popravilo obstoječega finalnega tlaka na območju posega (odstranjevanje tlakov in blindiranje opuščenih odtokov), prilagoditev na novo predvideno stanje (v kolikor je potrebno popraviti toplotno in hidroizolacijo se jo upošteva v ceni), kompletno z vsemi pomožnimi deli in veznim materialom (ocenjeno cca 20m2).</t>
  </si>
  <si>
    <t>Popravilo omata na območju posega in obdelava špalet, dobava in izdelava grobega in finega ometa notranjih sten z grobo podaljšano malto 
1:3:9 in fino apneno malto 1:3 ter predhodnim cementnim obrizgom.(omet obstoječih sten).</t>
  </si>
  <si>
    <t>Kronsko vrtanje lukenj skozi AB konstrukcije debeline 20-32cm, luknje dimenzij: -Ø 5cm , L=20cm</t>
  </si>
  <si>
    <t>Izdelava plavajočih estrihov, dobava, vgradnja, ravnanje ter strojna zagladitev; estrih v sestavi: 
-ekstrudiran polistiren deb. 9 cm, (kot na primer styrodur ali enakovredno), tlačna napetost 200kPa pri 10% deformaciji,
-PE folija
-cementni estrih deb. 7,5 cm, mikroarmiran (PP vlakna).</t>
  </si>
  <si>
    <t>Izdelava talnega epoksi premaza za uporabo v prehrambeni industriji. Vzorec pred vgradnjo potrdi naročnik.</t>
  </si>
  <si>
    <t>RAZNA OBRTNIŠKA DELA</t>
  </si>
  <si>
    <t>Dobava in vgraditev stenskih keramičnih ploščic 10/20cm bele barve. Vzorec pred vgradnjo potrdi naročnik.</t>
  </si>
  <si>
    <t>Dobava in montaža spuščenega stropa iz mavčnokartonskih plošč plošč. V ceni prav tako upoštevati izdelavo vertikalnega zaključka spuščega stropa, kompletno s podkonstrukcijo in zaključnim profilom. Vsi stiki dvakrat bandažirani.</t>
  </si>
  <si>
    <t>Dobava in montaža revizijske lopute dim.40x40 cm v spuščenem stropu iz mavčnokartonskih plošč, v enaki sestavi kot strop (dostop do instalacij).</t>
  </si>
  <si>
    <t>Dobava in vgradnja nadgradne LED svetilke,ohišje in okvir iz polikarbonata,opalni polikarbonatni difuzor,komplet z napajalnikom,4000K. 
Tip: INTRA ETEA D 990lm 15W 840 FO IP65 ali enakovredno (P)</t>
  </si>
  <si>
    <t>Dobava in montaža podometnega navadnega stikala z vsemi pripadajočimi prevezavami in materialom,  250V, 16A.</t>
  </si>
  <si>
    <t>Dvakratno glajenje in brušenje stropov in sten z notranjim kitom ter dvakratno beljenje z notranjo belo barvo</t>
  </si>
  <si>
    <t>Ureditev hladilnice</t>
  </si>
  <si>
    <t>Ureditev hladilnice na OŠ Jakoba Aljaža</t>
  </si>
  <si>
    <t>1</t>
  </si>
  <si>
    <t>Gradbena dela za ureditev hladilnice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</si>
</sst>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43" formatCode="_-* #,##0.00\ _€_-;\-* #,##0.00\ _€_-;_-* &quot;-&quot;??\ _€_-;_-@_-"/>
    <numFmt numFmtId="164" formatCode="#&quot;.&quot;"/>
    <numFmt numFmtId="165" formatCode="#,##0.00\ _€"/>
  </numFmts>
  <fonts count="15" x14ac:knownFonts="1">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sz val="10"/>
      <name val="Arial"/>
      <family val="2"/>
      <charset val="238"/>
    </font>
    <font>
      <sz val="10"/>
      <name val="Arial CE"/>
      <charset val="238"/>
    </font>
    <font>
      <b/>
      <sz val="11"/>
      <name val="Arial"/>
      <family val="2"/>
      <charset val="238"/>
    </font>
    <font>
      <sz val="11"/>
      <color theme="1"/>
      <name val="Arial"/>
      <family val="2"/>
      <charset val="238"/>
    </font>
    <font>
      <b/>
      <sz val="11"/>
      <color theme="1"/>
      <name val="Arial"/>
      <family val="2"/>
      <charset val="238"/>
    </font>
    <font>
      <sz val="10"/>
      <name val="Arial CE"/>
    </font>
    <font>
      <sz val="14"/>
      <name val="Arial CE"/>
    </font>
    <font>
      <b/>
      <sz val="14"/>
      <name val="Arial CE"/>
    </font>
    <font>
      <b/>
      <sz val="10"/>
      <name val="Arial CE"/>
    </font>
    <font>
      <b/>
      <sz val="10"/>
      <name val="Arial CE"/>
      <charset val="238"/>
    </font>
    <font>
      <sz val="11"/>
      <name val="Arial"/>
      <family val="2"/>
      <charset val="238"/>
    </font>
  </fonts>
  <fills count="3">
    <fill>
      <patternFill patternType="none"/>
    </fill>
    <fill>
      <patternFill patternType="gray125"/>
    </fill>
    <fill>
      <patternFill patternType="solid">
        <fgColor theme="2"/>
        <bgColor indexed="64"/>
      </patternFill>
    </fill>
  </fills>
  <borders count="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s>
  <cellStyleXfs count="6">
    <xf numFmtId="0" fontId="0" fillId="0" borderId="0"/>
    <xf numFmtId="44" fontId="1" fillId="0" borderId="0" applyFont="0" applyFill="0" applyBorder="0" applyAlignment="0" applyProtection="0"/>
    <xf numFmtId="0" fontId="4" fillId="0" borderId="0"/>
    <xf numFmtId="0" fontId="5" fillId="0" borderId="0"/>
    <xf numFmtId="0" fontId="9" fillId="0" borderId="0"/>
    <xf numFmtId="0" fontId="9" fillId="0" borderId="0"/>
  </cellStyleXfs>
  <cellXfs count="61">
    <xf numFmtId="0" fontId="0" fillId="0" borderId="0" xfId="0"/>
    <xf numFmtId="0" fontId="0" fillId="0" borderId="0" xfId="0" applyAlignment="1">
      <alignment wrapText="1"/>
    </xf>
    <xf numFmtId="164" fontId="0" fillId="0" borderId="0" xfId="0" applyNumberFormat="1" applyAlignment="1">
      <alignment vertical="top"/>
    </xf>
    <xf numFmtId="0" fontId="0" fillId="0" borderId="0" xfId="0" applyBorder="1"/>
    <xf numFmtId="0" fontId="7" fillId="0" borderId="0" xfId="0" applyFont="1" applyBorder="1"/>
    <xf numFmtId="165" fontId="0" fillId="0" borderId="0" xfId="1" applyNumberFormat="1" applyFont="1"/>
    <xf numFmtId="0" fontId="9" fillId="0" borderId="0" xfId="4" applyFont="1" applyFill="1" applyBorder="1" applyProtection="1"/>
    <xf numFmtId="0" fontId="10" fillId="0" borderId="0" xfId="4" applyFont="1" applyFill="1" applyBorder="1" applyProtection="1"/>
    <xf numFmtId="0" fontId="11" fillId="0" borderId="0" xfId="4" applyFont="1" applyFill="1" applyBorder="1" applyProtection="1"/>
    <xf numFmtId="0" fontId="12" fillId="0" borderId="0" xfId="4" applyFont="1" applyFill="1" applyBorder="1" applyAlignment="1" applyProtection="1">
      <alignment horizontal="left" vertical="center"/>
    </xf>
    <xf numFmtId="0" fontId="12" fillId="0" borderId="0" xfId="5" applyFont="1" applyFill="1" applyBorder="1" applyProtection="1"/>
    <xf numFmtId="0" fontId="12" fillId="0" borderId="0" xfId="5" applyFont="1" applyFill="1" applyBorder="1" applyAlignment="1" applyProtection="1">
      <alignment horizontal="left" vertical="top" wrapText="1"/>
    </xf>
    <xf numFmtId="164" fontId="0" fillId="0" borderId="0" xfId="0" applyNumberFormat="1" applyAlignment="1" applyProtection="1">
      <alignment vertical="top"/>
    </xf>
    <xf numFmtId="0" fontId="3" fillId="0" borderId="0" xfId="0" applyFont="1" applyAlignment="1" applyProtection="1">
      <alignment horizontal="center" wrapText="1"/>
    </xf>
    <xf numFmtId="0" fontId="0" fillId="0" borderId="0" xfId="0" applyAlignment="1" applyProtection="1">
      <alignment wrapText="1"/>
    </xf>
    <xf numFmtId="0" fontId="2" fillId="0" borderId="0" xfId="0" applyFont="1" applyAlignment="1" applyProtection="1">
      <alignment wrapText="1"/>
    </xf>
    <xf numFmtId="0" fontId="6" fillId="0" borderId="0" xfId="3" applyFont="1" applyFill="1" applyBorder="1" applyAlignment="1" applyProtection="1">
      <alignment vertical="center" wrapText="1"/>
    </xf>
    <xf numFmtId="165" fontId="6" fillId="0" borderId="0" xfId="1" applyNumberFormat="1" applyFont="1" applyFill="1" applyBorder="1" applyAlignment="1" applyProtection="1">
      <alignment vertical="center" wrapText="1"/>
    </xf>
    <xf numFmtId="0" fontId="7" fillId="0" borderId="4" xfId="0" applyFont="1" applyBorder="1" applyAlignment="1" applyProtection="1">
      <alignment horizontal="center"/>
    </xf>
    <xf numFmtId="0" fontId="7" fillId="0" borderId="4" xfId="0" applyFont="1" applyBorder="1" applyProtection="1"/>
    <xf numFmtId="165" fontId="7" fillId="0" borderId="4" xfId="1" applyNumberFormat="1" applyFont="1" applyBorder="1" applyProtection="1"/>
    <xf numFmtId="0" fontId="7" fillId="0" borderId="0" xfId="0" applyFont="1" applyBorder="1" applyAlignment="1" applyProtection="1">
      <alignment horizontal="center"/>
    </xf>
    <xf numFmtId="0" fontId="7" fillId="0" borderId="0" xfId="0" applyFont="1" applyBorder="1" applyProtection="1"/>
    <xf numFmtId="165" fontId="7" fillId="0" borderId="0" xfId="1" applyNumberFormat="1" applyFont="1" applyBorder="1" applyProtection="1"/>
    <xf numFmtId="0" fontId="7" fillId="0" borderId="0" xfId="0" applyFont="1" applyAlignment="1" applyProtection="1">
      <alignment horizontal="center"/>
    </xf>
    <xf numFmtId="0" fontId="7" fillId="0" borderId="0" xfId="0" applyFont="1" applyProtection="1"/>
    <xf numFmtId="165" fontId="7" fillId="0" borderId="0" xfId="1" applyNumberFormat="1" applyFont="1" applyProtection="1"/>
    <xf numFmtId="165" fontId="8" fillId="0" borderId="0" xfId="1" applyNumberFormat="1" applyFont="1" applyProtection="1"/>
    <xf numFmtId="0" fontId="7" fillId="0" borderId="5" xfId="0" applyFont="1" applyBorder="1" applyProtection="1"/>
    <xf numFmtId="165" fontId="7" fillId="0" borderId="5" xfId="1" applyNumberFormat="1" applyFont="1" applyBorder="1" applyProtection="1"/>
    <xf numFmtId="0" fontId="7" fillId="0" borderId="6" xfId="0" applyFont="1" applyBorder="1" applyProtection="1"/>
    <xf numFmtId="165" fontId="7" fillId="0" borderId="6" xfId="1" applyNumberFormat="1" applyFont="1" applyBorder="1" applyProtection="1"/>
    <xf numFmtId="165" fontId="7" fillId="0" borderId="5" xfId="1" applyNumberFormat="1" applyFont="1" applyBorder="1" applyProtection="1">
      <protection locked="0"/>
    </xf>
    <xf numFmtId="0" fontId="14" fillId="0" borderId="0" xfId="3" applyFont="1" applyFill="1" applyBorder="1" applyAlignment="1">
      <alignment horizontal="center" vertical="center"/>
    </xf>
    <xf numFmtId="2" fontId="14" fillId="0" borderId="0" xfId="3" applyNumberFormat="1" applyFont="1" applyFill="1" applyBorder="1" applyAlignment="1">
      <alignment horizontal="center" vertical="center"/>
    </xf>
    <xf numFmtId="2" fontId="14" fillId="0" borderId="0" xfId="3" applyNumberFormat="1" applyFont="1" applyFill="1" applyAlignment="1">
      <alignment horizontal="center" vertical="center"/>
    </xf>
    <xf numFmtId="0" fontId="7" fillId="0" borderId="0" xfId="3" applyFont="1" applyFill="1" applyBorder="1" applyAlignment="1">
      <alignment horizontal="center" vertical="center"/>
    </xf>
    <xf numFmtId="2" fontId="7" fillId="0" borderId="0" xfId="3" applyNumberFormat="1" applyFont="1" applyFill="1" applyAlignment="1">
      <alignment horizontal="center" vertical="center"/>
    </xf>
    <xf numFmtId="43" fontId="14" fillId="0" borderId="0" xfId="3" applyNumberFormat="1" applyFont="1" applyFill="1" applyBorder="1" applyAlignment="1">
      <alignment horizontal="center" vertical="center"/>
    </xf>
    <xf numFmtId="43" fontId="14" fillId="0" borderId="0" xfId="3" applyNumberFormat="1" applyFont="1" applyFill="1" applyAlignment="1">
      <alignment horizontal="center" vertical="center"/>
    </xf>
    <xf numFmtId="43" fontId="0" fillId="0" borderId="0" xfId="0" applyNumberFormat="1"/>
    <xf numFmtId="49" fontId="6" fillId="0" borderId="0" xfId="3" applyNumberFormat="1" applyFont="1" applyFill="1" applyBorder="1" applyAlignment="1" applyProtection="1">
      <alignment horizontal="right" vertical="center"/>
    </xf>
    <xf numFmtId="49" fontId="13" fillId="0" borderId="0" xfId="4" applyNumberFormat="1" applyFont="1" applyFill="1" applyBorder="1" applyAlignment="1" applyProtection="1">
      <alignment horizontal="right" vertical="top"/>
    </xf>
    <xf numFmtId="0" fontId="14" fillId="0" borderId="0" xfId="3" applyFont="1" applyFill="1" applyBorder="1" applyAlignment="1">
      <alignment horizontal="center" vertical="top" wrapText="1"/>
    </xf>
    <xf numFmtId="0" fontId="6" fillId="0" borderId="0" xfId="3" applyFont="1" applyFill="1" applyBorder="1" applyAlignment="1">
      <alignment vertical="top" wrapText="1"/>
    </xf>
    <xf numFmtId="0" fontId="14" fillId="0" borderId="0" xfId="3" applyFont="1" applyFill="1" applyBorder="1" applyAlignment="1">
      <alignment vertical="top" wrapText="1"/>
    </xf>
    <xf numFmtId="0" fontId="7" fillId="0" borderId="0" xfId="0" applyNumberFormat="1" applyFont="1" applyFill="1" applyAlignment="1">
      <alignment vertical="top" wrapText="1"/>
    </xf>
    <xf numFmtId="0" fontId="14" fillId="0" borderId="0" xfId="3" applyFont="1" applyFill="1" applyAlignment="1">
      <alignment vertical="top" wrapText="1"/>
    </xf>
    <xf numFmtId="0" fontId="7" fillId="0" borderId="0" xfId="0" applyNumberFormat="1" applyFont="1" applyFill="1" applyAlignment="1">
      <alignment vertical="top"/>
    </xf>
    <xf numFmtId="0" fontId="0" fillId="0" borderId="0" xfId="0" applyAlignment="1">
      <alignment vertical="top"/>
    </xf>
    <xf numFmtId="49" fontId="14" fillId="0" borderId="0" xfId="3" applyNumberFormat="1" applyFont="1" applyFill="1" applyBorder="1" applyAlignment="1">
      <alignment horizontal="center" vertical="top" wrapText="1"/>
    </xf>
    <xf numFmtId="49" fontId="6" fillId="0" borderId="0" xfId="3" applyNumberFormat="1" applyFont="1" applyFill="1" applyBorder="1" applyAlignment="1">
      <alignment horizontal="right" vertical="top"/>
    </xf>
    <xf numFmtId="49" fontId="14" fillId="0" borderId="0" xfId="3" applyNumberFormat="1" applyFont="1" applyFill="1" applyBorder="1" applyAlignment="1">
      <alignment vertical="top" wrapText="1"/>
    </xf>
    <xf numFmtId="49" fontId="0" fillId="0" borderId="0" xfId="0" applyNumberFormat="1" applyAlignment="1">
      <alignment vertical="top"/>
    </xf>
    <xf numFmtId="2" fontId="7" fillId="0" borderId="0" xfId="3" applyNumberFormat="1" applyFont="1" applyFill="1" applyAlignment="1" applyProtection="1">
      <alignment horizontal="center" vertical="center"/>
      <protection locked="0"/>
    </xf>
    <xf numFmtId="0" fontId="12" fillId="0" borderId="0" xfId="4" applyFont="1" applyFill="1" applyBorder="1" applyAlignment="1" applyProtection="1">
      <alignment horizontal="left" vertical="top"/>
    </xf>
    <xf numFmtId="0" fontId="12" fillId="0" borderId="0" xfId="5" applyFont="1" applyFill="1" applyBorder="1" applyAlignment="1" applyProtection="1">
      <alignment horizontal="left" vertical="top" wrapText="1"/>
    </xf>
    <xf numFmtId="0" fontId="13" fillId="0" borderId="0" xfId="4" applyFont="1" applyFill="1" applyBorder="1" applyAlignment="1" applyProtection="1">
      <alignment horizontal="left" vertical="top"/>
    </xf>
    <xf numFmtId="0" fontId="3" fillId="2" borderId="1" xfId="0" applyFont="1" applyFill="1" applyBorder="1" applyAlignment="1" applyProtection="1">
      <alignment horizontal="center"/>
    </xf>
    <xf numFmtId="0" fontId="3" fillId="2" borderId="2" xfId="0" applyFont="1" applyFill="1" applyBorder="1" applyAlignment="1" applyProtection="1">
      <alignment horizontal="center"/>
    </xf>
    <xf numFmtId="0" fontId="3" fillId="2" borderId="3" xfId="0" applyFont="1" applyFill="1" applyBorder="1" applyAlignment="1" applyProtection="1">
      <alignment horizontal="center"/>
    </xf>
  </cellXfs>
  <cellStyles count="6">
    <cellStyle name="Navadno" xfId="0" builtinId="0"/>
    <cellStyle name="Navadno 2" xfId="3"/>
    <cellStyle name="Navadno 2 2 2" xfId="2"/>
    <cellStyle name="Navadno 2 3" xfId="4"/>
    <cellStyle name="Navadno 2 5" xfId="5"/>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exceljet.net/excel-functions/excel-if-function" TargetMode="External"/><Relationship Id="rId3" Type="http://schemas.openxmlformats.org/officeDocument/2006/relationships/hyperlink" Target="https://exceljet.net/excel-functions/excel-if-function" TargetMode="External"/><Relationship Id="rId7" Type="http://schemas.openxmlformats.org/officeDocument/2006/relationships/hyperlink" Target="https://exceljet.net/excel-functions/excel-if-function" TargetMode="External"/><Relationship Id="rId2" Type="http://schemas.openxmlformats.org/officeDocument/2006/relationships/hyperlink" Target="https://exceljet.net/excel-functions/excel-if-function" TargetMode="External"/><Relationship Id="rId1" Type="http://schemas.openxmlformats.org/officeDocument/2006/relationships/hyperlink" Target="https://exceljet.net/excel-functions/excel-if-function" TargetMode="External"/><Relationship Id="rId6" Type="http://schemas.openxmlformats.org/officeDocument/2006/relationships/hyperlink" Target="https://exceljet.net/excel-functions/excel-if-function" TargetMode="External"/><Relationship Id="rId5" Type="http://schemas.openxmlformats.org/officeDocument/2006/relationships/hyperlink" Target="https://exceljet.net/excel-functions/excel-if-function" TargetMode="External"/><Relationship Id="rId10" Type="http://schemas.openxmlformats.org/officeDocument/2006/relationships/printerSettings" Target="../printerSettings/printerSettings2.bin"/><Relationship Id="rId4" Type="http://schemas.openxmlformats.org/officeDocument/2006/relationships/hyperlink" Target="https://exceljet.net/excel-functions/excel-if-function" TargetMode="External"/><Relationship Id="rId9" Type="http://schemas.openxmlformats.org/officeDocument/2006/relationships/hyperlink" Target="https://exceljet.net/excel-functions/excel-if-func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5"/>
  <sheetViews>
    <sheetView tabSelected="1" view="pageBreakPreview" zoomScaleNormal="100" zoomScaleSheetLayoutView="100" zoomScalePageLayoutView="80" workbookViewId="0">
      <selection activeCell="K14" sqref="K14"/>
    </sheetView>
  </sheetViews>
  <sheetFormatPr defaultRowHeight="12.75" x14ac:dyDescent="0.2"/>
  <cols>
    <col min="1" max="1" width="10" style="6" customWidth="1"/>
    <col min="2" max="2" width="9.28515625" style="6" customWidth="1"/>
    <col min="3" max="3" width="14.28515625" style="6" customWidth="1"/>
    <col min="4" max="6" width="9.140625" style="6" customWidth="1"/>
    <col min="7" max="7" width="29" style="6" customWidth="1"/>
    <col min="8" max="8" width="9.140625" style="6" customWidth="1"/>
    <col min="9" max="16384" width="9.140625" style="6"/>
  </cols>
  <sheetData>
    <row r="2" spans="1:8" ht="140.25" customHeight="1" x14ac:dyDescent="0.2"/>
    <row r="3" spans="1:8" ht="18" x14ac:dyDescent="0.25">
      <c r="A3" s="7"/>
      <c r="B3" s="8" t="s">
        <v>26</v>
      </c>
      <c r="C3" s="7"/>
      <c r="D3" s="7"/>
      <c r="E3" s="7"/>
      <c r="F3" s="7"/>
      <c r="G3" s="7"/>
      <c r="H3" s="7"/>
    </row>
    <row r="7" spans="1:8" x14ac:dyDescent="0.2">
      <c r="B7" s="6" t="s">
        <v>27</v>
      </c>
      <c r="D7" s="55" t="s">
        <v>80</v>
      </c>
      <c r="E7" s="55"/>
      <c r="F7" s="55"/>
      <c r="G7" s="55"/>
    </row>
    <row r="8" spans="1:8" x14ac:dyDescent="0.2">
      <c r="D8" s="9"/>
      <c r="E8" s="9"/>
    </row>
    <row r="9" spans="1:8" ht="12.75" customHeight="1" x14ac:dyDescent="0.2">
      <c r="B9" s="6" t="s">
        <v>28</v>
      </c>
      <c r="D9" s="56" t="s">
        <v>81</v>
      </c>
      <c r="E9" s="56"/>
      <c r="F9" s="56"/>
      <c r="G9" s="56"/>
    </row>
    <row r="10" spans="1:8" ht="12.75" customHeight="1" x14ac:dyDescent="0.2">
      <c r="D10" s="11"/>
      <c r="E10" s="11"/>
      <c r="F10" s="11"/>
      <c r="G10" s="11"/>
    </row>
    <row r="11" spans="1:8" ht="12.75" customHeight="1" x14ac:dyDescent="0.2">
      <c r="D11" s="11"/>
      <c r="E11" s="11"/>
      <c r="F11" s="11"/>
      <c r="G11" s="11"/>
    </row>
    <row r="12" spans="1:8" x14ac:dyDescent="0.2">
      <c r="D12" s="10"/>
    </row>
    <row r="15" spans="1:8" x14ac:dyDescent="0.2">
      <c r="B15" s="6" t="s">
        <v>29</v>
      </c>
      <c r="C15" s="42" t="s">
        <v>82</v>
      </c>
      <c r="D15" s="57" t="s">
        <v>83</v>
      </c>
      <c r="E15" s="57"/>
      <c r="F15" s="57"/>
      <c r="G15" s="57"/>
    </row>
  </sheetData>
  <sheetProtection algorithmName="SHA-512" hashValue="eu5XhFEIFghD5btQjeHyCtd9nWaX18GzZv67rvaNKFMX1KQ47o/0VWz3ggzfPRnFqR2DZb5fkw21b5NLUZkljg==" saltValue="C3TMuKYJdyXO82pKQsVPfA==" spinCount="100000" sheet="1" objects="1" scenarios="1" formatCells="0" formatColumns="0" formatRows="0"/>
  <mergeCells count="3">
    <mergeCell ref="D7:G7"/>
    <mergeCell ref="D9:G9"/>
    <mergeCell ref="D15:G15"/>
  </mergeCells>
  <pageMargins left="0.7" right="0.7" top="0.75" bottom="0.75" header="0.3" footer="0.3"/>
  <pageSetup paperSize="9" scale="86" orientation="portrait" r:id="rId1"/>
  <headerFooter>
    <oddHeader>&amp;L&amp;G</oddHeader>
    <oddFooter xml:space="preserve">&amp;R&amp;P od &amp; &amp;N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3"/>
  <sheetViews>
    <sheetView view="pageBreakPreview" zoomScaleNormal="100" zoomScaleSheetLayoutView="100" workbookViewId="0">
      <selection activeCell="B19" sqref="B19"/>
    </sheetView>
  </sheetViews>
  <sheetFormatPr defaultRowHeight="15" x14ac:dyDescent="0.25"/>
  <cols>
    <col min="1" max="1" width="3.5703125" style="2" bestFit="1" customWidth="1"/>
    <col min="2" max="2" width="83.7109375" style="1" customWidth="1"/>
  </cols>
  <sheetData>
    <row r="1" spans="1:2" x14ac:dyDescent="0.25">
      <c r="A1" s="12"/>
      <c r="B1" s="13" t="s">
        <v>0</v>
      </c>
    </row>
    <row r="2" spans="1:2" x14ac:dyDescent="0.25">
      <c r="A2" s="12"/>
      <c r="B2" s="14"/>
    </row>
    <row r="3" spans="1:2" ht="30" x14ac:dyDescent="0.25">
      <c r="A3" s="12"/>
      <c r="B3" s="14" t="str">
        <f>"PRI PRIPRAVI PONUDBE JE POTREBNO UPOŠTEVATI SPODNJE TOČKE 1 - "&amp;COUNT(A:A)&amp;" SPLOŠNIH ZAHTEV ZA IZDELAVO PONUDBE, KI SE NE ZARAČUNAVAJO POSEBEJ"</f>
        <v>PRI PRIPRAVI PONUDBE JE POTREBNO UPOŠTEVATI SPODNJE TOČKE 1 - 18 SPLOŠNIH ZAHTEV ZA IZDELAVO PONUDBE, KI SE NE ZARAČUNAVAJO POSEBEJ</v>
      </c>
    </row>
    <row r="4" spans="1:2" x14ac:dyDescent="0.25">
      <c r="A4" s="12"/>
      <c r="B4" s="14"/>
    </row>
    <row r="5" spans="1:2" ht="30" x14ac:dyDescent="0.25">
      <c r="A5" s="12"/>
      <c r="B5" s="15" t="str">
        <f>"V kolikor je katerakoli od spodaj navedenih del že navedeno tudi v popisih, veljajo splošne zahteve za izdelavo ponudbe navedene spodaj v točkah 1 - "&amp;COUNT(A:A)&amp;"!"</f>
        <v>V kolikor je katerakoli od spodaj navedenih del že navedeno tudi v popisih, veljajo splošne zahteve za izdelavo ponudbe navedene spodaj v točkah 1 - 18!</v>
      </c>
    </row>
    <row r="6" spans="1:2" x14ac:dyDescent="0.25">
      <c r="A6" s="12"/>
      <c r="B6" s="14"/>
    </row>
    <row r="7" spans="1:2" x14ac:dyDescent="0.25">
      <c r="A7" s="12">
        <v>1</v>
      </c>
      <c r="B7" s="14" t="s">
        <v>1</v>
      </c>
    </row>
    <row r="8" spans="1:2" ht="45" x14ac:dyDescent="0.25">
      <c r="A8" s="12">
        <f>IF(B8="","",A7+1)</f>
        <v>2</v>
      </c>
      <c r="B8" s="14" t="s">
        <v>2</v>
      </c>
    </row>
    <row r="9" spans="1:2" x14ac:dyDescent="0.25">
      <c r="A9" s="12">
        <f t="shared" ref="A9:A60" si="0">IF(B9="","",A8+1)</f>
        <v>3</v>
      </c>
      <c r="B9" s="14" t="s">
        <v>3</v>
      </c>
    </row>
    <row r="10" spans="1:2" x14ac:dyDescent="0.25">
      <c r="A10" s="12">
        <f>IF(B10="","",A9+1)</f>
        <v>4</v>
      </c>
      <c r="B10" s="14" t="s">
        <v>4</v>
      </c>
    </row>
    <row r="11" spans="1:2" ht="60" x14ac:dyDescent="0.25">
      <c r="A11" s="12">
        <f t="shared" si="0"/>
        <v>5</v>
      </c>
      <c r="B11" s="14" t="s">
        <v>5</v>
      </c>
    </row>
    <row r="12" spans="1:2" ht="30" x14ac:dyDescent="0.25">
      <c r="A12" s="12">
        <f t="shared" si="0"/>
        <v>6</v>
      </c>
      <c r="B12" s="14" t="s">
        <v>6</v>
      </c>
    </row>
    <row r="13" spans="1:2" x14ac:dyDescent="0.25">
      <c r="A13" s="12">
        <f t="shared" si="0"/>
        <v>7</v>
      </c>
      <c r="B13" s="14" t="s">
        <v>7</v>
      </c>
    </row>
    <row r="14" spans="1:2" ht="30" x14ac:dyDescent="0.25">
      <c r="A14" s="12">
        <f t="shared" si="0"/>
        <v>8</v>
      </c>
      <c r="B14" s="14" t="s">
        <v>8</v>
      </c>
    </row>
    <row r="15" spans="1:2" x14ac:dyDescent="0.25">
      <c r="A15" s="12">
        <f t="shared" si="0"/>
        <v>9</v>
      </c>
      <c r="B15" s="14" t="s">
        <v>9</v>
      </c>
    </row>
    <row r="16" spans="1:2" x14ac:dyDescent="0.25">
      <c r="A16" s="12">
        <f t="shared" si="0"/>
        <v>10</v>
      </c>
      <c r="B16" s="14" t="s">
        <v>17</v>
      </c>
    </row>
    <row r="17" spans="1:2" ht="30" x14ac:dyDescent="0.25">
      <c r="A17" s="12">
        <f t="shared" si="0"/>
        <v>11</v>
      </c>
      <c r="B17" s="14" t="s">
        <v>10</v>
      </c>
    </row>
    <row r="18" spans="1:2" ht="60" x14ac:dyDescent="0.25">
      <c r="A18" s="12">
        <f t="shared" si="0"/>
        <v>12</v>
      </c>
      <c r="B18" s="14" t="s">
        <v>11</v>
      </c>
    </row>
    <row r="19" spans="1:2" ht="60" x14ac:dyDescent="0.25">
      <c r="A19" s="12">
        <f t="shared" si="0"/>
        <v>13</v>
      </c>
      <c r="B19" s="14" t="s">
        <v>12</v>
      </c>
    </row>
    <row r="20" spans="1:2" ht="45" x14ac:dyDescent="0.25">
      <c r="A20" s="12">
        <f t="shared" si="0"/>
        <v>14</v>
      </c>
      <c r="B20" s="14" t="s">
        <v>18</v>
      </c>
    </row>
    <row r="21" spans="1:2" ht="30" x14ac:dyDescent="0.25">
      <c r="A21" s="12">
        <f t="shared" si="0"/>
        <v>15</v>
      </c>
      <c r="B21" s="14" t="s">
        <v>13</v>
      </c>
    </row>
    <row r="22" spans="1:2" x14ac:dyDescent="0.25">
      <c r="A22" s="12">
        <f t="shared" si="0"/>
        <v>16</v>
      </c>
      <c r="B22" s="14" t="s">
        <v>14</v>
      </c>
    </row>
    <row r="23" spans="1:2" x14ac:dyDescent="0.25">
      <c r="A23" s="12">
        <f t="shared" si="0"/>
        <v>17</v>
      </c>
      <c r="B23" s="14" t="s">
        <v>15</v>
      </c>
    </row>
    <row r="24" spans="1:2" ht="60" x14ac:dyDescent="0.25">
      <c r="A24" s="12">
        <f t="shared" si="0"/>
        <v>18</v>
      </c>
      <c r="B24" s="14" t="s">
        <v>16</v>
      </c>
    </row>
    <row r="25" spans="1:2" x14ac:dyDescent="0.25">
      <c r="A25" s="12" t="str">
        <f>IF(B25="","",#REF!+1)</f>
        <v/>
      </c>
      <c r="B25" s="14"/>
    </row>
    <row r="26" spans="1:2" x14ac:dyDescent="0.25">
      <c r="A26" s="12" t="str">
        <f t="shared" si="0"/>
        <v/>
      </c>
      <c r="B26" s="14"/>
    </row>
    <row r="27" spans="1:2" x14ac:dyDescent="0.25">
      <c r="A27" s="12" t="str">
        <f t="shared" si="0"/>
        <v/>
      </c>
      <c r="B27" s="14"/>
    </row>
    <row r="28" spans="1:2" x14ac:dyDescent="0.25">
      <c r="A28" s="12" t="str">
        <f t="shared" si="0"/>
        <v/>
      </c>
      <c r="B28" s="14"/>
    </row>
    <row r="29" spans="1:2" x14ac:dyDescent="0.25">
      <c r="A29" s="12" t="str">
        <f t="shared" si="0"/>
        <v/>
      </c>
      <c r="B29" s="14"/>
    </row>
    <row r="30" spans="1:2" x14ac:dyDescent="0.25">
      <c r="A30" s="12" t="str">
        <f t="shared" si="0"/>
        <v/>
      </c>
      <c r="B30" s="14"/>
    </row>
    <row r="31" spans="1:2" x14ac:dyDescent="0.25">
      <c r="A31" s="12" t="str">
        <f t="shared" si="0"/>
        <v/>
      </c>
      <c r="B31" s="14"/>
    </row>
    <row r="32" spans="1:2" x14ac:dyDescent="0.25">
      <c r="A32" s="12" t="str">
        <f t="shared" si="0"/>
        <v/>
      </c>
      <c r="B32" s="14"/>
    </row>
    <row r="33" spans="1:2" x14ac:dyDescent="0.25">
      <c r="A33" s="12" t="str">
        <f t="shared" si="0"/>
        <v/>
      </c>
      <c r="B33" s="14"/>
    </row>
    <row r="34" spans="1:2" x14ac:dyDescent="0.25">
      <c r="A34" s="12" t="str">
        <f t="shared" si="0"/>
        <v/>
      </c>
      <c r="B34" s="14"/>
    </row>
    <row r="35" spans="1:2" x14ac:dyDescent="0.25">
      <c r="A35" s="12" t="str">
        <f t="shared" si="0"/>
        <v/>
      </c>
      <c r="B35" s="14"/>
    </row>
    <row r="36" spans="1:2" x14ac:dyDescent="0.25">
      <c r="A36" s="12" t="str">
        <f t="shared" si="0"/>
        <v/>
      </c>
      <c r="B36" s="14"/>
    </row>
    <row r="37" spans="1:2" x14ac:dyDescent="0.25">
      <c r="A37" s="12" t="str">
        <f t="shared" si="0"/>
        <v/>
      </c>
      <c r="B37" s="14"/>
    </row>
    <row r="38" spans="1:2" x14ac:dyDescent="0.25">
      <c r="A38" s="12" t="str">
        <f t="shared" si="0"/>
        <v/>
      </c>
      <c r="B38" s="14"/>
    </row>
    <row r="39" spans="1:2" x14ac:dyDescent="0.25">
      <c r="A39" s="12" t="str">
        <f t="shared" si="0"/>
        <v/>
      </c>
      <c r="B39" s="14"/>
    </row>
    <row r="40" spans="1:2" x14ac:dyDescent="0.25">
      <c r="A40" s="12" t="str">
        <f t="shared" si="0"/>
        <v/>
      </c>
      <c r="B40" s="14"/>
    </row>
    <row r="41" spans="1:2" x14ac:dyDescent="0.25">
      <c r="A41" s="12" t="str">
        <f t="shared" si="0"/>
        <v/>
      </c>
      <c r="B41" s="14"/>
    </row>
    <row r="42" spans="1:2" x14ac:dyDescent="0.25">
      <c r="A42" s="12" t="str">
        <f t="shared" si="0"/>
        <v/>
      </c>
      <c r="B42" s="14"/>
    </row>
    <row r="43" spans="1:2" x14ac:dyDescent="0.25">
      <c r="A43" s="12" t="str">
        <f t="shared" si="0"/>
        <v/>
      </c>
      <c r="B43" s="14"/>
    </row>
    <row r="44" spans="1:2" x14ac:dyDescent="0.25">
      <c r="A44" s="12" t="str">
        <f t="shared" si="0"/>
        <v/>
      </c>
      <c r="B44" s="14"/>
    </row>
    <row r="45" spans="1:2" x14ac:dyDescent="0.25">
      <c r="A45" s="12" t="str">
        <f t="shared" si="0"/>
        <v/>
      </c>
      <c r="B45" s="14"/>
    </row>
    <row r="46" spans="1:2" x14ac:dyDescent="0.25">
      <c r="A46" s="12" t="str">
        <f t="shared" si="0"/>
        <v/>
      </c>
      <c r="B46" s="14"/>
    </row>
    <row r="47" spans="1:2" x14ac:dyDescent="0.25">
      <c r="A47" s="12" t="str">
        <f t="shared" si="0"/>
        <v/>
      </c>
      <c r="B47" s="14"/>
    </row>
    <row r="48" spans="1:2" x14ac:dyDescent="0.25">
      <c r="A48" s="12" t="str">
        <f t="shared" si="0"/>
        <v/>
      </c>
      <c r="B48" s="14"/>
    </row>
    <row r="49" spans="1:2" x14ac:dyDescent="0.25">
      <c r="A49" s="12" t="str">
        <f t="shared" si="0"/>
        <v/>
      </c>
      <c r="B49" s="14"/>
    </row>
    <row r="50" spans="1:2" x14ac:dyDescent="0.25">
      <c r="A50" s="12" t="str">
        <f t="shared" si="0"/>
        <v/>
      </c>
      <c r="B50" s="14"/>
    </row>
    <row r="51" spans="1:2" x14ac:dyDescent="0.25">
      <c r="A51" s="12" t="str">
        <f t="shared" si="0"/>
        <v/>
      </c>
      <c r="B51" s="14"/>
    </row>
    <row r="52" spans="1:2" x14ac:dyDescent="0.25">
      <c r="A52" s="12" t="str">
        <f t="shared" si="0"/>
        <v/>
      </c>
      <c r="B52" s="14"/>
    </row>
    <row r="53" spans="1:2" x14ac:dyDescent="0.25">
      <c r="A53" s="12" t="str">
        <f t="shared" si="0"/>
        <v/>
      </c>
      <c r="B53" s="14"/>
    </row>
    <row r="54" spans="1:2" x14ac:dyDescent="0.25">
      <c r="A54" s="12" t="str">
        <f t="shared" si="0"/>
        <v/>
      </c>
      <c r="B54" s="14"/>
    </row>
    <row r="55" spans="1:2" x14ac:dyDescent="0.25">
      <c r="A55" s="12" t="str">
        <f t="shared" si="0"/>
        <v/>
      </c>
      <c r="B55" s="14"/>
    </row>
    <row r="56" spans="1:2" x14ac:dyDescent="0.25">
      <c r="A56" s="12" t="str">
        <f t="shared" si="0"/>
        <v/>
      </c>
      <c r="B56" s="14"/>
    </row>
    <row r="57" spans="1:2" x14ac:dyDescent="0.25">
      <c r="A57" s="12" t="str">
        <f t="shared" si="0"/>
        <v/>
      </c>
      <c r="B57" s="14"/>
    </row>
    <row r="58" spans="1:2" x14ac:dyDescent="0.25">
      <c r="A58" s="12" t="str">
        <f t="shared" si="0"/>
        <v/>
      </c>
      <c r="B58" s="14"/>
    </row>
    <row r="59" spans="1:2" x14ac:dyDescent="0.25">
      <c r="A59" s="12" t="str">
        <f t="shared" si="0"/>
        <v/>
      </c>
      <c r="B59" s="14"/>
    </row>
    <row r="60" spans="1:2" x14ac:dyDescent="0.25">
      <c r="A60" s="12" t="str">
        <f t="shared" si="0"/>
        <v/>
      </c>
      <c r="B60" s="14"/>
    </row>
    <row r="61" spans="1:2" x14ac:dyDescent="0.25">
      <c r="A61" s="12" t="str">
        <f t="shared" ref="A61:A93" si="1">IF(B61="","",A60+1)</f>
        <v/>
      </c>
      <c r="B61" s="14"/>
    </row>
    <row r="62" spans="1:2" x14ac:dyDescent="0.25">
      <c r="A62" s="12" t="str">
        <f t="shared" si="1"/>
        <v/>
      </c>
      <c r="B62" s="14"/>
    </row>
    <row r="63" spans="1:2" x14ac:dyDescent="0.25">
      <c r="A63" s="12" t="str">
        <f t="shared" si="1"/>
        <v/>
      </c>
      <c r="B63" s="14"/>
    </row>
    <row r="64" spans="1:2" x14ac:dyDescent="0.25">
      <c r="A64" s="12" t="str">
        <f t="shared" si="1"/>
        <v/>
      </c>
      <c r="B64" s="14"/>
    </row>
    <row r="65" spans="1:2" x14ac:dyDescent="0.25">
      <c r="A65" s="12" t="str">
        <f t="shared" si="1"/>
        <v/>
      </c>
      <c r="B65" s="14"/>
    </row>
    <row r="66" spans="1:2" x14ac:dyDescent="0.25">
      <c r="A66" s="12" t="str">
        <f t="shared" si="1"/>
        <v/>
      </c>
      <c r="B66" s="14"/>
    </row>
    <row r="67" spans="1:2" x14ac:dyDescent="0.25">
      <c r="A67" s="12" t="str">
        <f t="shared" si="1"/>
        <v/>
      </c>
      <c r="B67" s="14"/>
    </row>
    <row r="68" spans="1:2" x14ac:dyDescent="0.25">
      <c r="A68" s="12" t="str">
        <f t="shared" si="1"/>
        <v/>
      </c>
      <c r="B68" s="14"/>
    </row>
    <row r="69" spans="1:2" x14ac:dyDescent="0.25">
      <c r="A69" s="12" t="str">
        <f t="shared" si="1"/>
        <v/>
      </c>
      <c r="B69" s="14"/>
    </row>
    <row r="70" spans="1:2" x14ac:dyDescent="0.25">
      <c r="A70" s="12" t="str">
        <f t="shared" si="1"/>
        <v/>
      </c>
      <c r="B70" s="14"/>
    </row>
    <row r="71" spans="1:2" x14ac:dyDescent="0.25">
      <c r="A71" s="12" t="str">
        <f t="shared" si="1"/>
        <v/>
      </c>
      <c r="B71" s="14"/>
    </row>
    <row r="72" spans="1:2" x14ac:dyDescent="0.25">
      <c r="A72" s="12" t="str">
        <f t="shared" si="1"/>
        <v/>
      </c>
      <c r="B72" s="14"/>
    </row>
    <row r="73" spans="1:2" x14ac:dyDescent="0.25">
      <c r="A73" s="12" t="str">
        <f t="shared" si="1"/>
        <v/>
      </c>
      <c r="B73" s="14"/>
    </row>
    <row r="74" spans="1:2" x14ac:dyDescent="0.25">
      <c r="A74" s="12" t="str">
        <f t="shared" si="1"/>
        <v/>
      </c>
      <c r="B74" s="14"/>
    </row>
    <row r="75" spans="1:2" x14ac:dyDescent="0.25">
      <c r="A75" s="12" t="str">
        <f t="shared" si="1"/>
        <v/>
      </c>
      <c r="B75" s="14"/>
    </row>
    <row r="76" spans="1:2" x14ac:dyDescent="0.25">
      <c r="A76" s="12" t="str">
        <f t="shared" si="1"/>
        <v/>
      </c>
      <c r="B76" s="14"/>
    </row>
    <row r="77" spans="1:2" x14ac:dyDescent="0.25">
      <c r="A77" s="12" t="str">
        <f t="shared" si="1"/>
        <v/>
      </c>
      <c r="B77" s="14"/>
    </row>
    <row r="78" spans="1:2" x14ac:dyDescent="0.25">
      <c r="A78" s="12" t="str">
        <f t="shared" si="1"/>
        <v/>
      </c>
      <c r="B78" s="14"/>
    </row>
    <row r="79" spans="1:2" x14ac:dyDescent="0.25">
      <c r="A79" s="12" t="str">
        <f t="shared" si="1"/>
        <v/>
      </c>
      <c r="B79" s="14"/>
    </row>
    <row r="80" spans="1:2" x14ac:dyDescent="0.25">
      <c r="A80" s="12" t="str">
        <f t="shared" si="1"/>
        <v/>
      </c>
      <c r="B80" s="14"/>
    </row>
    <row r="81" spans="1:2" x14ac:dyDescent="0.25">
      <c r="A81" s="12" t="str">
        <f t="shared" si="1"/>
        <v/>
      </c>
      <c r="B81" s="14"/>
    </row>
    <row r="82" spans="1:2" x14ac:dyDescent="0.25">
      <c r="A82" s="12" t="str">
        <f t="shared" si="1"/>
        <v/>
      </c>
      <c r="B82" s="14"/>
    </row>
    <row r="83" spans="1:2" x14ac:dyDescent="0.25">
      <c r="A83" s="12" t="str">
        <f t="shared" si="1"/>
        <v/>
      </c>
      <c r="B83" s="14"/>
    </row>
    <row r="84" spans="1:2" x14ac:dyDescent="0.25">
      <c r="A84" s="12" t="str">
        <f t="shared" si="1"/>
        <v/>
      </c>
      <c r="B84" s="14"/>
    </row>
    <row r="85" spans="1:2" x14ac:dyDescent="0.25">
      <c r="A85" s="12" t="str">
        <f t="shared" si="1"/>
        <v/>
      </c>
      <c r="B85" s="14"/>
    </row>
    <row r="86" spans="1:2" x14ac:dyDescent="0.25">
      <c r="A86" s="12" t="str">
        <f t="shared" si="1"/>
        <v/>
      </c>
      <c r="B86" s="14"/>
    </row>
    <row r="87" spans="1:2" x14ac:dyDescent="0.25">
      <c r="A87" s="12" t="str">
        <f t="shared" si="1"/>
        <v/>
      </c>
      <c r="B87" s="14"/>
    </row>
    <row r="88" spans="1:2" x14ac:dyDescent="0.25">
      <c r="A88" s="12" t="str">
        <f t="shared" si="1"/>
        <v/>
      </c>
      <c r="B88" s="14"/>
    </row>
    <row r="89" spans="1:2" x14ac:dyDescent="0.25">
      <c r="A89" s="12" t="str">
        <f t="shared" si="1"/>
        <v/>
      </c>
      <c r="B89" s="14"/>
    </row>
    <row r="90" spans="1:2" x14ac:dyDescent="0.25">
      <c r="A90" s="12" t="str">
        <f t="shared" si="1"/>
        <v/>
      </c>
      <c r="B90" s="14"/>
    </row>
    <row r="91" spans="1:2" x14ac:dyDescent="0.25">
      <c r="A91" s="12" t="str">
        <f t="shared" si="1"/>
        <v/>
      </c>
      <c r="B91" s="14"/>
    </row>
    <row r="92" spans="1:2" x14ac:dyDescent="0.25">
      <c r="A92" s="12" t="str">
        <f t="shared" si="1"/>
        <v/>
      </c>
      <c r="B92" s="14"/>
    </row>
    <row r="93" spans="1:2" x14ac:dyDescent="0.25">
      <c r="A93" s="12" t="str">
        <f t="shared" si="1"/>
        <v/>
      </c>
      <c r="B93" s="14"/>
    </row>
  </sheetData>
  <sheetProtection algorithmName="SHA-512" hashValue="C5HKopLJwN19pAfaWvwOrZozUso1VJHd6qsVxa2Xai+Dwdx60Xyr+IT0KeAr1bRV4guK1Vnu3nb5hpBPnPCyGA==" saltValue="V+4qCqokwOObgbVxHv7apQ==" spinCount="100000" sheet="1" objects="1" scenarios="1" formatCells="0" formatColumns="0" formatRows="0"/>
  <hyperlinks>
    <hyperlink ref="A8" r:id="rId1" display="https://exceljet.net/excel-functions/excel-if-function"/>
    <hyperlink ref="A10" r:id="rId2" display="https://exceljet.net/excel-functions/excel-if-function"/>
    <hyperlink ref="A12" r:id="rId3" display="https://exceljet.net/excel-functions/excel-if-function"/>
    <hyperlink ref="A14" r:id="rId4" display="https://exceljet.net/excel-functions/excel-if-function"/>
    <hyperlink ref="A16" r:id="rId5" display="https://exceljet.net/excel-functions/excel-if-function"/>
    <hyperlink ref="A18" r:id="rId6" display="https://exceljet.net/excel-functions/excel-if-function"/>
    <hyperlink ref="A20" r:id="rId7" display="https://exceljet.net/excel-functions/excel-if-function"/>
    <hyperlink ref="A22" r:id="rId8" display="https://exceljet.net/excel-functions/excel-if-function"/>
    <hyperlink ref="A24" r:id="rId9" display="https://exceljet.net/excel-functions/excel-if-function"/>
  </hyperlinks>
  <pageMargins left="0.7" right="0.7" top="0.75" bottom="0.75" header="0.3" footer="0.3"/>
  <pageSetup paperSize="9" orientation="portrait"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view="pageBreakPreview" zoomScaleNormal="100" zoomScaleSheetLayoutView="100" workbookViewId="0">
      <pane ySplit="1" topLeftCell="A2" activePane="bottomLeft" state="frozen"/>
      <selection activeCell="H7" sqref="H7"/>
      <selection pane="bottomLeft" activeCell="E4" sqref="E4"/>
    </sheetView>
  </sheetViews>
  <sheetFormatPr defaultRowHeight="15" x14ac:dyDescent="0.25"/>
  <cols>
    <col min="1" max="1" width="5.28515625" style="51" bestFit="1" customWidth="1"/>
    <col min="2" max="2" width="42.7109375" style="49" customWidth="1"/>
    <col min="3" max="3" width="9.42578125" bestFit="1" customWidth="1"/>
    <col min="4" max="4" width="8.28515625" bestFit="1" customWidth="1"/>
    <col min="5" max="5" width="8" bestFit="1" customWidth="1"/>
    <col min="6" max="6" width="13.42578125" style="40" bestFit="1" customWidth="1"/>
    <col min="7" max="7" width="10.5703125" bestFit="1" customWidth="1"/>
    <col min="11" max="11" width="53" customWidth="1"/>
  </cols>
  <sheetData>
    <row r="1" spans="1:6" s="4" customFormat="1" ht="14.25" x14ac:dyDescent="0.2">
      <c r="A1" s="50" t="s">
        <v>31</v>
      </c>
      <c r="B1" s="43" t="s">
        <v>32</v>
      </c>
      <c r="C1" s="33" t="s">
        <v>33</v>
      </c>
      <c r="D1" s="34" t="s">
        <v>34</v>
      </c>
      <c r="E1" s="34" t="s">
        <v>35</v>
      </c>
      <c r="F1" s="38" t="s">
        <v>36</v>
      </c>
    </row>
    <row r="2" spans="1:6" x14ac:dyDescent="0.25">
      <c r="A2" s="51" t="s">
        <v>39</v>
      </c>
      <c r="B2" s="44" t="s">
        <v>58</v>
      </c>
      <c r="C2" s="33"/>
      <c r="D2" s="35"/>
      <c r="E2" s="35"/>
      <c r="F2" s="39">
        <f>SUM(F3:F9)</f>
        <v>0</v>
      </c>
    </row>
    <row r="3" spans="1:6" ht="99.75" x14ac:dyDescent="0.25">
      <c r="A3" s="52" t="s">
        <v>42</v>
      </c>
      <c r="B3" s="45" t="s">
        <v>59</v>
      </c>
      <c r="C3" s="36" t="s">
        <v>37</v>
      </c>
      <c r="D3" s="35">
        <v>2</v>
      </c>
      <c r="E3" s="54"/>
      <c r="F3" s="39">
        <f t="shared" ref="F3:F21" si="0">ROUND(ROUND(D3,2)*ROUND(E3,2),2)</f>
        <v>0</v>
      </c>
    </row>
    <row r="4" spans="1:6" ht="142.5" x14ac:dyDescent="0.25">
      <c r="A4" s="52" t="s">
        <v>43</v>
      </c>
      <c r="B4" s="45" t="s">
        <v>60</v>
      </c>
      <c r="C4" s="36" t="s">
        <v>38</v>
      </c>
      <c r="D4" s="35">
        <f>16+17</f>
        <v>33</v>
      </c>
      <c r="E4" s="54"/>
      <c r="F4" s="39">
        <f t="shared" si="0"/>
        <v>0</v>
      </c>
    </row>
    <row r="5" spans="1:6" ht="42.75" x14ac:dyDescent="0.25">
      <c r="A5" s="52" t="s">
        <v>44</v>
      </c>
      <c r="B5" s="45" t="s">
        <v>70</v>
      </c>
      <c r="C5" s="36" t="s">
        <v>37</v>
      </c>
      <c r="D5" s="35">
        <v>3</v>
      </c>
      <c r="E5" s="54"/>
      <c r="F5" s="39">
        <f t="shared" si="0"/>
        <v>0</v>
      </c>
    </row>
    <row r="6" spans="1:6" ht="99.75" x14ac:dyDescent="0.25">
      <c r="A6" s="52" t="s">
        <v>45</v>
      </c>
      <c r="B6" s="46" t="s">
        <v>61</v>
      </c>
      <c r="C6" s="36" t="s">
        <v>38</v>
      </c>
      <c r="D6" s="35">
        <v>10</v>
      </c>
      <c r="E6" s="54"/>
      <c r="F6" s="39">
        <f t="shared" si="0"/>
        <v>0</v>
      </c>
    </row>
    <row r="7" spans="1:6" ht="128.25" x14ac:dyDescent="0.25">
      <c r="A7" s="52" t="s">
        <v>46</v>
      </c>
      <c r="B7" s="47" t="s">
        <v>62</v>
      </c>
      <c r="C7" s="36" t="s">
        <v>63</v>
      </c>
      <c r="D7" s="35">
        <v>1</v>
      </c>
      <c r="E7" s="54"/>
      <c r="F7" s="39">
        <f t="shared" si="0"/>
        <v>0</v>
      </c>
    </row>
    <row r="8" spans="1:6" ht="99.75" x14ac:dyDescent="0.25">
      <c r="A8" s="52" t="s">
        <v>47</v>
      </c>
      <c r="B8" s="47" t="s">
        <v>64</v>
      </c>
      <c r="C8" s="36" t="s">
        <v>63</v>
      </c>
      <c r="D8" s="35">
        <v>1</v>
      </c>
      <c r="E8" s="54"/>
      <c r="F8" s="39">
        <f t="shared" si="0"/>
        <v>0</v>
      </c>
    </row>
    <row r="9" spans="1:6" ht="114" x14ac:dyDescent="0.25">
      <c r="A9" s="52" t="s">
        <v>66</v>
      </c>
      <c r="B9" s="47" t="s">
        <v>67</v>
      </c>
      <c r="C9" s="36" t="s">
        <v>63</v>
      </c>
      <c r="D9" s="35">
        <v>1</v>
      </c>
      <c r="E9" s="54"/>
      <c r="F9" s="39">
        <f t="shared" si="0"/>
        <v>0</v>
      </c>
    </row>
    <row r="10" spans="1:6" x14ac:dyDescent="0.25">
      <c r="A10" s="51" t="s">
        <v>40</v>
      </c>
      <c r="B10" s="44" t="s">
        <v>65</v>
      </c>
      <c r="C10" s="36"/>
      <c r="D10" s="35"/>
      <c r="E10" s="37"/>
      <c r="F10" s="39">
        <f>SUM(F11:F14)</f>
        <v>0</v>
      </c>
    </row>
    <row r="11" spans="1:6" ht="114" x14ac:dyDescent="0.25">
      <c r="A11" s="52" t="s">
        <v>48</v>
      </c>
      <c r="B11" s="45" t="s">
        <v>68</v>
      </c>
      <c r="C11" s="36" t="s">
        <v>63</v>
      </c>
      <c r="D11" s="35">
        <v>1</v>
      </c>
      <c r="E11" s="54"/>
      <c r="F11" s="39">
        <f t="shared" si="0"/>
        <v>0</v>
      </c>
    </row>
    <row r="12" spans="1:6" ht="99.75" x14ac:dyDescent="0.25">
      <c r="A12" s="52" t="s">
        <v>49</v>
      </c>
      <c r="B12" s="45" t="s">
        <v>69</v>
      </c>
      <c r="C12" s="36" t="s">
        <v>38</v>
      </c>
      <c r="D12" s="35">
        <v>5</v>
      </c>
      <c r="E12" s="54"/>
      <c r="F12" s="39">
        <f t="shared" si="0"/>
        <v>0</v>
      </c>
    </row>
    <row r="13" spans="1:6" ht="128.25" x14ac:dyDescent="0.25">
      <c r="A13" s="52" t="s">
        <v>50</v>
      </c>
      <c r="B13" s="47" t="s">
        <v>71</v>
      </c>
      <c r="C13" s="36" t="s">
        <v>38</v>
      </c>
      <c r="D13" s="35">
        <v>33</v>
      </c>
      <c r="E13" s="54"/>
      <c r="F13" s="39">
        <f t="shared" si="0"/>
        <v>0</v>
      </c>
    </row>
    <row r="14" spans="1:6" ht="42.75" x14ac:dyDescent="0.25">
      <c r="A14" s="52" t="s">
        <v>51</v>
      </c>
      <c r="B14" s="46" t="s">
        <v>72</v>
      </c>
      <c r="C14" s="36" t="s">
        <v>38</v>
      </c>
      <c r="D14" s="35">
        <v>33</v>
      </c>
      <c r="E14" s="54"/>
      <c r="F14" s="39">
        <f t="shared" si="0"/>
        <v>0</v>
      </c>
    </row>
    <row r="15" spans="1:6" x14ac:dyDescent="0.25">
      <c r="A15" s="51" t="s">
        <v>41</v>
      </c>
      <c r="B15" s="44" t="s">
        <v>73</v>
      </c>
      <c r="C15" s="36"/>
      <c r="D15" s="35"/>
      <c r="E15" s="37"/>
      <c r="F15" s="39">
        <f>SUM(F16:F21)</f>
        <v>0</v>
      </c>
    </row>
    <row r="16" spans="1:6" ht="42.75" x14ac:dyDescent="0.25">
      <c r="A16" s="52" t="s">
        <v>52</v>
      </c>
      <c r="B16" s="45" t="s">
        <v>74</v>
      </c>
      <c r="C16" s="36" t="s">
        <v>38</v>
      </c>
      <c r="D16" s="35">
        <v>12</v>
      </c>
      <c r="E16" s="54"/>
      <c r="F16" s="39">
        <f t="shared" si="0"/>
        <v>0</v>
      </c>
    </row>
    <row r="17" spans="1:6" ht="85.5" x14ac:dyDescent="0.25">
      <c r="A17" s="52" t="s">
        <v>53</v>
      </c>
      <c r="B17" s="46" t="s">
        <v>75</v>
      </c>
      <c r="C17" s="36" t="s">
        <v>38</v>
      </c>
      <c r="D17" s="35">
        <v>5</v>
      </c>
      <c r="E17" s="54"/>
      <c r="F17" s="39">
        <f t="shared" si="0"/>
        <v>0</v>
      </c>
    </row>
    <row r="18" spans="1:6" ht="57" x14ac:dyDescent="0.25">
      <c r="A18" s="52" t="s">
        <v>54</v>
      </c>
      <c r="B18" s="46" t="s">
        <v>76</v>
      </c>
      <c r="C18" s="36" t="s">
        <v>37</v>
      </c>
      <c r="D18" s="35">
        <v>2</v>
      </c>
      <c r="E18" s="54"/>
      <c r="F18" s="39">
        <f t="shared" si="0"/>
        <v>0</v>
      </c>
    </row>
    <row r="19" spans="1:6" ht="85.5" x14ac:dyDescent="0.25">
      <c r="A19" s="52" t="s">
        <v>55</v>
      </c>
      <c r="B19" s="46" t="s">
        <v>77</v>
      </c>
      <c r="C19" s="36" t="s">
        <v>37</v>
      </c>
      <c r="D19" s="35">
        <v>1</v>
      </c>
      <c r="E19" s="54"/>
      <c r="F19" s="39">
        <f t="shared" si="0"/>
        <v>0</v>
      </c>
    </row>
    <row r="20" spans="1:6" ht="42.75" x14ac:dyDescent="0.25">
      <c r="A20" s="52" t="s">
        <v>56</v>
      </c>
      <c r="B20" s="45" t="s">
        <v>78</v>
      </c>
      <c r="C20" s="36" t="s">
        <v>37</v>
      </c>
      <c r="D20" s="35">
        <v>1</v>
      </c>
      <c r="E20" s="54"/>
      <c r="F20" s="39">
        <f t="shared" si="0"/>
        <v>0</v>
      </c>
    </row>
    <row r="21" spans="1:6" ht="42.75" x14ac:dyDescent="0.25">
      <c r="A21" s="52" t="s">
        <v>57</v>
      </c>
      <c r="B21" s="45" t="s">
        <v>79</v>
      </c>
      <c r="C21" s="36" t="s">
        <v>38</v>
      </c>
      <c r="D21" s="35">
        <f>5+3</f>
        <v>8</v>
      </c>
      <c r="E21" s="54"/>
      <c r="F21" s="39">
        <f t="shared" si="0"/>
        <v>0</v>
      </c>
    </row>
    <row r="22" spans="1:6" x14ac:dyDescent="0.25">
      <c r="B22" s="48"/>
      <c r="C22" s="36"/>
      <c r="D22" s="35"/>
      <c r="E22" s="37"/>
      <c r="F22" s="39"/>
    </row>
    <row r="23" spans="1:6" x14ac:dyDescent="0.25">
      <c r="A23" s="53"/>
      <c r="F23"/>
    </row>
    <row r="24" spans="1:6" x14ac:dyDescent="0.25">
      <c r="A24" s="53"/>
      <c r="F24"/>
    </row>
    <row r="25" spans="1:6" x14ac:dyDescent="0.25">
      <c r="A25" s="53"/>
      <c r="F25"/>
    </row>
    <row r="26" spans="1:6" x14ac:dyDescent="0.25">
      <c r="A26" s="53"/>
      <c r="F26"/>
    </row>
    <row r="27" spans="1:6" x14ac:dyDescent="0.25">
      <c r="A27" s="53"/>
      <c r="F27"/>
    </row>
    <row r="28" spans="1:6" x14ac:dyDescent="0.25">
      <c r="A28" s="53"/>
      <c r="F28"/>
    </row>
    <row r="29" spans="1:6" x14ac:dyDescent="0.25">
      <c r="A29" s="53"/>
      <c r="F29"/>
    </row>
    <row r="30" spans="1:6" x14ac:dyDescent="0.25">
      <c r="A30" s="53"/>
      <c r="F30"/>
    </row>
    <row r="31" spans="1:6" x14ac:dyDescent="0.25">
      <c r="A31" s="53"/>
      <c r="F31"/>
    </row>
    <row r="32" spans="1:6" x14ac:dyDescent="0.25">
      <c r="A32" s="53"/>
      <c r="F32"/>
    </row>
    <row r="33" spans="1:6" x14ac:dyDescent="0.25">
      <c r="A33" s="53"/>
      <c r="F33"/>
    </row>
    <row r="34" spans="1:6" x14ac:dyDescent="0.25">
      <c r="A34" s="53"/>
      <c r="F34"/>
    </row>
    <row r="35" spans="1:6" x14ac:dyDescent="0.25">
      <c r="A35" s="53"/>
      <c r="F35"/>
    </row>
    <row r="36" spans="1:6" x14ac:dyDescent="0.25">
      <c r="A36" s="53"/>
      <c r="F36"/>
    </row>
    <row r="37" spans="1:6" x14ac:dyDescent="0.25">
      <c r="A37" s="53"/>
      <c r="F37"/>
    </row>
    <row r="38" spans="1:6" x14ac:dyDescent="0.25">
      <c r="A38" s="53"/>
      <c r="F38"/>
    </row>
    <row r="39" spans="1:6" x14ac:dyDescent="0.25">
      <c r="A39" s="53"/>
      <c r="F39"/>
    </row>
    <row r="40" spans="1:6" x14ac:dyDescent="0.25">
      <c r="A40" s="53"/>
      <c r="F40"/>
    </row>
    <row r="41" spans="1:6" x14ac:dyDescent="0.25">
      <c r="A41" s="53"/>
      <c r="F41"/>
    </row>
    <row r="42" spans="1:6" x14ac:dyDescent="0.25">
      <c r="A42" s="53"/>
      <c r="F42"/>
    </row>
    <row r="43" spans="1:6" x14ac:dyDescent="0.25">
      <c r="A43" s="53"/>
      <c r="F43"/>
    </row>
    <row r="44" spans="1:6" x14ac:dyDescent="0.25">
      <c r="A44" s="53"/>
      <c r="F44"/>
    </row>
    <row r="45" spans="1:6" x14ac:dyDescent="0.25">
      <c r="A45" s="53"/>
      <c r="F45"/>
    </row>
    <row r="46" spans="1:6" x14ac:dyDescent="0.25">
      <c r="A46" s="53"/>
      <c r="F46"/>
    </row>
    <row r="47" spans="1:6" x14ac:dyDescent="0.25">
      <c r="A47" s="53"/>
      <c r="F47"/>
    </row>
    <row r="48" spans="1:6" x14ac:dyDescent="0.25">
      <c r="A48" s="53"/>
      <c r="F48"/>
    </row>
    <row r="49" spans="1:6" x14ac:dyDescent="0.25">
      <c r="A49" s="53"/>
      <c r="F49"/>
    </row>
    <row r="50" spans="1:6" x14ac:dyDescent="0.25">
      <c r="A50" s="53"/>
      <c r="F50"/>
    </row>
    <row r="51" spans="1:6" x14ac:dyDescent="0.25">
      <c r="A51" s="53"/>
      <c r="F51"/>
    </row>
    <row r="52" spans="1:6" x14ac:dyDescent="0.25">
      <c r="A52" s="53"/>
      <c r="F52"/>
    </row>
    <row r="53" spans="1:6" x14ac:dyDescent="0.25">
      <c r="A53" s="53"/>
      <c r="F53"/>
    </row>
    <row r="54" spans="1:6" x14ac:dyDescent="0.25">
      <c r="A54" s="53"/>
      <c r="F54"/>
    </row>
    <row r="55" spans="1:6" x14ac:dyDescent="0.25">
      <c r="A55" s="53"/>
      <c r="F55"/>
    </row>
    <row r="56" spans="1:6" x14ac:dyDescent="0.25">
      <c r="A56" s="53"/>
      <c r="F56"/>
    </row>
    <row r="57" spans="1:6" x14ac:dyDescent="0.25">
      <c r="A57" s="53"/>
      <c r="F57"/>
    </row>
    <row r="58" spans="1:6" x14ac:dyDescent="0.25">
      <c r="A58" s="53"/>
      <c r="F58"/>
    </row>
    <row r="59" spans="1:6" x14ac:dyDescent="0.25">
      <c r="A59" s="53"/>
      <c r="F59"/>
    </row>
    <row r="60" spans="1:6" x14ac:dyDescent="0.25">
      <c r="A60" s="53"/>
      <c r="F60"/>
    </row>
    <row r="61" spans="1:6" x14ac:dyDescent="0.25">
      <c r="A61" s="53"/>
      <c r="F61"/>
    </row>
    <row r="62" spans="1:6" x14ac:dyDescent="0.25">
      <c r="A62" s="53"/>
      <c r="F62"/>
    </row>
    <row r="63" spans="1:6" x14ac:dyDescent="0.25">
      <c r="A63" s="53"/>
      <c r="F63"/>
    </row>
    <row r="64" spans="1:6" x14ac:dyDescent="0.25">
      <c r="A64" s="53"/>
      <c r="F64"/>
    </row>
    <row r="65" spans="1:6" x14ac:dyDescent="0.25">
      <c r="A65" s="53"/>
      <c r="F65"/>
    </row>
    <row r="66" spans="1:6" x14ac:dyDescent="0.25">
      <c r="A66" s="53"/>
      <c r="F66"/>
    </row>
    <row r="67" spans="1:6" x14ac:dyDescent="0.25">
      <c r="A67" s="53"/>
      <c r="F67"/>
    </row>
    <row r="68" spans="1:6" x14ac:dyDescent="0.25">
      <c r="A68" s="53"/>
      <c r="F68"/>
    </row>
  </sheetData>
  <sheetProtection algorithmName="SHA-512" hashValue="7lUXkFx2NvFyyRRtoBFbsJT81wdqz09molpQuMOc/rjfBo6EGm6/VnmRIIkLyOZqnEp8wGX8WgYkUgPphWj0Xg==" saltValue="vkZ3VRXZe4nqAI8cMVhm0Q==" spinCount="100000" sheet="1" objects="1" scenarios="1" formatCells="0" formatColumns="0" formatRows="0"/>
  <pageMargins left="0.7" right="0.7" top="0.75" bottom="0.75" header="0.3" footer="0.3"/>
  <pageSetup paperSize="9" fitToWidth="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view="pageBreakPreview" zoomScaleNormal="100" zoomScaleSheetLayoutView="100" workbookViewId="0">
      <selection activeCell="E15" sqref="E15"/>
    </sheetView>
  </sheetViews>
  <sheetFormatPr defaultRowHeight="15" x14ac:dyDescent="0.25"/>
  <cols>
    <col min="1" max="1" width="5.28515625" bestFit="1" customWidth="1"/>
    <col min="2" max="2" width="50.42578125" bestFit="1" customWidth="1"/>
    <col min="3" max="3" width="13.42578125" style="5" bestFit="1" customWidth="1"/>
  </cols>
  <sheetData>
    <row r="1" spans="1:5" ht="15.75" thickBot="1" x14ac:dyDescent="0.3">
      <c r="A1" s="58" t="s">
        <v>19</v>
      </c>
      <c r="B1" s="59"/>
      <c r="C1" s="60"/>
    </row>
    <row r="2" spans="1:5" x14ac:dyDescent="0.25">
      <c r="A2" s="41" t="s">
        <v>39</v>
      </c>
      <c r="B2" s="16" t="str">
        <f>IFERROR(VLOOKUP($A2,Predračun!$A:$F,2,FALSE),"")</f>
        <v>RUŠITVENA DELA</v>
      </c>
      <c r="C2" s="17">
        <f>IFERROR(VLOOKUP($A2,Predračun!$A:$F,6,FALSE),"")</f>
        <v>0</v>
      </c>
    </row>
    <row r="3" spans="1:5" x14ac:dyDescent="0.25">
      <c r="A3" s="41" t="s">
        <v>40</v>
      </c>
      <c r="B3" s="16" t="str">
        <f>IFERROR(VLOOKUP($A3,Predračun!$A:$F,2,FALSE),"")</f>
        <v>ZIDARSKA IN TLAKARSKA DELA</v>
      </c>
      <c r="C3" s="17">
        <f>IFERROR(VLOOKUP($A3,Predračun!$A:$F,6,FALSE),"")</f>
        <v>0</v>
      </c>
    </row>
    <row r="4" spans="1:5" x14ac:dyDescent="0.25">
      <c r="A4" s="41" t="s">
        <v>41</v>
      </c>
      <c r="B4" s="16" t="str">
        <f>IFERROR(VLOOKUP($A4,Predračun!$A:$F,2,FALSE),"")</f>
        <v>RAZNA OBRTNIŠKA DELA</v>
      </c>
      <c r="C4" s="17">
        <f>IFERROR(VLOOKUP($A4,Predračun!$A:$F,6,FALSE),"")</f>
        <v>0</v>
      </c>
    </row>
    <row r="5" spans="1:5" x14ac:dyDescent="0.25">
      <c r="A5" s="18"/>
      <c r="B5" s="19" t="s">
        <v>20</v>
      </c>
      <c r="C5" s="20">
        <f>SUM(C2:C4)</f>
        <v>0</v>
      </c>
      <c r="D5" s="4"/>
      <c r="E5" s="4"/>
    </row>
    <row r="6" spans="1:5" x14ac:dyDescent="0.25">
      <c r="A6" s="21"/>
      <c r="B6" s="22"/>
      <c r="C6" s="23"/>
      <c r="D6" s="4"/>
      <c r="E6" s="4"/>
    </row>
    <row r="7" spans="1:5" x14ac:dyDescent="0.25">
      <c r="A7" s="24"/>
      <c r="B7" s="25" t="s">
        <v>30</v>
      </c>
      <c r="C7" s="26">
        <f>ROUND(SUM(C5)*0.05,2)</f>
        <v>0</v>
      </c>
      <c r="D7" s="4"/>
      <c r="E7" s="4"/>
    </row>
    <row r="8" spans="1:5" x14ac:dyDescent="0.25">
      <c r="A8" s="18"/>
      <c r="B8" s="19" t="s">
        <v>20</v>
      </c>
      <c r="C8" s="20">
        <f>SUM(C5:C7)</f>
        <v>0</v>
      </c>
      <c r="D8" s="4"/>
      <c r="E8" s="4"/>
    </row>
    <row r="9" spans="1:5" x14ac:dyDescent="0.25">
      <c r="A9" s="25"/>
      <c r="B9" s="25"/>
      <c r="C9" s="27"/>
      <c r="D9" s="4"/>
      <c r="E9" s="4"/>
    </row>
    <row r="10" spans="1:5" x14ac:dyDescent="0.25">
      <c r="A10" s="28"/>
      <c r="B10" s="28" t="s">
        <v>21</v>
      </c>
      <c r="C10" s="32">
        <v>0</v>
      </c>
      <c r="D10" s="4"/>
      <c r="E10" s="4"/>
    </row>
    <row r="11" spans="1:5" x14ac:dyDescent="0.25">
      <c r="A11" s="28"/>
      <c r="B11" s="28" t="s">
        <v>22</v>
      </c>
      <c r="C11" s="29">
        <f>ROUND(SUM(C8*C10)/100,2)</f>
        <v>0</v>
      </c>
      <c r="D11" s="4"/>
      <c r="E11" s="4"/>
    </row>
    <row r="12" spans="1:5" x14ac:dyDescent="0.25">
      <c r="A12" s="19"/>
      <c r="B12" s="19" t="s">
        <v>23</v>
      </c>
      <c r="C12" s="20">
        <f>SUM(C8-C11)</f>
        <v>0</v>
      </c>
      <c r="D12" s="4"/>
      <c r="E12" s="4"/>
    </row>
    <row r="13" spans="1:5" x14ac:dyDescent="0.25">
      <c r="A13" s="25"/>
      <c r="B13" s="25"/>
      <c r="C13" s="26"/>
      <c r="D13" s="4"/>
      <c r="E13" s="4"/>
    </row>
    <row r="14" spans="1:5" x14ac:dyDescent="0.25">
      <c r="A14" s="25"/>
      <c r="B14" s="25" t="s">
        <v>24</v>
      </c>
      <c r="C14" s="26">
        <f>ROUND(SUM(C12)*0.22,2)</f>
        <v>0</v>
      </c>
      <c r="D14" s="4"/>
      <c r="E14" s="4"/>
    </row>
    <row r="15" spans="1:5" x14ac:dyDescent="0.25">
      <c r="A15" s="25"/>
      <c r="B15" s="25"/>
      <c r="C15" s="26"/>
      <c r="D15" s="4"/>
      <c r="E15" s="4"/>
    </row>
    <row r="16" spans="1:5" ht="15.75" thickBot="1" x14ac:dyDescent="0.3">
      <c r="A16" s="30"/>
      <c r="B16" s="30" t="s">
        <v>25</v>
      </c>
      <c r="C16" s="31">
        <f>SUM(C12:C15)</f>
        <v>0</v>
      </c>
      <c r="D16" s="4"/>
      <c r="E16" s="4"/>
    </row>
    <row r="17" spans="4:5" ht="15.75" thickTop="1" x14ac:dyDescent="0.25">
      <c r="D17" s="3"/>
      <c r="E17" s="3"/>
    </row>
  </sheetData>
  <sheetProtection algorithmName="SHA-512" hashValue="iUjFu6eCmG6D5tivEDfUouOO00JxtSe/A9wdRG0RigSLBhcnDrU1BKeINb1c2JsVA1MHbRGTNtVYdm4jIJ0Xrg==" saltValue="stKr109ertz4Dz2Izlk2bw==" spinCount="100000" sheet="1" objects="1" scenarios="1" formatCells="0" formatColumns="0" formatRows="0"/>
  <mergeCells count="1">
    <mergeCell ref="A1:C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1</vt:i4>
      </vt:variant>
    </vt:vector>
  </HeadingPairs>
  <TitlesOfParts>
    <vt:vector size="5" baseType="lpstr">
      <vt:lpstr>Prva stran</vt:lpstr>
      <vt:lpstr>Splošni pogoji</vt:lpstr>
      <vt:lpstr>Predračun</vt:lpstr>
      <vt:lpstr>Rekapitulacija</vt:lpstr>
      <vt:lpstr>'Splošni pogoji'!Področje_tiskanja</vt:lpstr>
    </vt:vector>
  </TitlesOfParts>
  <Company>MOK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Luka Šmid</dc:creator>
  <cp:lastModifiedBy>Nika Kladnik</cp:lastModifiedBy>
  <cp:lastPrinted>2019-03-27T13:16:38Z</cp:lastPrinted>
  <dcterms:created xsi:type="dcterms:W3CDTF">2019-03-27T11:33:24Z</dcterms:created>
  <dcterms:modified xsi:type="dcterms:W3CDTF">2019-07-05T12:10:49Z</dcterms:modified>
</cp:coreProperties>
</file>