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adnikn\Desktop\MOJA AKTUALNA JAVNA NAROČILA\6. UREDITEV HLADILNICE NA OŠ JAKOBA ALJAŽA\5. OBJAVA\"/>
    </mc:Choice>
  </mc:AlternateContent>
  <bookViews>
    <workbookView xWindow="0" yWindow="0" windowWidth="25200" windowHeight="10050"/>
  </bookViews>
  <sheets>
    <sheet name="Prva stran" sheetId="4" r:id="rId1"/>
    <sheet name="Splošni pogoji" sheetId="1" r:id="rId2"/>
    <sheet name="Predračun" sheetId="3" r:id="rId3"/>
    <sheet name="Rekapitulacija" sheetId="2" r:id="rId4"/>
  </sheets>
  <definedNames>
    <definedName name="_GoBack" localSheetId="1">'Splošni pogoji'!$B$12</definedName>
    <definedName name="_xlnm.Print_Area" localSheetId="1">'Splošni pogoji'!$A$1:$B$19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  <c r="A18" i="1"/>
  <c r="A19" i="1" s="1"/>
  <c r="F18" i="3"/>
  <c r="F17" i="3"/>
  <c r="F16" i="3"/>
  <c r="F15" i="3"/>
  <c r="F14" i="3"/>
  <c r="F13" i="3" s="1"/>
  <c r="C6" i="2" s="1"/>
  <c r="F10" i="3"/>
  <c r="F9" i="3" s="1"/>
  <c r="C5" i="2" s="1"/>
  <c r="F11" i="3"/>
  <c r="F12" i="3"/>
  <c r="F3" i="3" l="1"/>
  <c r="F5" i="3"/>
  <c r="F4" i="3" s="1"/>
  <c r="F7" i="3"/>
  <c r="F8" i="3"/>
  <c r="F6" i="3" l="1"/>
  <c r="F2" i="3"/>
  <c r="C2" i="2" s="1"/>
  <c r="C3" i="2"/>
  <c r="C4" i="2"/>
  <c r="B4" i="2"/>
  <c r="B3" i="2"/>
  <c r="B2" i="2"/>
  <c r="C7" i="2" l="1"/>
  <c r="C9" i="2" s="1"/>
  <c r="C10" i="2" l="1"/>
  <c r="C13" i="2" s="1"/>
  <c r="C14" i="2" l="1"/>
  <c r="C16" i="2" s="1"/>
  <c r="C18" i="2" s="1"/>
  <c r="A21" i="1" l="1"/>
  <c r="A22" i="1" s="1"/>
  <c r="A23" i="1" s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B5" i="1" l="1"/>
  <c r="B3" i="1"/>
</calcChain>
</file>

<file path=xl/sharedStrings.xml><?xml version="1.0" encoding="utf-8"?>
<sst xmlns="http://schemas.openxmlformats.org/spreadsheetml/2006/main" count="88" uniqueCount="69">
  <si>
    <t>SPLOŠNE ZAHTEVE ZA IZDELAVO PONUDBE</t>
  </si>
  <si>
    <t>REKAPITULACIJA</t>
  </si>
  <si>
    <t>SKUPAJ:</t>
  </si>
  <si>
    <t>POPUST:</t>
  </si>
  <si>
    <t>VREDNOST POPUSTA:</t>
  </si>
  <si>
    <t>SKUPAJ S POPUSTOM:</t>
  </si>
  <si>
    <t>DDV 22%</t>
  </si>
  <si>
    <t>SKUPAJ Z DDV:</t>
  </si>
  <si>
    <t>PREDRAČUN</t>
  </si>
  <si>
    <t>Projekt:</t>
  </si>
  <si>
    <t>Naziv javnega naročila:</t>
  </si>
  <si>
    <t>Sklop:</t>
  </si>
  <si>
    <t>NEPREDVIDENA DELA 5 %</t>
  </si>
  <si>
    <t>Šifra</t>
  </si>
  <si>
    <t>Opis dela</t>
  </si>
  <si>
    <t>Enota</t>
  </si>
  <si>
    <t>Količina</t>
  </si>
  <si>
    <t>Cena/E</t>
  </si>
  <si>
    <t>Skupaj</t>
  </si>
  <si>
    <t>kos</t>
  </si>
  <si>
    <t>1.1</t>
  </si>
  <si>
    <t>1.2</t>
  </si>
  <si>
    <t>1.3</t>
  </si>
  <si>
    <t>1.1.1</t>
  </si>
  <si>
    <t>1.2.1</t>
  </si>
  <si>
    <t>1.3.1</t>
  </si>
  <si>
    <t>1.3.2</t>
  </si>
  <si>
    <t>Ureditev hladilnice</t>
  </si>
  <si>
    <t>Ureditev hladilnice na OŠ Jakoba Aljaža</t>
  </si>
  <si>
    <t>2</t>
  </si>
  <si>
    <t>Dobava in montaža tehnološke opreme za hladilnico</t>
  </si>
  <si>
    <t>Vse naprave morajo biti testirane na varno in zanesljivo obratovanje ter certificirani po EN oz. IEC standardih.</t>
  </si>
  <si>
    <t xml:space="preserve">Garancijski rok za ponujeno opremo mora biti minimalno 36 mesecev. </t>
  </si>
  <si>
    <t>Ponudnik mora podati izjavo o zagotavljanju garancije v garancijski dobi in izjavo o zagotavljanju rezervnih delov vsaj še 10 let po montaži naprav in opreme.</t>
  </si>
  <si>
    <t xml:space="preserve">Za vse naprave je, pred tehničnim prevzemom, potrebno predložiti izjave o skladnosti in navodila za uporabo. </t>
  </si>
  <si>
    <t xml:space="preserve">Ponujeni izdelki morajo ustrezati območjem, ki so predpisani v popisu oz. v primeru, da ni predpisano območje lahko odstopajo za vrednosti, ki so napisane v nadaljevanju:
Dimenzije naprav: 5 %
Priključne moči naprav: 5%
Moči črpalk in motorjev:5%
</t>
  </si>
  <si>
    <t>Naprave v spodnjem opisu morajo biti primerne za uporabo v profesionalnih kuhinjah ter iz kvalitetnih materialov.</t>
  </si>
  <si>
    <t>Naprave morajo biti izvedene na način, da omogočajo vsakodnevno redno čiščenje s tekočo vodo in primernimi čistili in občasno dezinfekcijo;</t>
  </si>
  <si>
    <t>Vsa oprema mora biti izdelana iz nerjaveče pločevine AISI304 s CE certifikatom. Dobavitelj mora predložiti ustrezna dokazila o sestavi in izvoru materiala za vse debeline pločevine, ki bodo uporabljene za izdelavo opreme. Certifikat ne sme biti strešji od 90 dni od datuma oddaje ponudbe.</t>
  </si>
  <si>
    <t>Vsi elementi morajo biti prilagojeni dejanskemu stanju na objektu. Pred izvedbo je potrebno izvesti meritve na objektu.</t>
  </si>
  <si>
    <t>Vse hladilne naprave v kuhinji morajo imeti vgrajene nadzorne enote za upravljanje temperature, ki jih lahko priključimo na centralni nadzorni sistem za arhiviranje temperatur, alarmiranje in nastavljanje parametrov obratovanja na priključenih aparatih.</t>
  </si>
  <si>
    <t>Izvajalec del mora pred pričetkom del   potrditi ustreznost priključkov mikrolokacij elektro in strojnih inštalacij po tehnološkem projektu. V primeru odstopanj zaradi sprememb pri dobavljeni tehnološki opremi, mora izvajalec spremembe v načrtu upoštevati, izvesti popravke tehnološkega načrta in le tega ponovno dostaviti v potrditev naročniku oz. nadzorniku.   </t>
  </si>
  <si>
    <t>DEMONTAŽA OBSTOJEČIH KOMOR</t>
  </si>
  <si>
    <t xml:space="preserve">DEMONTAŽA DVEH OBSTOJEČIH KOMOR
- odklop agregatov in odstranitev plina 
- demontaža 2 komor velikosti 3000x3000x2800 mm
- odtranitev povezav in agregatov
- odvoz na deponijo
</t>
  </si>
  <si>
    <t>PREDPROSTOR</t>
  </si>
  <si>
    <t>SANITARNI UMIVALNIK
dim. 400x400x250 mm
- v kompletu iztočna pipa
- proženje vode preko tipke s kolenom, ki omogoča dotok vode brez dotikanja
priklop vode: THV DN15
odtok: DN50</t>
  </si>
  <si>
    <t>HLADILNA KOMORA</t>
  </si>
  <si>
    <t>MONTAŽNA HLADILNA KOMORA – PREHODNA
dim. 3000x2800x2300 mm
- poliuretan 100 mm, stenski in stropni elementi iz nerjaveče pločevine
- prevodnost : 0,023W/mK
- kotni sanitarni profili
- krilna hladilniška vrata 80/200 cm obojestransko nerjaveča pločevina
- temperaturno območje: 0°C/+5°C
- stropni dimamični zračni uparjalnik s TE ventilom
- integrirana LED razsvetljava
- stikalna omarica z elektronskim regulatorjem
- hermetični kompresor, ekološki freon R-407H
- hladilni agregat oddvojen (cca 10m) izvedba povezave iz bakrenih izoliranih cevi
priključna moč: 1,4kW 3N-400V
odtok: DN32</t>
  </si>
  <si>
    <t>ODPRT REGAL - ALUPLAST
dim. 900x500x1700 mm
- 4 prestavljive police
- raster za nastavljanje polic po višini
- nosilnost posamezne police 150 kg/m dolžine</t>
  </si>
  <si>
    <t>1.4</t>
  </si>
  <si>
    <t>1.4.1</t>
  </si>
  <si>
    <t>1.4.2</t>
  </si>
  <si>
    <t>1.4.3</t>
  </si>
  <si>
    <t>ZAMRZOVALNA KOMORA</t>
  </si>
  <si>
    <t>MONTAŽNA ZAMRZOVALNA KOMORA
dim. 3000x1700x2300 mm
- poliuretan 120 mm, stenski in stropni iz nerjaveče pločevine
- prevodnost : 0,023W/mK
- talni pohodni izolacijski paneli
- kotni sanitarni profili
- krilna hladilniška vrata 80/200 cm obojestransko nerjaveča pločevina 
  primerna za temperature -20°C z ogrevanim okvirjem
- temperaturno območje: -18°C/-20°C
- stropni dimamični zračni uparjalnik s TE ventilom
- integrirana LED razsvetljava
- stikalna omarica z elektronskim regulatorjem
- hermetični kompresor, ekološki freon R-407H
- hladilni agregat oddvojen (cca 10m) izvedba povezave iz bakrenih izoliranih cevi
priključna moč: 1,4kW 3N-400V
odtok: DN32</t>
  </si>
  <si>
    <t>ODPRT REGAL - ALUPLAST
dim. 900x400x1700 mm
- 4 prestavljive police
- raster za nastavljanje polic po višini
- nosilnost posamezne police 150 kg/m dolžine</t>
  </si>
  <si>
    <t>ODPRT REGAL - ALUPLAST
dim. 1300x400x1700 mm
- 4 prestavljive police
- raster za nastavljanje polic po višini
- nosilnost posamezne police 150 kg/m dolžine</t>
  </si>
  <si>
    <t>1.5</t>
  </si>
  <si>
    <t>1.5.1</t>
  </si>
  <si>
    <t>1.5.2</t>
  </si>
  <si>
    <t>1.5.3</t>
  </si>
  <si>
    <t>MONTAŽNA HLADILNA KOMORA – NEPRAVILNE OBLIKE 
dim. 3000/2450x5700x2300 mm
- poliuretan 100 mm, stenski in stropni elementi iz nerjaveče pločevine
- prevodnost : 0,023W/mK
- kotni sanitarni profili
- krilna hladilniška vrata 80/200 cm obojestransko nerjaveča pločevina
- temperaturno območje: +2°C/+8°C
- stropni dimamični zračni uparjalnik s TE ventilom
- integrirana LED razsvetljava
- stikalna omarica z elektronskim regulatorjem
- hermetični kompresor, ekološki freon R-407H
- hladilni agregat oddvojen (cca 10m) izvedba povezave iz bakrenih izoliranih cevi
priključna moč: 1,4kW 3N-400V
odtok: DN32</t>
  </si>
  <si>
    <t>ODPRT REGAL - ALUPLAST
dim. 1100x500x1700 mm
- 4 prestavljive police
- raster za nastavljanje polic po višini
- nosilnost posamezne police 150 kg/m dolžine</t>
  </si>
  <si>
    <t>ODPRT REGAL - ALUPLAST
dim. 1000x500x1700 mm
- 4 prestavljive police
- raster za nastavljanje polic po višini
- nosilnost posamezne police 150 kg/m dolžine</t>
  </si>
  <si>
    <t>ODPRT REGAL - ALUPLAST
dim. 1200x500x1700 mm
- 4 prestavljive police
- raster za nastavljanje polic po višini
- nosilnost posamezne police 150 kg/m dolžine</t>
  </si>
  <si>
    <t>1.5.5</t>
  </si>
  <si>
    <t>1.5.4</t>
  </si>
  <si>
    <t>CENA NA ENOTO ZAJEMA DOBAVO, TRANSPORT, MONTAŽE IN PRIKLOPE</t>
  </si>
  <si>
    <t>Ponudnik mora predložiti tehnično dokumentacijo za vse ponujene izdelke. 
Iz tehnične dokumentacije morajo biti razvidne karakteristike le-teh, 
ki se morajo ujemati s karakteristikami navedenimi v specifikaciji naročnika. 
Vse pozicije morajo biti označene.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</si>
</sst>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.&quot;"/>
    <numFmt numFmtId="165" formatCode="#,##0.00\ _€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CE"/>
    </font>
    <font>
      <sz val="14"/>
      <name val="Arial CE"/>
    </font>
    <font>
      <b/>
      <sz val="14"/>
      <name val="Arial CE"/>
    </font>
    <font>
      <b/>
      <sz val="10"/>
      <name val="Arial CE"/>
    </font>
    <font>
      <b/>
      <sz val="10"/>
      <name val="Arial CE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5" fillId="0" borderId="0"/>
    <xf numFmtId="0" fontId="9" fillId="0" borderId="0"/>
    <xf numFmtId="0" fontId="9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vertical="top"/>
    </xf>
    <xf numFmtId="0" fontId="0" fillId="0" borderId="0" xfId="0" applyBorder="1"/>
    <xf numFmtId="0" fontId="7" fillId="0" borderId="0" xfId="0" applyFont="1" applyBorder="1"/>
    <xf numFmtId="165" fontId="0" fillId="0" borderId="0" xfId="1" applyNumberFormat="1" applyFont="1"/>
    <xf numFmtId="0" fontId="9" fillId="0" borderId="0" xfId="4" applyFont="1" applyFill="1" applyBorder="1" applyProtection="1"/>
    <xf numFmtId="0" fontId="10" fillId="0" borderId="0" xfId="4" applyFont="1" applyFill="1" applyBorder="1" applyProtection="1"/>
    <xf numFmtId="0" fontId="11" fillId="0" borderId="0" xfId="4" applyFont="1" applyFill="1" applyBorder="1" applyProtection="1"/>
    <xf numFmtId="0" fontId="12" fillId="0" borderId="0" xfId="4" applyFont="1" applyFill="1" applyBorder="1" applyAlignment="1" applyProtection="1">
      <alignment horizontal="left" vertical="center"/>
    </xf>
    <xf numFmtId="0" fontId="12" fillId="0" borderId="0" xfId="5" applyFont="1" applyFill="1" applyBorder="1" applyProtection="1"/>
    <xf numFmtId="0" fontId="12" fillId="0" borderId="0" xfId="5" applyFont="1" applyFill="1" applyBorder="1" applyAlignment="1" applyProtection="1">
      <alignment horizontal="left" vertical="top" wrapText="1"/>
    </xf>
    <xf numFmtId="164" fontId="0" fillId="0" borderId="0" xfId="0" applyNumberFormat="1" applyAlignment="1" applyProtection="1">
      <alignment vertical="top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wrapText="1"/>
    </xf>
    <xf numFmtId="0" fontId="6" fillId="0" borderId="0" xfId="3" applyFont="1" applyFill="1" applyBorder="1" applyAlignment="1" applyProtection="1">
      <alignment vertical="center" wrapText="1"/>
    </xf>
    <xf numFmtId="165" fontId="6" fillId="0" borderId="0" xfId="1" applyNumberFormat="1" applyFont="1" applyFill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/>
    </xf>
    <xf numFmtId="0" fontId="7" fillId="0" borderId="4" xfId="0" applyFont="1" applyBorder="1" applyProtection="1"/>
    <xf numFmtId="165" fontId="7" fillId="0" borderId="4" xfId="1" applyNumberFormat="1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165" fontId="7" fillId="0" borderId="0" xfId="1" applyNumberFormat="1" applyFont="1" applyBorder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165" fontId="7" fillId="0" borderId="0" xfId="1" applyNumberFormat="1" applyFont="1" applyProtection="1"/>
    <xf numFmtId="165" fontId="8" fillId="0" borderId="0" xfId="1" applyNumberFormat="1" applyFont="1" applyProtection="1"/>
    <xf numFmtId="0" fontId="7" fillId="0" borderId="5" xfId="0" applyFont="1" applyBorder="1" applyProtection="1"/>
    <xf numFmtId="165" fontId="7" fillId="0" borderId="5" xfId="1" applyNumberFormat="1" applyFont="1" applyBorder="1" applyProtection="1"/>
    <xf numFmtId="0" fontId="7" fillId="0" borderId="6" xfId="0" applyFont="1" applyBorder="1" applyProtection="1"/>
    <xf numFmtId="165" fontId="7" fillId="0" borderId="6" xfId="1" applyNumberFormat="1" applyFont="1" applyBorder="1" applyProtection="1"/>
    <xf numFmtId="165" fontId="7" fillId="0" borderId="5" xfId="1" applyNumberFormat="1" applyFont="1" applyBorder="1" applyProtection="1">
      <protection locked="0"/>
    </xf>
    <xf numFmtId="0" fontId="14" fillId="0" borderId="0" xfId="3" applyFont="1" applyFill="1" applyBorder="1" applyAlignment="1">
      <alignment horizontal="center" vertical="center"/>
    </xf>
    <xf numFmtId="2" fontId="14" fillId="0" borderId="0" xfId="3" applyNumberFormat="1" applyFont="1" applyFill="1" applyBorder="1" applyAlignment="1">
      <alignment horizontal="center" vertical="center"/>
    </xf>
    <xf numFmtId="2" fontId="14" fillId="0" borderId="0" xfId="3" applyNumberFormat="1" applyFont="1" applyFill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2" fontId="7" fillId="0" borderId="0" xfId="3" applyNumberFormat="1" applyFont="1" applyFill="1" applyAlignment="1">
      <alignment horizontal="center" vertical="center"/>
    </xf>
    <xf numFmtId="43" fontId="14" fillId="0" borderId="0" xfId="3" applyNumberFormat="1" applyFont="1" applyFill="1" applyBorder="1" applyAlignment="1">
      <alignment horizontal="center" vertical="center"/>
    </xf>
    <xf numFmtId="43" fontId="14" fillId="0" borderId="0" xfId="3" applyNumberFormat="1" applyFont="1" applyFill="1" applyAlignment="1">
      <alignment horizontal="center" vertical="center"/>
    </xf>
    <xf numFmtId="43" fontId="0" fillId="0" borderId="0" xfId="0" applyNumberFormat="1"/>
    <xf numFmtId="49" fontId="6" fillId="0" borderId="0" xfId="3" applyNumberFormat="1" applyFont="1" applyFill="1" applyBorder="1" applyAlignment="1" applyProtection="1">
      <alignment horizontal="right" vertical="center"/>
    </xf>
    <xf numFmtId="49" fontId="13" fillId="0" borderId="0" xfId="4" applyNumberFormat="1" applyFont="1" applyFill="1" applyBorder="1" applyAlignment="1" applyProtection="1">
      <alignment horizontal="right" vertical="top"/>
    </xf>
    <xf numFmtId="0" fontId="14" fillId="0" borderId="0" xfId="3" applyFont="1" applyFill="1" applyBorder="1" applyAlignment="1">
      <alignment horizontal="center" vertical="top" wrapText="1"/>
    </xf>
    <xf numFmtId="0" fontId="6" fillId="0" borderId="0" xfId="3" applyFont="1" applyFill="1" applyBorder="1" applyAlignment="1">
      <alignment vertical="top" wrapText="1"/>
    </xf>
    <xf numFmtId="0" fontId="14" fillId="0" borderId="0" xfId="3" applyFont="1" applyFill="1" applyBorder="1" applyAlignment="1">
      <alignment vertical="top" wrapText="1"/>
    </xf>
    <xf numFmtId="0" fontId="7" fillId="0" borderId="0" xfId="0" applyNumberFormat="1" applyFont="1" applyFill="1" applyAlignment="1">
      <alignment vertical="top" wrapText="1"/>
    </xf>
    <xf numFmtId="0" fontId="0" fillId="0" borderId="0" xfId="0" applyAlignment="1">
      <alignment vertical="top"/>
    </xf>
    <xf numFmtId="49" fontId="14" fillId="0" borderId="0" xfId="3" applyNumberFormat="1" applyFont="1" applyFill="1" applyBorder="1" applyAlignment="1">
      <alignment horizontal="center" vertical="top" wrapText="1"/>
    </xf>
    <xf numFmtId="49" fontId="6" fillId="0" borderId="0" xfId="3" applyNumberFormat="1" applyFont="1" applyFill="1" applyBorder="1" applyAlignment="1">
      <alignment horizontal="right" vertical="top"/>
    </xf>
    <xf numFmtId="49" fontId="14" fillId="0" borderId="0" xfId="3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vertical="center" wrapText="1"/>
    </xf>
    <xf numFmtId="2" fontId="7" fillId="0" borderId="0" xfId="3" applyNumberFormat="1" applyFont="1" applyFill="1" applyAlignment="1" applyProtection="1">
      <alignment horizontal="center" vertical="center"/>
      <protection locked="0"/>
    </xf>
    <xf numFmtId="0" fontId="12" fillId="0" borderId="0" xfId="4" applyFont="1" applyFill="1" applyBorder="1" applyAlignment="1" applyProtection="1">
      <alignment horizontal="left" vertical="top"/>
    </xf>
    <xf numFmtId="0" fontId="12" fillId="0" borderId="0" xfId="5" applyFont="1" applyFill="1" applyBorder="1" applyAlignment="1" applyProtection="1">
      <alignment horizontal="left" vertical="top" wrapText="1"/>
    </xf>
    <xf numFmtId="0" fontId="13" fillId="0" borderId="0" xfId="4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6">
    <cellStyle name="Navadno" xfId="0" builtinId="0"/>
    <cellStyle name="Navadno 2" xfId="3"/>
    <cellStyle name="Navadno 2 2 2" xfId="2"/>
    <cellStyle name="Navadno 2 3" xfId="4"/>
    <cellStyle name="Navadno 2 5" xf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jet.net/excel-functions/excel-if-function" TargetMode="External"/><Relationship Id="rId2" Type="http://schemas.openxmlformats.org/officeDocument/2006/relationships/hyperlink" Target="https://exceljet.net/excel-functions/excel-if-function" TargetMode="External"/><Relationship Id="rId1" Type="http://schemas.openxmlformats.org/officeDocument/2006/relationships/hyperlink" Target="https://exceljet.net/excel-functions/excel-if-function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15"/>
  <sheetViews>
    <sheetView tabSelected="1" view="pageBreakPreview" zoomScaleNormal="100" zoomScaleSheetLayoutView="100" zoomScalePageLayoutView="80" workbookViewId="0"/>
  </sheetViews>
  <sheetFormatPr defaultRowHeight="12.75" x14ac:dyDescent="0.2"/>
  <cols>
    <col min="1" max="1" width="10" style="6" customWidth="1"/>
    <col min="2" max="2" width="9.28515625" style="6" customWidth="1"/>
    <col min="3" max="3" width="14.28515625" style="6" customWidth="1"/>
    <col min="4" max="6" width="9.140625" style="6" customWidth="1"/>
    <col min="7" max="7" width="29" style="6" customWidth="1"/>
    <col min="8" max="8" width="9.140625" style="6" customWidth="1"/>
    <col min="9" max="16384" width="9.140625" style="6"/>
  </cols>
  <sheetData>
    <row r="2" spans="1:8" ht="140.25" customHeight="1" x14ac:dyDescent="0.2"/>
    <row r="3" spans="1:8" ht="18" x14ac:dyDescent="0.25">
      <c r="A3" s="7"/>
      <c r="B3" s="8" t="s">
        <v>8</v>
      </c>
      <c r="C3" s="7"/>
      <c r="D3" s="7"/>
      <c r="E3" s="7"/>
      <c r="F3" s="7"/>
      <c r="G3" s="7"/>
      <c r="H3" s="7"/>
    </row>
    <row r="7" spans="1:8" x14ac:dyDescent="0.2">
      <c r="B7" s="6" t="s">
        <v>9</v>
      </c>
      <c r="D7" s="56" t="s">
        <v>27</v>
      </c>
      <c r="E7" s="56"/>
      <c r="F7" s="56"/>
      <c r="G7" s="56"/>
    </row>
    <row r="8" spans="1:8" x14ac:dyDescent="0.2">
      <c r="D8" s="9"/>
      <c r="E8" s="9"/>
    </row>
    <row r="9" spans="1:8" ht="12.75" customHeight="1" x14ac:dyDescent="0.2">
      <c r="B9" s="6" t="s">
        <v>10</v>
      </c>
      <c r="D9" s="57" t="s">
        <v>28</v>
      </c>
      <c r="E9" s="57"/>
      <c r="F9" s="57"/>
      <c r="G9" s="57"/>
    </row>
    <row r="10" spans="1:8" ht="12.75" customHeight="1" x14ac:dyDescent="0.2">
      <c r="D10" s="11"/>
      <c r="E10" s="11"/>
      <c r="F10" s="11"/>
      <c r="G10" s="11"/>
    </row>
    <row r="11" spans="1:8" ht="12.75" customHeight="1" x14ac:dyDescent="0.2">
      <c r="D11" s="11"/>
      <c r="E11" s="11"/>
      <c r="F11" s="11"/>
      <c r="G11" s="11"/>
    </row>
    <row r="12" spans="1:8" x14ac:dyDescent="0.2">
      <c r="D12" s="10"/>
    </row>
    <row r="15" spans="1:8" x14ac:dyDescent="0.2">
      <c r="B15" s="6" t="s">
        <v>11</v>
      </c>
      <c r="C15" s="42" t="s">
        <v>29</v>
      </c>
      <c r="D15" s="58" t="s">
        <v>30</v>
      </c>
      <c r="E15" s="58"/>
      <c r="F15" s="58"/>
      <c r="G15" s="58"/>
    </row>
  </sheetData>
  <sheetProtection algorithmName="SHA-512" hashValue="v8bV62TiForMATeu/t/lEm90iOvq3PWH6CXYkVyXvYsTDuqwBJZiJ1YrE6rhLELEdVITx48m3gQyD2Jk0YpHVQ==" saltValue="neO+Z8xpws2MjTal47GqIw==" spinCount="100000" sheet="1" objects="1" scenarios="1" selectLockedCells="1"/>
  <mergeCells count="3">
    <mergeCell ref="D7:G7"/>
    <mergeCell ref="D9:G9"/>
    <mergeCell ref="D15:G15"/>
  </mergeCells>
  <pageMargins left="0.7" right="0.7" top="0.75" bottom="0.75" header="0.3" footer="0.3"/>
  <pageSetup paperSize="9" scale="86" orientation="portrait" r:id="rId1"/>
  <headerFooter>
    <oddHeader>&amp;L&amp;G</oddHeader>
    <oddFooter xml:space="preserve">&amp;R&amp;P od &amp; &amp;N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6"/>
  <sheetViews>
    <sheetView view="pageBreakPreview" zoomScaleNormal="100" zoomScaleSheetLayoutView="100" workbookViewId="0"/>
  </sheetViews>
  <sheetFormatPr defaultRowHeight="15" x14ac:dyDescent="0.25"/>
  <cols>
    <col min="1" max="1" width="3.5703125" style="2" bestFit="1" customWidth="1"/>
    <col min="2" max="2" width="83.7109375" style="1" customWidth="1"/>
  </cols>
  <sheetData>
    <row r="1" spans="1:2" x14ac:dyDescent="0.25">
      <c r="A1" s="12"/>
      <c r="B1" s="13" t="s">
        <v>0</v>
      </c>
    </row>
    <row r="2" spans="1:2" x14ac:dyDescent="0.25">
      <c r="A2" s="12"/>
      <c r="B2" s="14"/>
    </row>
    <row r="3" spans="1:2" ht="30" x14ac:dyDescent="0.25">
      <c r="A3" s="12"/>
      <c r="B3" s="14" t="str">
        <f>"PRI PRIPRAVI PONUDBE JE POTREBNO UPOŠTEVATI SPODNJE TOČKE 1 - "&amp;COUNT(A:A)&amp;" SPLOŠNIH ZAHTEV ZA IZDELAVO PONUDBE, KI SE NE ZARAČUNAVAJO POSEBEJ"</f>
        <v>PRI PRIPRAVI PONUDBE JE POTREBNO UPOŠTEVATI SPODNJE TOČKE 1 - 13 SPLOŠNIH ZAHTEV ZA IZDELAVO PONUDBE, KI SE NE ZARAČUNAVAJO POSEBEJ</v>
      </c>
    </row>
    <row r="4" spans="1:2" x14ac:dyDescent="0.25">
      <c r="A4" s="12"/>
      <c r="B4" s="14"/>
    </row>
    <row r="5" spans="1:2" ht="30" x14ac:dyDescent="0.25">
      <c r="A5" s="12"/>
      <c r="B5" s="15" t="str">
        <f>"V kolikor je katerakoli od spodaj navedenih del že navedeno tudi v popisih, veljajo splošne zahteve za izdelavo ponudbe navedene spodaj v točkah 1 - "&amp;COUNT(A:A)&amp;"!"</f>
        <v>V kolikor je katerakoli od spodaj navedenih del že navedeno tudi v popisih, veljajo splošne zahteve za izdelavo ponudbe navedene spodaj v točkah 1 - 13!</v>
      </c>
    </row>
    <row r="6" spans="1:2" x14ac:dyDescent="0.25">
      <c r="A6" s="12"/>
      <c r="B6" s="14"/>
    </row>
    <row r="7" spans="1:2" ht="30" x14ac:dyDescent="0.25">
      <c r="A7" s="12">
        <v>1</v>
      </c>
      <c r="B7" s="53" t="s">
        <v>31</v>
      </c>
    </row>
    <row r="8" spans="1:2" x14ac:dyDescent="0.25">
      <c r="A8" s="12">
        <f>IF(B8="","",A7+1)</f>
        <v>2</v>
      </c>
      <c r="B8" s="52" t="s">
        <v>32</v>
      </c>
    </row>
    <row r="9" spans="1:2" ht="30" x14ac:dyDescent="0.25">
      <c r="A9" s="12">
        <f t="shared" ref="A9:A53" si="0">IF(B9="","",A8+1)</f>
        <v>3</v>
      </c>
      <c r="B9" s="53" t="s">
        <v>33</v>
      </c>
    </row>
    <row r="10" spans="1:2" ht="30" x14ac:dyDescent="0.25">
      <c r="A10" s="12">
        <f t="shared" si="0"/>
        <v>4</v>
      </c>
      <c r="B10" s="52" t="s">
        <v>34</v>
      </c>
    </row>
    <row r="11" spans="1:2" ht="90" x14ac:dyDescent="0.25">
      <c r="A11" s="12">
        <f t="shared" si="0"/>
        <v>5</v>
      </c>
      <c r="B11" s="52" t="s">
        <v>35</v>
      </c>
    </row>
    <row r="12" spans="1:2" ht="30" x14ac:dyDescent="0.25">
      <c r="A12" s="12">
        <f t="shared" si="0"/>
        <v>6</v>
      </c>
      <c r="B12" s="52" t="s">
        <v>36</v>
      </c>
    </row>
    <row r="13" spans="1:2" ht="30" x14ac:dyDescent="0.25">
      <c r="A13" s="12">
        <f t="shared" si="0"/>
        <v>7</v>
      </c>
      <c r="B13" s="52" t="s">
        <v>37</v>
      </c>
    </row>
    <row r="14" spans="1:2" ht="60" x14ac:dyDescent="0.25">
      <c r="A14" s="12">
        <f t="shared" si="0"/>
        <v>8</v>
      </c>
      <c r="B14" s="52" t="s">
        <v>38</v>
      </c>
    </row>
    <row r="15" spans="1:2" ht="30" x14ac:dyDescent="0.25">
      <c r="A15" s="12">
        <f t="shared" si="0"/>
        <v>9</v>
      </c>
      <c r="B15" s="52" t="s">
        <v>39</v>
      </c>
    </row>
    <row r="16" spans="1:2" ht="45" x14ac:dyDescent="0.25">
      <c r="A16" s="12">
        <f t="shared" si="0"/>
        <v>10</v>
      </c>
      <c r="B16" s="52" t="s">
        <v>40</v>
      </c>
    </row>
    <row r="17" spans="1:2" ht="75" x14ac:dyDescent="0.25">
      <c r="A17" s="12">
        <f t="shared" si="0"/>
        <v>11</v>
      </c>
      <c r="B17" s="54" t="s">
        <v>41</v>
      </c>
    </row>
    <row r="18" spans="1:2" x14ac:dyDescent="0.25">
      <c r="A18" s="12">
        <f t="shared" ref="A18:A19" si="1">IF(B18="","",A17+1)</f>
        <v>12</v>
      </c>
      <c r="B18" s="52" t="s">
        <v>67</v>
      </c>
    </row>
    <row r="19" spans="1:2" ht="60" x14ac:dyDescent="0.25">
      <c r="A19" s="12">
        <f t="shared" si="1"/>
        <v>13</v>
      </c>
      <c r="B19" s="52" t="s">
        <v>68</v>
      </c>
    </row>
    <row r="20" spans="1:2" x14ac:dyDescent="0.25">
      <c r="A20" s="12"/>
      <c r="B20" s="54"/>
    </row>
    <row r="21" spans="1:2" x14ac:dyDescent="0.25">
      <c r="A21" s="12" t="str">
        <f t="shared" si="0"/>
        <v/>
      </c>
      <c r="B21" s="14"/>
    </row>
    <row r="22" spans="1:2" x14ac:dyDescent="0.25">
      <c r="A22" s="12" t="str">
        <f t="shared" si="0"/>
        <v/>
      </c>
      <c r="B22" s="14"/>
    </row>
    <row r="23" spans="1:2" x14ac:dyDescent="0.25">
      <c r="A23" s="12" t="str">
        <f t="shared" si="0"/>
        <v/>
      </c>
      <c r="B23" s="14"/>
    </row>
    <row r="24" spans="1:2" x14ac:dyDescent="0.25">
      <c r="A24" s="12" t="str">
        <f t="shared" si="0"/>
        <v/>
      </c>
      <c r="B24" s="14"/>
    </row>
    <row r="25" spans="1:2" x14ac:dyDescent="0.25">
      <c r="A25" s="12" t="str">
        <f t="shared" si="0"/>
        <v/>
      </c>
      <c r="B25" s="14"/>
    </row>
    <row r="26" spans="1:2" x14ac:dyDescent="0.25">
      <c r="A26" s="12" t="str">
        <f t="shared" si="0"/>
        <v/>
      </c>
      <c r="B26" s="14"/>
    </row>
    <row r="27" spans="1:2" x14ac:dyDescent="0.25">
      <c r="A27" s="12" t="str">
        <f t="shared" si="0"/>
        <v/>
      </c>
      <c r="B27" s="14"/>
    </row>
    <row r="28" spans="1:2" x14ac:dyDescent="0.25">
      <c r="A28" s="12" t="str">
        <f t="shared" si="0"/>
        <v/>
      </c>
      <c r="B28" s="14"/>
    </row>
    <row r="29" spans="1:2" x14ac:dyDescent="0.25">
      <c r="A29" s="12" t="str">
        <f t="shared" si="0"/>
        <v/>
      </c>
      <c r="B29" s="14"/>
    </row>
    <row r="30" spans="1:2" x14ac:dyDescent="0.25">
      <c r="A30" s="12" t="str">
        <f t="shared" si="0"/>
        <v/>
      </c>
      <c r="B30" s="14"/>
    </row>
    <row r="31" spans="1:2" x14ac:dyDescent="0.25">
      <c r="A31" s="12" t="str">
        <f t="shared" si="0"/>
        <v/>
      </c>
      <c r="B31" s="14"/>
    </row>
    <row r="32" spans="1:2" x14ac:dyDescent="0.25">
      <c r="A32" s="12" t="str">
        <f t="shared" si="0"/>
        <v/>
      </c>
      <c r="B32" s="14"/>
    </row>
    <row r="33" spans="1:2" x14ac:dyDescent="0.25">
      <c r="A33" s="12" t="str">
        <f t="shared" si="0"/>
        <v/>
      </c>
      <c r="B33" s="14"/>
    </row>
    <row r="34" spans="1:2" x14ac:dyDescent="0.25">
      <c r="A34" s="12" t="str">
        <f t="shared" si="0"/>
        <v/>
      </c>
      <c r="B34" s="14"/>
    </row>
    <row r="35" spans="1:2" x14ac:dyDescent="0.25">
      <c r="A35" s="12" t="str">
        <f t="shared" si="0"/>
        <v/>
      </c>
      <c r="B35" s="14"/>
    </row>
    <row r="36" spans="1:2" x14ac:dyDescent="0.25">
      <c r="A36" s="12" t="str">
        <f t="shared" si="0"/>
        <v/>
      </c>
      <c r="B36" s="14"/>
    </row>
    <row r="37" spans="1:2" x14ac:dyDescent="0.25">
      <c r="A37" s="12" t="str">
        <f t="shared" si="0"/>
        <v/>
      </c>
      <c r="B37" s="14"/>
    </row>
    <row r="38" spans="1:2" x14ac:dyDescent="0.25">
      <c r="A38" s="12" t="str">
        <f t="shared" si="0"/>
        <v/>
      </c>
      <c r="B38" s="14"/>
    </row>
    <row r="39" spans="1:2" x14ac:dyDescent="0.25">
      <c r="A39" s="12" t="str">
        <f t="shared" si="0"/>
        <v/>
      </c>
      <c r="B39" s="14"/>
    </row>
    <row r="40" spans="1:2" x14ac:dyDescent="0.25">
      <c r="A40" s="12" t="str">
        <f t="shared" si="0"/>
        <v/>
      </c>
      <c r="B40" s="14"/>
    </row>
    <row r="41" spans="1:2" x14ac:dyDescent="0.25">
      <c r="A41" s="12" t="str">
        <f t="shared" si="0"/>
        <v/>
      </c>
      <c r="B41" s="14"/>
    </row>
    <row r="42" spans="1:2" x14ac:dyDescent="0.25">
      <c r="A42" s="12" t="str">
        <f t="shared" si="0"/>
        <v/>
      </c>
      <c r="B42" s="14"/>
    </row>
    <row r="43" spans="1:2" x14ac:dyDescent="0.25">
      <c r="A43" s="12" t="str">
        <f t="shared" si="0"/>
        <v/>
      </c>
      <c r="B43" s="14"/>
    </row>
    <row r="44" spans="1:2" x14ac:dyDescent="0.25">
      <c r="A44" s="12" t="str">
        <f t="shared" si="0"/>
        <v/>
      </c>
      <c r="B44" s="14"/>
    </row>
    <row r="45" spans="1:2" x14ac:dyDescent="0.25">
      <c r="A45" s="12" t="str">
        <f t="shared" si="0"/>
        <v/>
      </c>
      <c r="B45" s="14"/>
    </row>
    <row r="46" spans="1:2" x14ac:dyDescent="0.25">
      <c r="A46" s="12" t="str">
        <f t="shared" si="0"/>
        <v/>
      </c>
      <c r="B46" s="14"/>
    </row>
    <row r="47" spans="1:2" x14ac:dyDescent="0.25">
      <c r="A47" s="12" t="str">
        <f t="shared" si="0"/>
        <v/>
      </c>
      <c r="B47" s="14"/>
    </row>
    <row r="48" spans="1:2" x14ac:dyDescent="0.25">
      <c r="A48" s="12" t="str">
        <f t="shared" si="0"/>
        <v/>
      </c>
      <c r="B48" s="14"/>
    </row>
    <row r="49" spans="1:2" x14ac:dyDescent="0.25">
      <c r="A49" s="12" t="str">
        <f t="shared" si="0"/>
        <v/>
      </c>
      <c r="B49" s="14"/>
    </row>
    <row r="50" spans="1:2" x14ac:dyDescent="0.25">
      <c r="A50" s="12" t="str">
        <f t="shared" si="0"/>
        <v/>
      </c>
      <c r="B50" s="14"/>
    </row>
    <row r="51" spans="1:2" x14ac:dyDescent="0.25">
      <c r="A51" s="12" t="str">
        <f t="shared" si="0"/>
        <v/>
      </c>
      <c r="B51" s="14"/>
    </row>
    <row r="52" spans="1:2" x14ac:dyDescent="0.25">
      <c r="A52" s="12" t="str">
        <f t="shared" si="0"/>
        <v/>
      </c>
      <c r="B52" s="14"/>
    </row>
    <row r="53" spans="1:2" x14ac:dyDescent="0.25">
      <c r="A53" s="12" t="str">
        <f t="shared" si="0"/>
        <v/>
      </c>
      <c r="B53" s="14"/>
    </row>
    <row r="54" spans="1:2" x14ac:dyDescent="0.25">
      <c r="A54" s="12" t="str">
        <f t="shared" ref="A54:A86" si="2">IF(B54="","",A53+1)</f>
        <v/>
      </c>
      <c r="B54" s="14"/>
    </row>
    <row r="55" spans="1:2" x14ac:dyDescent="0.25">
      <c r="A55" s="12" t="str">
        <f t="shared" si="2"/>
        <v/>
      </c>
      <c r="B55" s="14"/>
    </row>
    <row r="56" spans="1:2" x14ac:dyDescent="0.25">
      <c r="A56" s="12" t="str">
        <f t="shared" si="2"/>
        <v/>
      </c>
      <c r="B56" s="14"/>
    </row>
    <row r="57" spans="1:2" x14ac:dyDescent="0.25">
      <c r="A57" s="12" t="str">
        <f t="shared" si="2"/>
        <v/>
      </c>
      <c r="B57" s="14"/>
    </row>
    <row r="58" spans="1:2" x14ac:dyDescent="0.25">
      <c r="A58" s="12" t="str">
        <f t="shared" si="2"/>
        <v/>
      </c>
      <c r="B58" s="14"/>
    </row>
    <row r="59" spans="1:2" x14ac:dyDescent="0.25">
      <c r="A59" s="12" t="str">
        <f t="shared" si="2"/>
        <v/>
      </c>
      <c r="B59" s="14"/>
    </row>
    <row r="60" spans="1:2" x14ac:dyDescent="0.25">
      <c r="A60" s="12" t="str">
        <f t="shared" si="2"/>
        <v/>
      </c>
      <c r="B60" s="14"/>
    </row>
    <row r="61" spans="1:2" x14ac:dyDescent="0.25">
      <c r="A61" s="12" t="str">
        <f t="shared" si="2"/>
        <v/>
      </c>
      <c r="B61" s="14"/>
    </row>
    <row r="62" spans="1:2" x14ac:dyDescent="0.25">
      <c r="A62" s="12" t="str">
        <f t="shared" si="2"/>
        <v/>
      </c>
      <c r="B62" s="14"/>
    </row>
    <row r="63" spans="1:2" x14ac:dyDescent="0.25">
      <c r="A63" s="12" t="str">
        <f t="shared" si="2"/>
        <v/>
      </c>
      <c r="B63" s="14"/>
    </row>
    <row r="64" spans="1:2" x14ac:dyDescent="0.25">
      <c r="A64" s="12" t="str">
        <f t="shared" si="2"/>
        <v/>
      </c>
      <c r="B64" s="14"/>
    </row>
    <row r="65" spans="1:2" x14ac:dyDescent="0.25">
      <c r="A65" s="12" t="str">
        <f t="shared" si="2"/>
        <v/>
      </c>
      <c r="B65" s="14"/>
    </row>
    <row r="66" spans="1:2" x14ac:dyDescent="0.25">
      <c r="A66" s="12" t="str">
        <f t="shared" si="2"/>
        <v/>
      </c>
      <c r="B66" s="14"/>
    </row>
    <row r="67" spans="1:2" x14ac:dyDescent="0.25">
      <c r="A67" s="12" t="str">
        <f t="shared" si="2"/>
        <v/>
      </c>
      <c r="B67" s="14"/>
    </row>
    <row r="68" spans="1:2" x14ac:dyDescent="0.25">
      <c r="A68" s="12" t="str">
        <f t="shared" si="2"/>
        <v/>
      </c>
      <c r="B68" s="14"/>
    </row>
    <row r="69" spans="1:2" x14ac:dyDescent="0.25">
      <c r="A69" s="12" t="str">
        <f t="shared" si="2"/>
        <v/>
      </c>
      <c r="B69" s="14"/>
    </row>
    <row r="70" spans="1:2" x14ac:dyDescent="0.25">
      <c r="A70" s="12" t="str">
        <f t="shared" si="2"/>
        <v/>
      </c>
      <c r="B70" s="14"/>
    </row>
    <row r="71" spans="1:2" x14ac:dyDescent="0.25">
      <c r="A71" s="12" t="str">
        <f t="shared" si="2"/>
        <v/>
      </c>
      <c r="B71" s="14"/>
    </row>
    <row r="72" spans="1:2" x14ac:dyDescent="0.25">
      <c r="A72" s="12" t="str">
        <f t="shared" si="2"/>
        <v/>
      </c>
      <c r="B72" s="14"/>
    </row>
    <row r="73" spans="1:2" x14ac:dyDescent="0.25">
      <c r="A73" s="12" t="str">
        <f t="shared" si="2"/>
        <v/>
      </c>
      <c r="B73" s="14"/>
    </row>
    <row r="74" spans="1:2" x14ac:dyDescent="0.25">
      <c r="A74" s="12" t="str">
        <f t="shared" si="2"/>
        <v/>
      </c>
      <c r="B74" s="14"/>
    </row>
    <row r="75" spans="1:2" x14ac:dyDescent="0.25">
      <c r="A75" s="12" t="str">
        <f t="shared" si="2"/>
        <v/>
      </c>
      <c r="B75" s="14"/>
    </row>
    <row r="76" spans="1:2" x14ac:dyDescent="0.25">
      <c r="A76" s="12" t="str">
        <f t="shared" si="2"/>
        <v/>
      </c>
      <c r="B76" s="14"/>
    </row>
    <row r="77" spans="1:2" x14ac:dyDescent="0.25">
      <c r="A77" s="12" t="str">
        <f t="shared" si="2"/>
        <v/>
      </c>
      <c r="B77" s="14"/>
    </row>
    <row r="78" spans="1:2" x14ac:dyDescent="0.25">
      <c r="A78" s="12" t="str">
        <f t="shared" si="2"/>
        <v/>
      </c>
      <c r="B78" s="14"/>
    </row>
    <row r="79" spans="1:2" x14ac:dyDescent="0.25">
      <c r="A79" s="12" t="str">
        <f t="shared" si="2"/>
        <v/>
      </c>
      <c r="B79" s="14"/>
    </row>
    <row r="80" spans="1:2" x14ac:dyDescent="0.25">
      <c r="A80" s="12" t="str">
        <f t="shared" si="2"/>
        <v/>
      </c>
      <c r="B80" s="14"/>
    </row>
    <row r="81" spans="1:2" x14ac:dyDescent="0.25">
      <c r="A81" s="12" t="str">
        <f t="shared" si="2"/>
        <v/>
      </c>
      <c r="B81" s="14"/>
    </row>
    <row r="82" spans="1:2" x14ac:dyDescent="0.25">
      <c r="A82" s="12" t="str">
        <f t="shared" si="2"/>
        <v/>
      </c>
      <c r="B82" s="14"/>
    </row>
    <row r="83" spans="1:2" x14ac:dyDescent="0.25">
      <c r="A83" s="12" t="str">
        <f t="shared" si="2"/>
        <v/>
      </c>
      <c r="B83" s="14"/>
    </row>
    <row r="84" spans="1:2" x14ac:dyDescent="0.25">
      <c r="A84" s="12" t="str">
        <f t="shared" si="2"/>
        <v/>
      </c>
      <c r="B84" s="14"/>
    </row>
    <row r="85" spans="1:2" x14ac:dyDescent="0.25">
      <c r="A85" s="12" t="str">
        <f t="shared" si="2"/>
        <v/>
      </c>
      <c r="B85" s="14"/>
    </row>
    <row r="86" spans="1:2" x14ac:dyDescent="0.25">
      <c r="A86" s="12" t="str">
        <f t="shared" si="2"/>
        <v/>
      </c>
      <c r="B86" s="14"/>
    </row>
  </sheetData>
  <sheetProtection algorithmName="SHA-512" hashValue="JbxVelZXtKAZ30SFn4kfPJddpL8aTCx+NvZ/vPRZVBb0Pkv2b5GPzeigQh0JJ1ZxwOpnG6GyH7B4PG8R6HLY8g==" saltValue="+Vyc3npjX89faemH1lAC/A==" spinCount="100000" sheet="1" objects="1" scenarios="1" selectLockedCells="1"/>
  <hyperlinks>
    <hyperlink ref="A8" r:id="rId1" display="https://exceljet.net/excel-functions/excel-if-function"/>
    <hyperlink ref="A9:A86" r:id="rId2" display="https://exceljet.net/excel-functions/excel-if-function"/>
    <hyperlink ref="A18:A20" r:id="rId3" display="https://exceljet.net/excel-functions/excel-if-function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9"/>
  <sheetViews>
    <sheetView view="pageBreakPreview" zoomScaleNormal="100" zoomScaleSheetLayoutView="100" workbookViewId="0">
      <pane ySplit="1" topLeftCell="A2" activePane="bottomLeft" state="frozen"/>
      <selection pane="bottomLeft" activeCell="E3" sqref="E3"/>
    </sheetView>
  </sheetViews>
  <sheetFormatPr defaultRowHeight="15" x14ac:dyDescent="0.25"/>
  <cols>
    <col min="1" max="1" width="5.28515625" style="49" bestFit="1" customWidth="1"/>
    <col min="2" max="2" width="42.7109375" style="47" customWidth="1"/>
    <col min="3" max="3" width="9.42578125" bestFit="1" customWidth="1"/>
    <col min="4" max="4" width="8.28515625" bestFit="1" customWidth="1"/>
    <col min="5" max="5" width="8" bestFit="1" customWidth="1"/>
    <col min="6" max="6" width="13.42578125" style="40" bestFit="1" customWidth="1"/>
    <col min="7" max="7" width="10.5703125" bestFit="1" customWidth="1"/>
    <col min="11" max="11" width="53" customWidth="1"/>
  </cols>
  <sheetData>
    <row r="1" spans="1:6" s="4" customFormat="1" ht="14.25" x14ac:dyDescent="0.2">
      <c r="A1" s="48" t="s">
        <v>13</v>
      </c>
      <c r="B1" s="43" t="s">
        <v>14</v>
      </c>
      <c r="C1" s="33" t="s">
        <v>15</v>
      </c>
      <c r="D1" s="34" t="s">
        <v>16</v>
      </c>
      <c r="E1" s="34" t="s">
        <v>17</v>
      </c>
      <c r="F1" s="38" t="s">
        <v>18</v>
      </c>
    </row>
    <row r="2" spans="1:6" x14ac:dyDescent="0.25">
      <c r="A2" s="49" t="s">
        <v>20</v>
      </c>
      <c r="B2" s="44" t="s">
        <v>42</v>
      </c>
      <c r="C2" s="33"/>
      <c r="D2" s="35"/>
      <c r="E2" s="35"/>
      <c r="F2" s="39">
        <f>SUM(F3:F3)</f>
        <v>0</v>
      </c>
    </row>
    <row r="3" spans="1:6" ht="114" x14ac:dyDescent="0.25">
      <c r="A3" s="50" t="s">
        <v>23</v>
      </c>
      <c r="B3" s="45" t="s">
        <v>43</v>
      </c>
      <c r="C3" s="36" t="s">
        <v>19</v>
      </c>
      <c r="D3" s="35">
        <v>1</v>
      </c>
      <c r="E3" s="55"/>
      <c r="F3" s="39">
        <f t="shared" ref="F3:F8" si="0">ROUND(ROUND(D3,2)*ROUND(E3,2),2)</f>
        <v>0</v>
      </c>
    </row>
    <row r="4" spans="1:6" x14ac:dyDescent="0.25">
      <c r="A4" s="49" t="s">
        <v>21</v>
      </c>
      <c r="B4" s="44" t="s">
        <v>44</v>
      </c>
      <c r="C4" s="36"/>
      <c r="D4" s="35"/>
      <c r="E4" s="37"/>
      <c r="F4" s="39">
        <f>SUM(F5:F5)</f>
        <v>0</v>
      </c>
    </row>
    <row r="5" spans="1:6" ht="99.75" x14ac:dyDescent="0.25">
      <c r="A5" s="50" t="s">
        <v>24</v>
      </c>
      <c r="B5" s="45" t="s">
        <v>45</v>
      </c>
      <c r="C5" s="36" t="s">
        <v>19</v>
      </c>
      <c r="D5" s="35">
        <v>1</v>
      </c>
      <c r="E5" s="55"/>
      <c r="F5" s="39">
        <f t="shared" si="0"/>
        <v>0</v>
      </c>
    </row>
    <row r="6" spans="1:6" x14ac:dyDescent="0.25">
      <c r="A6" s="49" t="s">
        <v>22</v>
      </c>
      <c r="B6" s="44" t="s">
        <v>46</v>
      </c>
      <c r="C6" s="36"/>
      <c r="D6" s="35"/>
      <c r="E6" s="37"/>
      <c r="F6" s="39">
        <f>SUM(F7:F8)</f>
        <v>0</v>
      </c>
    </row>
    <row r="7" spans="1:6" ht="299.25" x14ac:dyDescent="0.25">
      <c r="A7" s="50" t="s">
        <v>25</v>
      </c>
      <c r="B7" s="45" t="s">
        <v>47</v>
      </c>
      <c r="C7" s="36" t="s">
        <v>19</v>
      </c>
      <c r="D7" s="35">
        <v>1</v>
      </c>
      <c r="E7" s="55"/>
      <c r="F7" s="39">
        <f t="shared" si="0"/>
        <v>0</v>
      </c>
    </row>
    <row r="8" spans="1:6" ht="85.5" x14ac:dyDescent="0.25">
      <c r="A8" s="50" t="s">
        <v>26</v>
      </c>
      <c r="B8" s="46" t="s">
        <v>48</v>
      </c>
      <c r="C8" s="36" t="s">
        <v>19</v>
      </c>
      <c r="D8" s="35">
        <v>6</v>
      </c>
      <c r="E8" s="55"/>
      <c r="F8" s="39">
        <f t="shared" si="0"/>
        <v>0</v>
      </c>
    </row>
    <row r="9" spans="1:6" x14ac:dyDescent="0.25">
      <c r="A9" s="49" t="s">
        <v>49</v>
      </c>
      <c r="B9" s="44" t="s">
        <v>53</v>
      </c>
      <c r="C9" s="36"/>
      <c r="D9" s="35"/>
      <c r="E9" s="37"/>
      <c r="F9" s="39">
        <f>SUM(F10:F12)</f>
        <v>0</v>
      </c>
    </row>
    <row r="10" spans="1:6" ht="327.75" x14ac:dyDescent="0.25">
      <c r="A10" s="50" t="s">
        <v>50</v>
      </c>
      <c r="B10" s="45" t="s">
        <v>54</v>
      </c>
      <c r="C10" s="36" t="s">
        <v>19</v>
      </c>
      <c r="D10" s="35">
        <v>1</v>
      </c>
      <c r="E10" s="55"/>
      <c r="F10" s="39">
        <f t="shared" ref="F10:F12" si="1">ROUND(ROUND(D10,2)*ROUND(E10,2),2)</f>
        <v>0</v>
      </c>
    </row>
    <row r="11" spans="1:6" ht="85.5" x14ac:dyDescent="0.25">
      <c r="A11" s="50" t="s">
        <v>51</v>
      </c>
      <c r="B11" s="46" t="s">
        <v>55</v>
      </c>
      <c r="C11" s="36" t="s">
        <v>19</v>
      </c>
      <c r="D11" s="35">
        <v>2</v>
      </c>
      <c r="E11" s="55"/>
      <c r="F11" s="39">
        <f t="shared" si="1"/>
        <v>0</v>
      </c>
    </row>
    <row r="12" spans="1:6" ht="85.5" x14ac:dyDescent="0.25">
      <c r="A12" s="50" t="s">
        <v>52</v>
      </c>
      <c r="B12" s="46" t="s">
        <v>56</v>
      </c>
      <c r="C12" s="36" t="s">
        <v>19</v>
      </c>
      <c r="D12" s="35">
        <v>2</v>
      </c>
      <c r="E12" s="55"/>
      <c r="F12" s="39">
        <f t="shared" si="1"/>
        <v>0</v>
      </c>
    </row>
    <row r="13" spans="1:6" x14ac:dyDescent="0.25">
      <c r="A13" s="49" t="s">
        <v>57</v>
      </c>
      <c r="B13" s="44" t="s">
        <v>53</v>
      </c>
      <c r="C13" s="36"/>
      <c r="D13" s="35"/>
      <c r="E13" s="37"/>
      <c r="F13" s="39">
        <f>SUM(F14:F18)</f>
        <v>0</v>
      </c>
    </row>
    <row r="14" spans="1:6" ht="299.25" x14ac:dyDescent="0.25">
      <c r="A14" s="50" t="s">
        <v>58</v>
      </c>
      <c r="B14" s="45" t="s">
        <v>61</v>
      </c>
      <c r="C14" s="36" t="s">
        <v>19</v>
      </c>
      <c r="D14" s="35">
        <v>1</v>
      </c>
      <c r="E14" s="55"/>
      <c r="F14" s="39">
        <f t="shared" ref="F14:F16" si="2">ROUND(ROUND(D14,2)*ROUND(E14,2),2)</f>
        <v>0</v>
      </c>
    </row>
    <row r="15" spans="1:6" ht="85.5" x14ac:dyDescent="0.25">
      <c r="A15" s="50" t="s">
        <v>59</v>
      </c>
      <c r="B15" s="46" t="s">
        <v>48</v>
      </c>
      <c r="C15" s="36" t="s">
        <v>19</v>
      </c>
      <c r="D15" s="35">
        <v>6</v>
      </c>
      <c r="E15" s="55"/>
      <c r="F15" s="39">
        <f t="shared" si="2"/>
        <v>0</v>
      </c>
    </row>
    <row r="16" spans="1:6" ht="85.5" x14ac:dyDescent="0.25">
      <c r="A16" s="50" t="s">
        <v>60</v>
      </c>
      <c r="B16" s="46" t="s">
        <v>62</v>
      </c>
      <c r="C16" s="36" t="s">
        <v>19</v>
      </c>
      <c r="D16" s="35">
        <v>1</v>
      </c>
      <c r="E16" s="55"/>
      <c r="F16" s="39">
        <f t="shared" si="2"/>
        <v>0</v>
      </c>
    </row>
    <row r="17" spans="1:6" ht="85.5" x14ac:dyDescent="0.25">
      <c r="A17" s="50" t="s">
        <v>66</v>
      </c>
      <c r="B17" s="46" t="s">
        <v>63</v>
      </c>
      <c r="C17" s="36" t="s">
        <v>19</v>
      </c>
      <c r="D17" s="35">
        <v>3</v>
      </c>
      <c r="E17" s="55"/>
      <c r="F17" s="39">
        <f t="shared" ref="F17:F18" si="3">ROUND(ROUND(D17,2)*ROUND(E17,2),2)</f>
        <v>0</v>
      </c>
    </row>
    <row r="18" spans="1:6" ht="85.5" x14ac:dyDescent="0.25">
      <c r="A18" s="50" t="s">
        <v>65</v>
      </c>
      <c r="B18" s="46" t="s">
        <v>64</v>
      </c>
      <c r="C18" s="36" t="s">
        <v>19</v>
      </c>
      <c r="D18" s="35">
        <v>2</v>
      </c>
      <c r="E18" s="55"/>
      <c r="F18" s="39">
        <f t="shared" si="3"/>
        <v>0</v>
      </c>
    </row>
    <row r="19" spans="1:6" x14ac:dyDescent="0.25">
      <c r="A19" s="51"/>
      <c r="F19"/>
    </row>
    <row r="20" spans="1:6" x14ac:dyDescent="0.25">
      <c r="A20" s="51"/>
      <c r="F20"/>
    </row>
    <row r="21" spans="1:6" x14ac:dyDescent="0.25">
      <c r="A21" s="51"/>
      <c r="F21"/>
    </row>
    <row r="22" spans="1:6" x14ac:dyDescent="0.25">
      <c r="A22" s="51"/>
      <c r="F22"/>
    </row>
    <row r="23" spans="1:6" x14ac:dyDescent="0.25">
      <c r="A23" s="51"/>
      <c r="F23"/>
    </row>
    <row r="24" spans="1:6" x14ac:dyDescent="0.25">
      <c r="A24" s="51"/>
      <c r="F24"/>
    </row>
    <row r="25" spans="1:6" x14ac:dyDescent="0.25">
      <c r="A25" s="51"/>
      <c r="F25"/>
    </row>
    <row r="26" spans="1:6" x14ac:dyDescent="0.25">
      <c r="A26" s="51"/>
      <c r="F26"/>
    </row>
    <row r="27" spans="1:6" x14ac:dyDescent="0.25">
      <c r="A27" s="51"/>
      <c r="F27"/>
    </row>
    <row r="28" spans="1:6" x14ac:dyDescent="0.25">
      <c r="A28" s="51"/>
      <c r="F28"/>
    </row>
    <row r="29" spans="1:6" x14ac:dyDescent="0.25">
      <c r="A29" s="51"/>
      <c r="F29"/>
    </row>
    <row r="30" spans="1:6" x14ac:dyDescent="0.25">
      <c r="A30" s="51"/>
      <c r="F30"/>
    </row>
    <row r="31" spans="1:6" x14ac:dyDescent="0.25">
      <c r="A31" s="51"/>
      <c r="F31"/>
    </row>
    <row r="32" spans="1:6" x14ac:dyDescent="0.25">
      <c r="A32" s="51"/>
      <c r="F32"/>
    </row>
    <row r="33" spans="1:6" x14ac:dyDescent="0.25">
      <c r="A33" s="51"/>
      <c r="F33"/>
    </row>
    <row r="34" spans="1:6" x14ac:dyDescent="0.25">
      <c r="A34" s="51"/>
      <c r="F34"/>
    </row>
    <row r="35" spans="1:6" x14ac:dyDescent="0.25">
      <c r="A35" s="51"/>
      <c r="F35"/>
    </row>
    <row r="36" spans="1:6" x14ac:dyDescent="0.25">
      <c r="A36" s="51"/>
      <c r="F36"/>
    </row>
    <row r="37" spans="1:6" x14ac:dyDescent="0.25">
      <c r="A37" s="51"/>
      <c r="F37"/>
    </row>
    <row r="38" spans="1:6" x14ac:dyDescent="0.25">
      <c r="A38" s="51"/>
      <c r="F38"/>
    </row>
    <row r="39" spans="1:6" x14ac:dyDescent="0.25">
      <c r="A39" s="51"/>
      <c r="F39"/>
    </row>
    <row r="40" spans="1:6" x14ac:dyDescent="0.25">
      <c r="A40" s="51"/>
      <c r="F40"/>
    </row>
    <row r="41" spans="1:6" x14ac:dyDescent="0.25">
      <c r="A41" s="51"/>
      <c r="F41"/>
    </row>
    <row r="42" spans="1:6" x14ac:dyDescent="0.25">
      <c r="A42" s="51"/>
      <c r="F42"/>
    </row>
    <row r="43" spans="1:6" x14ac:dyDescent="0.25">
      <c r="A43" s="51"/>
      <c r="F43"/>
    </row>
    <row r="44" spans="1:6" x14ac:dyDescent="0.25">
      <c r="A44" s="51"/>
      <c r="F44"/>
    </row>
    <row r="45" spans="1:6" x14ac:dyDescent="0.25">
      <c r="A45" s="51"/>
      <c r="F45"/>
    </row>
    <row r="46" spans="1:6" x14ac:dyDescent="0.25">
      <c r="A46" s="51"/>
      <c r="F46"/>
    </row>
    <row r="47" spans="1:6" x14ac:dyDescent="0.25">
      <c r="A47" s="51"/>
      <c r="F47"/>
    </row>
    <row r="48" spans="1:6" x14ac:dyDescent="0.25">
      <c r="A48" s="51"/>
      <c r="F48"/>
    </row>
    <row r="49" spans="1:6" x14ac:dyDescent="0.25">
      <c r="A49" s="51"/>
      <c r="F49"/>
    </row>
    <row r="50" spans="1:6" x14ac:dyDescent="0.25">
      <c r="A50" s="51"/>
      <c r="F50"/>
    </row>
    <row r="51" spans="1:6" x14ac:dyDescent="0.25">
      <c r="A51" s="51"/>
      <c r="F51"/>
    </row>
    <row r="52" spans="1:6" x14ac:dyDescent="0.25">
      <c r="A52" s="51"/>
      <c r="F52"/>
    </row>
    <row r="53" spans="1:6" x14ac:dyDescent="0.25">
      <c r="A53" s="51"/>
      <c r="F53"/>
    </row>
    <row r="54" spans="1:6" x14ac:dyDescent="0.25">
      <c r="A54" s="51"/>
      <c r="F54"/>
    </row>
    <row r="55" spans="1:6" x14ac:dyDescent="0.25">
      <c r="A55" s="51"/>
      <c r="F55"/>
    </row>
    <row r="56" spans="1:6" x14ac:dyDescent="0.25">
      <c r="A56" s="51"/>
      <c r="F56"/>
    </row>
    <row r="57" spans="1:6" x14ac:dyDescent="0.25">
      <c r="A57" s="51"/>
      <c r="F57"/>
    </row>
    <row r="58" spans="1:6" x14ac:dyDescent="0.25">
      <c r="A58" s="51"/>
      <c r="F58"/>
    </row>
    <row r="59" spans="1:6" x14ac:dyDescent="0.25">
      <c r="A59" s="51"/>
      <c r="F59"/>
    </row>
  </sheetData>
  <sheetProtection algorithmName="SHA-512" hashValue="pGd0YMFU8WKezupv/g085+RgAUgfrOsDSOVAWgQCaSOJL6ExcqcWmTgOEpLQTSEyBbb4/NZMZd42plbA10lnxw==" saltValue="hs882Y4SIcQlJEsE9DoHDg==" spinCount="100000" sheet="1" objects="1" scenarios="1" selectLockedCells="1"/>
  <pageMargins left="0.7" right="0.7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9"/>
  <sheetViews>
    <sheetView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5.28515625" bestFit="1" customWidth="1"/>
    <col min="2" max="2" width="50.42578125" bestFit="1" customWidth="1"/>
    <col min="3" max="3" width="13.42578125" style="5" bestFit="1" customWidth="1"/>
  </cols>
  <sheetData>
    <row r="1" spans="1:5" ht="15.75" thickBot="1" x14ac:dyDescent="0.3">
      <c r="A1" s="59" t="s">
        <v>1</v>
      </c>
      <c r="B1" s="60"/>
      <c r="C1" s="61"/>
    </row>
    <row r="2" spans="1:5" x14ac:dyDescent="0.25">
      <c r="A2" s="41" t="s">
        <v>20</v>
      </c>
      <c r="B2" s="16" t="str">
        <f>IFERROR(VLOOKUP($A2,Predračun!$A:$F,2,FALSE),"")</f>
        <v>DEMONTAŽA OBSTOJEČIH KOMOR</v>
      </c>
      <c r="C2" s="17">
        <f>IFERROR(VLOOKUP($A2,Predračun!$A:$F,6,FALSE),"")</f>
        <v>0</v>
      </c>
    </row>
    <row r="3" spans="1:5" x14ac:dyDescent="0.25">
      <c r="A3" s="41" t="s">
        <v>21</v>
      </c>
      <c r="B3" s="16" t="str">
        <f>IFERROR(VLOOKUP($A3,Predračun!$A:$F,2,FALSE),"")</f>
        <v>PREDPROSTOR</v>
      </c>
      <c r="C3" s="17">
        <f>IFERROR(VLOOKUP($A3,Predračun!$A:$F,6,FALSE),"")</f>
        <v>0</v>
      </c>
    </row>
    <row r="4" spans="1:5" x14ac:dyDescent="0.25">
      <c r="A4" s="41" t="s">
        <v>22</v>
      </c>
      <c r="B4" s="16" t="str">
        <f>IFERROR(VLOOKUP($A4,Predračun!$A:$F,2,FALSE),"")</f>
        <v>HLADILNA KOMORA</v>
      </c>
      <c r="C4" s="17">
        <f>IFERROR(VLOOKUP($A4,Predračun!$A:$F,6,FALSE),"")</f>
        <v>0</v>
      </c>
    </row>
    <row r="5" spans="1:5" x14ac:dyDescent="0.25">
      <c r="A5" s="41" t="s">
        <v>49</v>
      </c>
      <c r="B5" s="16" t="str">
        <f>IFERROR(VLOOKUP($A5,Predračun!$A:$F,2,FALSE),"")</f>
        <v>ZAMRZOVALNA KOMORA</v>
      </c>
      <c r="C5" s="17">
        <f>IFERROR(VLOOKUP($A5,Predračun!$A:$F,6,FALSE),"")</f>
        <v>0</v>
      </c>
    </row>
    <row r="6" spans="1:5" x14ac:dyDescent="0.25">
      <c r="A6" s="41" t="s">
        <v>57</v>
      </c>
      <c r="B6" s="16" t="str">
        <f>IFERROR(VLOOKUP($A6,Predračun!$A:$F,2,FALSE),"")</f>
        <v>ZAMRZOVALNA KOMORA</v>
      </c>
      <c r="C6" s="17">
        <f>IFERROR(VLOOKUP($A6,Predračun!$A:$F,6,FALSE),"")</f>
        <v>0</v>
      </c>
    </row>
    <row r="7" spans="1:5" x14ac:dyDescent="0.25">
      <c r="A7" s="18"/>
      <c r="B7" s="19" t="s">
        <v>2</v>
      </c>
      <c r="C7" s="20">
        <f>SUM(C2:C6)</f>
        <v>0</v>
      </c>
      <c r="D7" s="4"/>
      <c r="E7" s="4"/>
    </row>
    <row r="8" spans="1:5" x14ac:dyDescent="0.25">
      <c r="A8" s="21"/>
      <c r="B8" s="22"/>
      <c r="C8" s="23"/>
      <c r="D8" s="4"/>
      <c r="E8" s="4"/>
    </row>
    <row r="9" spans="1:5" x14ac:dyDescent="0.25">
      <c r="A9" s="24"/>
      <c r="B9" s="25" t="s">
        <v>12</v>
      </c>
      <c r="C9" s="26">
        <f>ROUND(SUM(C7)*0.05,2)</f>
        <v>0</v>
      </c>
      <c r="D9" s="4"/>
      <c r="E9" s="4"/>
    </row>
    <row r="10" spans="1:5" x14ac:dyDescent="0.25">
      <c r="A10" s="18"/>
      <c r="B10" s="19" t="s">
        <v>2</v>
      </c>
      <c r="C10" s="20">
        <f>SUM(C7:C9)</f>
        <v>0</v>
      </c>
      <c r="D10" s="4"/>
      <c r="E10" s="4"/>
    </row>
    <row r="11" spans="1:5" x14ac:dyDescent="0.25">
      <c r="A11" s="25"/>
      <c r="B11" s="25"/>
      <c r="C11" s="27"/>
      <c r="D11" s="4"/>
      <c r="E11" s="4"/>
    </row>
    <row r="12" spans="1:5" x14ac:dyDescent="0.25">
      <c r="A12" s="28"/>
      <c r="B12" s="28" t="s">
        <v>3</v>
      </c>
      <c r="C12" s="32">
        <v>0</v>
      </c>
      <c r="D12" s="4"/>
      <c r="E12" s="4"/>
    </row>
    <row r="13" spans="1:5" x14ac:dyDescent="0.25">
      <c r="A13" s="28"/>
      <c r="B13" s="28" t="s">
        <v>4</v>
      </c>
      <c r="C13" s="29">
        <f>ROUND(SUM(C10*C12)/100,2)</f>
        <v>0</v>
      </c>
      <c r="D13" s="4"/>
      <c r="E13" s="4"/>
    </row>
    <row r="14" spans="1:5" x14ac:dyDescent="0.25">
      <c r="A14" s="19"/>
      <c r="B14" s="19" t="s">
        <v>5</v>
      </c>
      <c r="C14" s="20">
        <f>SUM(C10-C13)</f>
        <v>0</v>
      </c>
      <c r="D14" s="4"/>
      <c r="E14" s="4"/>
    </row>
    <row r="15" spans="1:5" x14ac:dyDescent="0.25">
      <c r="A15" s="25"/>
      <c r="B15" s="25"/>
      <c r="C15" s="26"/>
      <c r="D15" s="4"/>
      <c r="E15" s="4"/>
    </row>
    <row r="16" spans="1:5" x14ac:dyDescent="0.25">
      <c r="A16" s="25"/>
      <c r="B16" s="25" t="s">
        <v>6</v>
      </c>
      <c r="C16" s="26">
        <f>ROUND(SUM(C14)*0.22,2)</f>
        <v>0</v>
      </c>
      <c r="D16" s="4"/>
      <c r="E16" s="4"/>
    </row>
    <row r="17" spans="1:5" x14ac:dyDescent="0.25">
      <c r="A17" s="25"/>
      <c r="B17" s="25"/>
      <c r="C17" s="26"/>
      <c r="D17" s="4"/>
      <c r="E17" s="4"/>
    </row>
    <row r="18" spans="1:5" ht="15.75" thickBot="1" x14ac:dyDescent="0.3">
      <c r="A18" s="30"/>
      <c r="B18" s="30" t="s">
        <v>7</v>
      </c>
      <c r="C18" s="31">
        <f>SUM(C14:C17)</f>
        <v>0</v>
      </c>
      <c r="D18" s="4"/>
      <c r="E18" s="4"/>
    </row>
    <row r="19" spans="1:5" ht="15.75" thickTop="1" x14ac:dyDescent="0.25">
      <c r="D19" s="3"/>
      <c r="E19" s="3"/>
    </row>
  </sheetData>
  <sheetProtection algorithmName="SHA-512" hashValue="2xJW7L25aCEuCU27mL7h8gR9oxuw6GD+Bk2Ov01TL94bU273Y43IL4q8D4kTGvJihZ03WnrALjKAofSK/ec2xQ==" saltValue="3TjXVpTFIxfrVT7ZUDwwtg==" spinCount="100000" sheet="1" objects="1" scenarios="1" selectLockedCells="1"/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2</vt:i4>
      </vt:variant>
    </vt:vector>
  </HeadingPairs>
  <TitlesOfParts>
    <vt:vector size="6" baseType="lpstr">
      <vt:lpstr>Prva stran</vt:lpstr>
      <vt:lpstr>Splošni pogoji</vt:lpstr>
      <vt:lpstr>Predračun</vt:lpstr>
      <vt:lpstr>Rekapitulacija</vt:lpstr>
      <vt:lpstr>'Splošni pogoji'!_GoBack</vt:lpstr>
      <vt:lpstr>'Splošni pogoji'!Področje_tiskanja</vt:lpstr>
    </vt:vector>
  </TitlesOfParts>
  <Company>MOK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Šmid</dc:creator>
  <cp:lastModifiedBy>Nika Kladnik</cp:lastModifiedBy>
  <cp:lastPrinted>2019-03-27T13:16:38Z</cp:lastPrinted>
  <dcterms:created xsi:type="dcterms:W3CDTF">2019-03-27T11:33:24Z</dcterms:created>
  <dcterms:modified xsi:type="dcterms:W3CDTF">2019-07-05T08:56:54Z</dcterms:modified>
</cp:coreProperties>
</file>