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ladnikn\Desktop\JAVNA NAROČILA 2022\1. MOJE\1. KP7\14. nov popis del\"/>
    </mc:Choice>
  </mc:AlternateContent>
  <bookViews>
    <workbookView xWindow="0" yWindow="0" windowWidth="28800" windowHeight="12030"/>
  </bookViews>
  <sheets>
    <sheet name="Rekapitulacija" sheetId="11" r:id="rId1"/>
    <sheet name="Popis" sheetId="14" r:id="rId2"/>
  </sheets>
  <definedNames>
    <definedName name="_xlnm._FilterDatabase" localSheetId="1" hidden="1">Popis!$A$1:$F$660</definedName>
    <definedName name="_xlnm.Print_Area" localSheetId="1">Popis!$A$1:$F$660</definedName>
    <definedName name="_xlnm.Print_Area" localSheetId="0">Rekapitulacija!$A$1:$G$39</definedName>
    <definedName name="Query1" localSheetId="0">#REF!</definedName>
    <definedName name="Query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10" i="14" l="1"/>
  <c r="F411" i="14"/>
  <c r="F412" i="14"/>
  <c r="F413" i="14"/>
  <c r="F414" i="14"/>
  <c r="F415" i="14"/>
  <c r="F416" i="14"/>
  <c r="F417" i="14"/>
  <c r="F418" i="14"/>
  <c r="F419" i="14"/>
  <c r="F420" i="14"/>
  <c r="F421" i="14"/>
  <c r="F422" i="14"/>
  <c r="F423" i="14"/>
  <c r="F424" i="14"/>
  <c r="F425" i="14"/>
  <c r="F426" i="14"/>
  <c r="F427" i="14"/>
  <c r="F428" i="14"/>
  <c r="F429" i="14"/>
  <c r="F430" i="14"/>
  <c r="F431" i="14"/>
  <c r="F432" i="14"/>
  <c r="F433" i="14"/>
  <c r="F434" i="14"/>
  <c r="F435" i="14"/>
  <c r="F436" i="14"/>
  <c r="F437" i="14"/>
  <c r="F438" i="14"/>
  <c r="F439" i="14"/>
  <c r="F440" i="14"/>
  <c r="F441" i="14"/>
  <c r="F442" i="14"/>
  <c r="F443" i="14"/>
  <c r="F444" i="14"/>
  <c r="F445" i="14"/>
  <c r="F446" i="14"/>
  <c r="F447" i="14"/>
  <c r="F448" i="14"/>
  <c r="F449" i="14"/>
  <c r="F450" i="14"/>
  <c r="F451" i="14"/>
  <c r="F452" i="14"/>
  <c r="F453" i="14"/>
  <c r="F454" i="14"/>
  <c r="F455" i="14"/>
  <c r="F456" i="14"/>
  <c r="F457" i="14"/>
  <c r="F458" i="14"/>
  <c r="F459" i="14"/>
  <c r="F460" i="14"/>
  <c r="F461" i="14"/>
  <c r="F462" i="14"/>
  <c r="F463" i="14"/>
  <c r="F464" i="14"/>
  <c r="F465" i="14"/>
  <c r="F466" i="14"/>
  <c r="F467" i="14"/>
  <c r="F468" i="14"/>
  <c r="F469" i="14"/>
  <c r="F470" i="14"/>
  <c r="F471" i="14"/>
  <c r="F472" i="14"/>
  <c r="F473" i="14"/>
  <c r="F474" i="14"/>
  <c r="F475" i="14"/>
  <c r="F476" i="14"/>
  <c r="F477" i="14"/>
  <c r="F478" i="14"/>
  <c r="F479" i="14"/>
  <c r="F480" i="14"/>
  <c r="F481" i="14"/>
  <c r="F482" i="14"/>
  <c r="F483" i="14"/>
  <c r="F484" i="14"/>
  <c r="F485" i="14"/>
  <c r="F486" i="14"/>
  <c r="F487" i="14"/>
  <c r="F488" i="14"/>
  <c r="F489" i="14"/>
  <c r="F490" i="14"/>
  <c r="F491" i="14"/>
  <c r="F492" i="14"/>
  <c r="F409" i="14"/>
  <c r="F407" i="14"/>
  <c r="F408" i="14" l="1"/>
  <c r="F224" i="14"/>
  <c r="B11" i="11" l="1"/>
  <c r="B12" i="11"/>
  <c r="B13" i="11"/>
  <c r="B14" i="11"/>
  <c r="B15" i="11"/>
  <c r="B16" i="11"/>
  <c r="B17" i="11"/>
  <c r="B18" i="11"/>
  <c r="B19" i="11"/>
  <c r="B20" i="11"/>
  <c r="B21" i="11"/>
  <c r="B22" i="11"/>
  <c r="B23" i="11"/>
  <c r="B24" i="11"/>
  <c r="B25" i="11"/>
  <c r="B26" i="11"/>
  <c r="B27" i="11"/>
  <c r="B10" i="11"/>
  <c r="F660" i="14"/>
  <c r="F659" i="14"/>
  <c r="F658" i="14"/>
  <c r="F657" i="14"/>
  <c r="F656" i="14"/>
  <c r="F655" i="14"/>
  <c r="F653" i="14"/>
  <c r="F652" i="14"/>
  <c r="F649" i="14"/>
  <c r="F648" i="14"/>
  <c r="F646" i="14"/>
  <c r="F645" i="14"/>
  <c r="F644" i="14"/>
  <c r="F642" i="14"/>
  <c r="F641" i="14"/>
  <c r="F640" i="14"/>
  <c r="F637" i="14"/>
  <c r="F636" i="14" s="1"/>
  <c r="F635" i="14"/>
  <c r="F634" i="14"/>
  <c r="F632" i="14"/>
  <c r="F631" i="14" s="1"/>
  <c r="F630" i="14"/>
  <c r="F629" i="14"/>
  <c r="F626" i="14"/>
  <c r="F625" i="14"/>
  <c r="F624" i="14"/>
  <c r="F623" i="14"/>
  <c r="F622" i="14"/>
  <c r="F621" i="14"/>
  <c r="F619" i="14"/>
  <c r="F618" i="14" s="1"/>
  <c r="F614" i="14"/>
  <c r="F613" i="14"/>
  <c r="F612" i="14"/>
  <c r="F611" i="14"/>
  <c r="F610" i="14"/>
  <c r="F609" i="14"/>
  <c r="F608" i="14"/>
  <c r="F606" i="14"/>
  <c r="F605" i="14"/>
  <c r="F604" i="14"/>
  <c r="F603" i="14"/>
  <c r="F602" i="14"/>
  <c r="F600" i="14"/>
  <c r="F599" i="14"/>
  <c r="F598" i="14"/>
  <c r="F597" i="14"/>
  <c r="F596" i="14"/>
  <c r="F595" i="14"/>
  <c r="F594" i="14"/>
  <c r="F593" i="14"/>
  <c r="F592" i="14"/>
  <c r="F591" i="14"/>
  <c r="F590" i="14"/>
  <c r="F589" i="14"/>
  <c r="F588" i="14"/>
  <c r="F586" i="14"/>
  <c r="F585" i="14"/>
  <c r="F584" i="14"/>
  <c r="F583" i="14"/>
  <c r="F582" i="14"/>
  <c r="F581" i="14"/>
  <c r="F580" i="14"/>
  <c r="F579" i="14"/>
  <c r="F578" i="14"/>
  <c r="F575" i="14"/>
  <c r="F574" i="14"/>
  <c r="F573" i="14"/>
  <c r="F572" i="14"/>
  <c r="F570" i="14"/>
  <c r="F569" i="14"/>
  <c r="F566" i="14"/>
  <c r="F565" i="14"/>
  <c r="F564" i="14"/>
  <c r="F563" i="14"/>
  <c r="F562" i="14"/>
  <c r="F561" i="14"/>
  <c r="F560" i="14"/>
  <c r="F559" i="14"/>
  <c r="F557" i="14"/>
  <c r="F556" i="14"/>
  <c r="F555" i="14"/>
  <c r="F554" i="14"/>
  <c r="F553" i="14"/>
  <c r="F552" i="14"/>
  <c r="F549" i="14"/>
  <c r="F548" i="14"/>
  <c r="F547" i="14"/>
  <c r="F546" i="14"/>
  <c r="F545" i="14"/>
  <c r="F544" i="14"/>
  <c r="F542" i="14"/>
  <c r="F541" i="14"/>
  <c r="F540" i="14"/>
  <c r="F538" i="14"/>
  <c r="F537" i="14"/>
  <c r="F535" i="14"/>
  <c r="F534" i="14" s="1"/>
  <c r="F533" i="14"/>
  <c r="F532" i="14" s="1"/>
  <c r="F531" i="14"/>
  <c r="F530" i="14"/>
  <c r="F529" i="14"/>
  <c r="F528" i="14"/>
  <c r="F527" i="14"/>
  <c r="F526" i="14"/>
  <c r="F523" i="14"/>
  <c r="F522" i="14" s="1"/>
  <c r="F521" i="14"/>
  <c r="F520" i="14"/>
  <c r="F519" i="14"/>
  <c r="F518" i="14"/>
  <c r="F517" i="14"/>
  <c r="F516" i="14"/>
  <c r="F515" i="14"/>
  <c r="F514" i="14"/>
  <c r="F513" i="14"/>
  <c r="F512" i="14"/>
  <c r="F511" i="14"/>
  <c r="F510" i="14"/>
  <c r="F509" i="14"/>
  <c r="F508" i="14"/>
  <c r="F507" i="14"/>
  <c r="F506" i="14"/>
  <c r="F505" i="14"/>
  <c r="F503" i="14"/>
  <c r="F502" i="14"/>
  <c r="F501" i="14"/>
  <c r="F500" i="14"/>
  <c r="F495" i="14"/>
  <c r="F494" i="14"/>
  <c r="F493" i="14" s="1"/>
  <c r="F406" i="14"/>
  <c r="F405" i="14"/>
  <c r="F404" i="14"/>
  <c r="F403" i="14"/>
  <c r="F401" i="14"/>
  <c r="F400" i="14"/>
  <c r="F399" i="14"/>
  <c r="F396" i="14"/>
  <c r="F395" i="14"/>
  <c r="F394" i="14"/>
  <c r="F392" i="14"/>
  <c r="F391" i="14" s="1"/>
  <c r="F390" i="14"/>
  <c r="F389" i="14"/>
  <c r="F388" i="14"/>
  <c r="F387" i="14"/>
  <c r="F386" i="14"/>
  <c r="F385" i="14"/>
  <c r="F384" i="14"/>
  <c r="F382" i="14"/>
  <c r="F381" i="14"/>
  <c r="F380" i="14"/>
  <c r="F379" i="14"/>
  <c r="F378" i="14"/>
  <c r="F377" i="14"/>
  <c r="F376" i="14"/>
  <c r="F375" i="14"/>
  <c r="F373" i="14"/>
  <c r="F372" i="14"/>
  <c r="F370" i="14"/>
  <c r="F369" i="14" s="1"/>
  <c r="F367" i="14"/>
  <c r="F366" i="14"/>
  <c r="F365" i="14"/>
  <c r="F364" i="14"/>
  <c r="F363" i="14"/>
  <c r="F362" i="14"/>
  <c r="F361" i="14"/>
  <c r="F360" i="14"/>
  <c r="F359" i="14"/>
  <c r="F358" i="14"/>
  <c r="F356" i="14"/>
  <c r="F355" i="14"/>
  <c r="F353" i="14"/>
  <c r="F352" i="14"/>
  <c r="F351" i="14"/>
  <c r="F350" i="14"/>
  <c r="F349" i="14"/>
  <c r="F348" i="14"/>
  <c r="F347" i="14"/>
  <c r="F346" i="14"/>
  <c r="F345" i="14"/>
  <c r="F344" i="14"/>
  <c r="F343" i="14"/>
  <c r="F342" i="14"/>
  <c r="F341" i="14"/>
  <c r="F339" i="14"/>
  <c r="F338" i="14"/>
  <c r="F337" i="14"/>
  <c r="F336" i="14"/>
  <c r="F335" i="14"/>
  <c r="F334" i="14"/>
  <c r="F333" i="14"/>
  <c r="F332" i="14"/>
  <c r="F328" i="14"/>
  <c r="F327" i="14"/>
  <c r="F325" i="14"/>
  <c r="F324" i="14"/>
  <c r="F322" i="14"/>
  <c r="F321" i="14"/>
  <c r="F320" i="14"/>
  <c r="F319" i="14"/>
  <c r="F318" i="14"/>
  <c r="F317" i="14"/>
  <c r="F316" i="14"/>
  <c r="F314" i="14"/>
  <c r="F313" i="14"/>
  <c r="F312" i="14"/>
  <c r="F309" i="14"/>
  <c r="F308" i="14" s="1"/>
  <c r="F307" i="14"/>
  <c r="F306" i="14"/>
  <c r="F304" i="14"/>
  <c r="F303" i="14"/>
  <c r="F300" i="14"/>
  <c r="F299" i="14"/>
  <c r="F297" i="14"/>
  <c r="F296" i="14"/>
  <c r="F295" i="14" s="1"/>
  <c r="F294" i="14"/>
  <c r="F293" i="14" s="1"/>
  <c r="F292" i="14"/>
  <c r="F291" i="14" s="1"/>
  <c r="F290" i="14"/>
  <c r="F289" i="14"/>
  <c r="F286" i="14"/>
  <c r="F285" i="14"/>
  <c r="F284" i="14"/>
  <c r="F283" i="14"/>
  <c r="F281" i="14"/>
  <c r="F280" i="14" s="1"/>
  <c r="F277" i="14"/>
  <c r="F276" i="14"/>
  <c r="F275" i="14"/>
  <c r="F273" i="14"/>
  <c r="F272" i="14"/>
  <c r="F271" i="14"/>
  <c r="F270" i="14"/>
  <c r="F269" i="14"/>
  <c r="F267" i="14"/>
  <c r="F266" i="14"/>
  <c r="F265" i="14"/>
  <c r="F264" i="14"/>
  <c r="F263" i="14"/>
  <c r="F262" i="14"/>
  <c r="F259" i="14"/>
  <c r="F258" i="14"/>
  <c r="F256" i="14"/>
  <c r="F255" i="14" s="1"/>
  <c r="F253" i="14"/>
  <c r="F252" i="14"/>
  <c r="F251" i="14"/>
  <c r="F250" i="14"/>
  <c r="F248" i="14"/>
  <c r="F247" i="14" s="1"/>
  <c r="F246" i="14"/>
  <c r="F245" i="14"/>
  <c r="F244" i="14"/>
  <c r="F243" i="14"/>
  <c r="F242" i="14"/>
  <c r="F239" i="14"/>
  <c r="F238" i="14"/>
  <c r="F237" i="14"/>
  <c r="F236" i="14"/>
  <c r="F234" i="14"/>
  <c r="F233" i="14"/>
  <c r="F232" i="14"/>
  <c r="F230" i="14"/>
  <c r="F229" i="14" s="1"/>
  <c r="F228" i="14"/>
  <c r="F227" i="14"/>
  <c r="F223" i="14"/>
  <c r="F222" i="14" s="1"/>
  <c r="F221" i="14"/>
  <c r="F220" i="14"/>
  <c r="F219" i="14"/>
  <c r="F218" i="14"/>
  <c r="F217" i="14"/>
  <c r="F216" i="14"/>
  <c r="F215" i="14"/>
  <c r="F214" i="14"/>
  <c r="F213" i="14"/>
  <c r="F211" i="14"/>
  <c r="F210" i="14"/>
  <c r="F209" i="14"/>
  <c r="F205" i="14"/>
  <c r="F204" i="14"/>
  <c r="F203" i="14"/>
  <c r="F202" i="14"/>
  <c r="F201" i="14"/>
  <c r="F200" i="14"/>
  <c r="F199" i="14"/>
  <c r="F198" i="14"/>
  <c r="F197" i="14"/>
  <c r="F196" i="14"/>
  <c r="F194" i="14"/>
  <c r="F193" i="14" s="1"/>
  <c r="F192" i="14"/>
  <c r="F191" i="14"/>
  <c r="F190" i="14"/>
  <c r="F188" i="14"/>
  <c r="F187" i="14"/>
  <c r="F186" i="14"/>
  <c r="F185" i="14"/>
  <c r="F184" i="14"/>
  <c r="F183" i="14"/>
  <c r="F182" i="14"/>
  <c r="F181" i="14"/>
  <c r="F180" i="14"/>
  <c r="F179" i="14"/>
  <c r="F178" i="14"/>
  <c r="F177" i="14"/>
  <c r="F176" i="14"/>
  <c r="F175" i="14"/>
  <c r="F174" i="14"/>
  <c r="F173" i="14"/>
  <c r="F172" i="14"/>
  <c r="F171" i="14"/>
  <c r="F170" i="14"/>
  <c r="F169" i="14"/>
  <c r="F168" i="14"/>
  <c r="F167" i="14"/>
  <c r="F166" i="14"/>
  <c r="F165" i="14"/>
  <c r="F164" i="14"/>
  <c r="F163" i="14"/>
  <c r="F162" i="14"/>
  <c r="F161" i="14"/>
  <c r="F160" i="14"/>
  <c r="F158" i="14"/>
  <c r="F157" i="14"/>
  <c r="F156" i="14"/>
  <c r="F155" i="14"/>
  <c r="F154" i="14"/>
  <c r="F153" i="14"/>
  <c r="F152" i="14"/>
  <c r="F151" i="14"/>
  <c r="F147" i="14"/>
  <c r="F146" i="14"/>
  <c r="F145" i="14"/>
  <c r="F144" i="14"/>
  <c r="F143" i="14"/>
  <c r="F142" i="14"/>
  <c r="F141" i="14"/>
  <c r="F140" i="14"/>
  <c r="F139" i="14"/>
  <c r="F138" i="14"/>
  <c r="F137" i="14"/>
  <c r="F136" i="14"/>
  <c r="F135" i="14"/>
  <c r="F134" i="14"/>
  <c r="F133" i="14"/>
  <c r="F132" i="14"/>
  <c r="F131" i="14"/>
  <c r="F130" i="14"/>
  <c r="F129" i="14"/>
  <c r="F128" i="14"/>
  <c r="F127" i="14"/>
  <c r="F126" i="14"/>
  <c r="F125" i="14"/>
  <c r="F124" i="14"/>
  <c r="F123" i="14"/>
  <c r="F122" i="14"/>
  <c r="F121" i="14"/>
  <c r="F120" i="14"/>
  <c r="F119" i="14"/>
  <c r="F118" i="14"/>
  <c r="F117" i="14"/>
  <c r="F116" i="14"/>
  <c r="F115" i="14"/>
  <c r="F114" i="14"/>
  <c r="F113" i="14"/>
  <c r="F112" i="14"/>
  <c r="F111" i="14"/>
  <c r="F110" i="14"/>
  <c r="F109" i="14"/>
  <c r="F108" i="14"/>
  <c r="F107" i="14"/>
  <c r="F106" i="14"/>
  <c r="F105" i="14"/>
  <c r="F104" i="14"/>
  <c r="F103" i="14"/>
  <c r="F102" i="14"/>
  <c r="F101" i="14"/>
  <c r="F100" i="14"/>
  <c r="F99" i="14"/>
  <c r="F98" i="14"/>
  <c r="F97" i="14"/>
  <c r="F96" i="14"/>
  <c r="F95" i="14"/>
  <c r="F94" i="14"/>
  <c r="F93" i="14"/>
  <c r="F92" i="14"/>
  <c r="F91" i="14"/>
  <c r="F90" i="14"/>
  <c r="F89" i="14"/>
  <c r="F88" i="14"/>
  <c r="F87" i="14"/>
  <c r="F86" i="14"/>
  <c r="F85" i="14"/>
  <c r="F84" i="14"/>
  <c r="F83" i="14"/>
  <c r="F82" i="14"/>
  <c r="F81" i="14"/>
  <c r="F80" i="14"/>
  <c r="F79" i="14"/>
  <c r="F78" i="14"/>
  <c r="F77" i="14"/>
  <c r="F76" i="14"/>
  <c r="F75" i="14"/>
  <c r="F74" i="14"/>
  <c r="F73" i="14"/>
  <c r="F72" i="14"/>
  <c r="F71" i="14"/>
  <c r="F70" i="14"/>
  <c r="F69" i="14"/>
  <c r="F68" i="14"/>
  <c r="F67" i="14"/>
  <c r="F66" i="14"/>
  <c r="F65" i="14"/>
  <c r="F64" i="14"/>
  <c r="F63" i="14"/>
  <c r="F62" i="14"/>
  <c r="F61" i="14"/>
  <c r="F60" i="14"/>
  <c r="F59" i="14"/>
  <c r="F58" i="14"/>
  <c r="F57" i="14"/>
  <c r="F56" i="14"/>
  <c r="F55" i="14"/>
  <c r="F54" i="14"/>
  <c r="F53" i="14"/>
  <c r="F52" i="14"/>
  <c r="F51" i="14"/>
  <c r="F50" i="14"/>
  <c r="F49" i="14"/>
  <c r="F48" i="14"/>
  <c r="F47" i="14"/>
  <c r="F46" i="14"/>
  <c r="F45" i="14"/>
  <c r="F44" i="14"/>
  <c r="F43" i="14"/>
  <c r="F42" i="14"/>
  <c r="F41" i="14"/>
  <c r="F40" i="14"/>
  <c r="F39" i="14"/>
  <c r="F38" i="14"/>
  <c r="F37" i="14"/>
  <c r="F36" i="14"/>
  <c r="F35" i="14"/>
  <c r="F34" i="14"/>
  <c r="F33" i="14"/>
  <c r="F32" i="14"/>
  <c r="F31" i="14"/>
  <c r="F30" i="14"/>
  <c r="F29" i="14"/>
  <c r="F28" i="14"/>
  <c r="F27" i="14"/>
  <c r="F26" i="14"/>
  <c r="F25" i="14"/>
  <c r="F24" i="14"/>
  <c r="F23" i="14"/>
  <c r="F22" i="14"/>
  <c r="F21" i="14"/>
  <c r="F20" i="14"/>
  <c r="F19" i="14"/>
  <c r="F18" i="14"/>
  <c r="F17" i="14"/>
  <c r="F16" i="14"/>
  <c r="F15" i="14"/>
  <c r="F14" i="14"/>
  <c r="F13" i="14"/>
  <c r="F12" i="14"/>
  <c r="F11" i="14"/>
  <c r="F10" i="14"/>
  <c r="F9" i="14"/>
  <c r="F8" i="14"/>
  <c r="F7" i="14"/>
  <c r="F6" i="14"/>
  <c r="F5" i="14"/>
  <c r="F4" i="14"/>
  <c r="F3" i="14"/>
  <c r="F402" i="14" l="1"/>
  <c r="F257" i="14"/>
  <c r="F254" i="14" s="1"/>
  <c r="F571" i="14"/>
  <c r="F323" i="14"/>
  <c r="F647" i="14"/>
  <c r="F651" i="14"/>
  <c r="F326" i="14"/>
  <c r="F536" i="14"/>
  <c r="F654" i="14"/>
  <c r="F643" i="14"/>
  <c r="F499" i="14"/>
  <c r="F305" i="14"/>
  <c r="F226" i="14"/>
  <c r="F268" i="14"/>
  <c r="F639" i="14"/>
  <c r="F543" i="14"/>
  <c r="F340" i="14"/>
  <c r="F159" i="14"/>
  <c r="F195" i="14"/>
  <c r="F371" i="14"/>
  <c r="F525" i="14"/>
  <c r="F607" i="14"/>
  <c r="F22" i="11" s="1"/>
  <c r="F288" i="14"/>
  <c r="F568" i="14"/>
  <c r="F587" i="14"/>
  <c r="F628" i="14"/>
  <c r="F539" i="14"/>
  <c r="F189" i="14"/>
  <c r="F315" i="14"/>
  <c r="F551" i="14"/>
  <c r="F231" i="14"/>
  <c r="F354" i="14"/>
  <c r="F374" i="14"/>
  <c r="F261" i="14"/>
  <c r="F150" i="14"/>
  <c r="F208" i="14"/>
  <c r="F241" i="14"/>
  <c r="F274" i="14"/>
  <c r="F331" i="14"/>
  <c r="F393" i="14"/>
  <c r="F282" i="14"/>
  <c r="F279" i="14" s="1"/>
  <c r="F383" i="14"/>
  <c r="F298" i="14"/>
  <c r="F398" i="14"/>
  <c r="F558" i="14"/>
  <c r="F601" i="14"/>
  <c r="F620" i="14"/>
  <c r="F617" i="14" s="1"/>
  <c r="F24" i="11" s="1"/>
  <c r="F249" i="14"/>
  <c r="F235" i="14"/>
  <c r="F311" i="14"/>
  <c r="F357" i="14"/>
  <c r="F577" i="14"/>
  <c r="F633" i="14"/>
  <c r="F212" i="14"/>
  <c r="F302" i="14"/>
  <c r="F504" i="14"/>
  <c r="F650" i="14" l="1"/>
  <c r="F27" i="11" s="1"/>
  <c r="F207" i="14"/>
  <c r="F567" i="14"/>
  <c r="F20" i="11" s="1"/>
  <c r="F638" i="14"/>
  <c r="F26" i="11" s="1"/>
  <c r="F310" i="14"/>
  <c r="F301" i="14"/>
  <c r="F498" i="14"/>
  <c r="F17" i="11" s="1"/>
  <c r="F240" i="14"/>
  <c r="F576" i="14"/>
  <c r="F21" i="11" s="1"/>
  <c r="F524" i="14"/>
  <c r="F18" i="11" s="1"/>
  <c r="F550" i="14"/>
  <c r="F19" i="11" s="1"/>
  <c r="F260" i="14"/>
  <c r="F627" i="14"/>
  <c r="F25" i="11" s="1"/>
  <c r="F330" i="14"/>
  <c r="F368" i="14"/>
  <c r="F287" i="14"/>
  <c r="F149" i="14"/>
  <c r="F11" i="11" s="1"/>
  <c r="F225" i="14"/>
  <c r="F397" i="14"/>
  <c r="F15" i="11" s="1"/>
  <c r="F329" i="14" l="1"/>
  <c r="F14" i="11" s="1"/>
  <c r="F616" i="14"/>
  <c r="F615" i="14" s="1"/>
  <c r="F23" i="11" s="1"/>
  <c r="F278" i="14"/>
  <c r="F13" i="11" s="1"/>
  <c r="F206" i="14"/>
  <c r="F12" i="11" s="1"/>
  <c r="F497" i="14"/>
  <c r="F496" i="14" s="1"/>
  <c r="F16" i="11" s="1"/>
  <c r="F148" i="14" l="1"/>
  <c r="F10" i="11" s="1"/>
  <c r="F29" i="11"/>
  <c r="F30" i="11" s="1"/>
  <c r="F31" i="11" s="1"/>
  <c r="F32" i="11" s="1"/>
  <c r="F34" i="11" s="1"/>
</calcChain>
</file>

<file path=xl/sharedStrings.xml><?xml version="1.0" encoding="utf-8"?>
<sst xmlns="http://schemas.openxmlformats.org/spreadsheetml/2006/main" count="1760" uniqueCount="1237">
  <si>
    <t>Šifra</t>
  </si>
  <si>
    <t>Opis dela</t>
  </si>
  <si>
    <t>Enota</t>
  </si>
  <si>
    <t>Količina</t>
  </si>
  <si>
    <t>Cena/enoto</t>
  </si>
  <si>
    <t>Skupaj</t>
  </si>
  <si>
    <t xml:space="preserve">PRIPRAVLJALNA, RUŠITVENA  IN ZAKLJUČNA DELA </t>
  </si>
  <si>
    <t>GRADBENO - OBRTNIŠKA DELA:</t>
  </si>
  <si>
    <t>MOST</t>
  </si>
  <si>
    <t>VOZIŠČE</t>
  </si>
  <si>
    <t>PLOČNIK</t>
  </si>
  <si>
    <t>VODOVODNO OMREŽJE</t>
  </si>
  <si>
    <t>BETONSKA DELA</t>
  </si>
  <si>
    <t>TESARSKA DELA</t>
  </si>
  <si>
    <t>GRADBENI ODRI</t>
  </si>
  <si>
    <t>PREDDELA</t>
  </si>
  <si>
    <t>ZEMELJSKA DELA</t>
  </si>
  <si>
    <t>VOZIŠČNE KONSTRUKCIJE</t>
  </si>
  <si>
    <t>ODVODNJAVANJE</t>
  </si>
  <si>
    <t>TUJE STORITVE</t>
  </si>
  <si>
    <t>MONTAŽNA DELA</t>
  </si>
  <si>
    <t>GRADBENA DELA</t>
  </si>
  <si>
    <t>RUŠITVENA DELA</t>
  </si>
  <si>
    <t>KABELSKA KANALIZACIJA</t>
  </si>
  <si>
    <t>PRESTAVITEV TELEKOMUNIKACIJSKIH KABLOV</t>
  </si>
  <si>
    <t>OSTALA DELA</t>
  </si>
  <si>
    <t>SPLOŠNI POGOJI</t>
  </si>
  <si>
    <t>K28</t>
  </si>
  <si>
    <t>PROMETNA OPREMA</t>
  </si>
  <si>
    <t>GEODETSKA DELA</t>
  </si>
  <si>
    <t>kos</t>
  </si>
  <si>
    <t>Zakoličba točk zunanje ureditve.</t>
  </si>
  <si>
    <t>ČIŠČENJE TERENA</t>
  </si>
  <si>
    <t>m2</t>
  </si>
  <si>
    <t>m1</t>
  </si>
  <si>
    <t>Odstranitev grmovja na redko porasli površini (do 50 % pokritega tlorisa) - ročno.</t>
  </si>
  <si>
    <t>Porušitev in odstranitev asfaltne plasti v debelini do 5 cm.</t>
  </si>
  <si>
    <t>Porušitev in odstranitev tlakovanega vozišča iz kock s stranico do 8 cm.</t>
  </si>
  <si>
    <t>Rezkanje in odvoz asfaltne krovne plasti v debelini nad 10 cm.</t>
  </si>
  <si>
    <t>Porušitev in čiščenje robnika iz naravnega kamna.</t>
  </si>
  <si>
    <t>IZKOPI</t>
  </si>
  <si>
    <t>NASIPI, ZASIPI, KLINI, POSTELJICA IN GLINASTI NABOJ</t>
  </si>
  <si>
    <t>BREŽINE IN ZELENICE</t>
  </si>
  <si>
    <t>PREVOZI, RAZPROSTIRANJE IN UREDITEV DEPONIJ MATERIALA</t>
  </si>
  <si>
    <t>m3</t>
  </si>
  <si>
    <t>Doplačilo za ročni izkop vezljive zemljine – 3. kategorije.</t>
  </si>
  <si>
    <t>Površinski izkop plodne zemljine – 1. kategorije – strojno z odrivom do 50 m.</t>
  </si>
  <si>
    <t>Prilagoditev pokrovov jaškov na novo višino.</t>
  </si>
  <si>
    <t>Izdelava posteljice iz drobljenih kamnitih zrn v debelini 20 cm  (ob robniku).</t>
  </si>
  <si>
    <t>Humuziranje zelenice brez valjanja, v debelini do 15 cm - ročno</t>
  </si>
  <si>
    <t>Doplačilo za zatravitev s semenom</t>
  </si>
  <si>
    <t>t</t>
  </si>
  <si>
    <t>NOSILNE PLASTI</t>
  </si>
  <si>
    <t>OBRABNE PLASTI</t>
  </si>
  <si>
    <t>ROBNI ELEMENTI VOZIŠČ</t>
  </si>
  <si>
    <t>Izdelava nevezane nosilne plasti drobljenca (TD32) iz kamnine v debelini do 20 cm</t>
  </si>
  <si>
    <t>Pobrizg podlage z bitumensko emulzijo 0,4 kg/m2</t>
  </si>
  <si>
    <t>Dobava in vgraditev pogreznjenega robnika iz naravnega kamna s prerezom 15/25 cm</t>
  </si>
  <si>
    <t>Izdelava obrobe iz malih tlakovcev iz naravnega kamna velikosti 10 cm/10 cm/10 cm</t>
  </si>
  <si>
    <t>POKONČNA OPREMA CEST</t>
  </si>
  <si>
    <t>OZNAČBE NA VOZIŠČIH</t>
  </si>
  <si>
    <t>Dobava in vgraditev stebrička za prometni znak iz vroče cinkane jeklene cevi s premerom 64 mm, dolge 2000 mm</t>
  </si>
  <si>
    <t>Dobava in pritrditev prometnega znaka, podloga iz aluminijaste pločevine, RA2, velikost od 0,21 do 0,40 m2</t>
  </si>
  <si>
    <t>Izdelava tankoslojne prečne in ostalih označb na vozišču z enokomponentno belo barvo, vključno 250 g/m2 posipa z drobci / kroglicami stekla, strojno, debelina plasti suhe snovi 250 m, površina označbe do 0,5 m2</t>
  </si>
  <si>
    <t>Izdelava tankoslojne vzdolžne označbe na vozišču z enokomponentno belo barvo, vključno 250 g/m2 posipa z drobci / kroglicami stekla, strojno, debelina plasti suhe snovi 250 µm, širina črte 10 cm</t>
  </si>
  <si>
    <t>Izdelava tankoslojne vzdolžne označbe na vozišču z enokomponentno belo barvo, vključno 250 g/m2 posipa z drobci / kroglicami stekla, strojno, debelina plasti suhe snovi 250 µm, širina črte 12 cm</t>
  </si>
  <si>
    <t>Izdelava tankoslojne prečne in ostalih označb na vozišču z enokomponentno belo barvo, vključno 250 g/m2 posipa z drobci / kroglicami stekla, strojno, debelina plasti suhe snovi 250 mm, širina črte 20 do 30 cm</t>
  </si>
  <si>
    <t>Izdelava tankoslojne prečne in ostalih označb na vozišču z enokomponentno belo barvo, vključno 250 g/m2 posipa z drobci / kroglicami stekla, strojno, debelina plasti suhe snovi 250 mm, širina črte 50 cm</t>
  </si>
  <si>
    <t>Izdelava tankoslojne vzdolžne označbe na vozišču z enokomponentno rdečo barvo, vključno 250 g/m2 posipa z drobci / kroglicami stekla, strojno, debelina plasti suhe snovi 250 µm, širina črte 20 cm</t>
  </si>
  <si>
    <t>kpl</t>
  </si>
  <si>
    <t>OSTALA PREDELA</t>
  </si>
  <si>
    <t>Obnova in zavarovanje zakoličbe osi trase komunalnih vodov v ravninskem terenu.</t>
  </si>
  <si>
    <t>Postavitev in zavarovanje prečnega profila ostale javne ceste v ravninskem terenu.</t>
  </si>
  <si>
    <t>Obnovitev in zavarovanje zakoličbe osi trase ostale javne ceste v ravninskem terenu.</t>
  </si>
  <si>
    <t>Zakoličba geodestkih točk robov ceste in uvozov.</t>
  </si>
  <si>
    <t>Odstranitev prometnega znaka s stranico / premerom 600 mm skupaj s temeljem in stebričkom ter odvozom na stalno deponijo</t>
  </si>
  <si>
    <t>Odstranitev dveh prometnih znakov s stranico 600 in 350 x 900 mm skupaj s temeljem in stebričkom ter odvozom na stalno deponijo</t>
  </si>
  <si>
    <t>Odstranitev prometnega znaka s stranico / premerom 600 mm in utripalcem skupaj s temeljem in stebričkom ter odvozom na stalno deponijo</t>
  </si>
  <si>
    <t>Odstranitev prometnega znaka s stranico / premerom 350 x 120 mm z odvozom na stalno deponijo</t>
  </si>
  <si>
    <t>Rezanje asfaltne plasti s talno diamantno žago, debeline 10 do 14 cm</t>
  </si>
  <si>
    <t>Porušitev in odstranitev asfaltne plasti v debelini od 5 do 10 cm  z odvozom ruševin na gradbiščno deponijo  zaradi predelave asfaltnih ruševin v nasipni material (na parkirišču SŽ)</t>
  </si>
  <si>
    <t>Odstranitev obstoječih kovinskih stebričkov (konfinov) skupaj s temeljem in odvozom na stalno deponijo</t>
  </si>
  <si>
    <t>Odtranitev obstoječe mrežne ograje z odvozom na  gradbiščno deponijo</t>
  </si>
  <si>
    <t>Odtranitev obstoječe zapornice na uvozu parkirišča SŽ z odvozom na gradbišno deponijo</t>
  </si>
  <si>
    <t>Porušitev in odstranitev robnika iz cementnega betona dimenzij 15/25 cm, z odovozom na stalno deponijo</t>
  </si>
  <si>
    <t>Porušitev in odstranitev betonske naletne glave prometnega otoka z odovozom na stalno deponijo</t>
  </si>
  <si>
    <t>Odstranitev Jumbo panoja na območju parkirišča ob mrežni ograji z deponiranjem na lokaciji</t>
  </si>
  <si>
    <t>Odstranitev cipres žive meje z odvozom na stalno deponijo</t>
  </si>
  <si>
    <t>Kompletna izdelava projektne dokumentacije ureditve cestnega prometa med gradnjo - v postavki morajo biti upoštevane vse morebitne začasne prometne ureditve glede na predvideno organizacijo gradbišča ter terminski plan</t>
  </si>
  <si>
    <t>PLANUM TEMELJNIH TAL</t>
  </si>
  <si>
    <t>LOČILNE, DRENAŽNE IN FILTRSKE PLASTI TER DELOVNI PLATO</t>
  </si>
  <si>
    <t>NASIPI , KLINI, ZASIPI, POSTELJICA IN GLINASTI NABOJ</t>
  </si>
  <si>
    <t>PREVOZI, RAZPROSTIRANJE IN UREJANJE DEPONIJ MATERIALA</t>
  </si>
  <si>
    <t>Porušitev in odstranitev asfaltne plasti v debelini do 5 cm  z odvozom ruševin na gradbiščno deponijo  zaradi predelave asfaltnih ruševin v nasipni material</t>
  </si>
  <si>
    <t>Porušitev in odstranitev asfaltne plasti v debelini nad 10 cm z odvozom ruševin na gradbiščno deponijo  zaradi predelave asfaltnih ruševin v nasipni material</t>
  </si>
  <si>
    <t>Rezanje asfaltne plasti s talno diamantno žago, debeline 4 cm, s pripravo stika za stikovanje starega in novega asfalta (stopničenje med nosilno in obrabno plastjo)</t>
  </si>
  <si>
    <t>Rezanje asfaltne plasti s talno diamantno žago, debeline 5 do 10 cm (na parkirišču SŽ)</t>
  </si>
  <si>
    <t>Površinski izkopi plodne zemlje ( humusa )  1 kategorije - strojno z nakladanjem</t>
  </si>
  <si>
    <t>Široki izkop vezljive zemljine - 3 kategorije strojno z nakladanjem</t>
  </si>
  <si>
    <t>Široki izkop zrnate kamnine - 3 kategorije ročno (v območju obstoječih komunalnih vodov)</t>
  </si>
  <si>
    <t>Široki izkop zrnate kamnine - 3 kategorije strojno z nakladanjem</t>
  </si>
  <si>
    <t>Široki izkop mehke kamenine - 4 kategorije strojno z nakladanjem</t>
  </si>
  <si>
    <t>Izkop vezljive zemljine/zrnate kamenine  3 kategorije za temelje, kanalske rove, prepuste, jaške  in drenaže, širine 1,0 m in globine do 1,0 m strojno , planiranje dna ročno meteorna kanalizacija</t>
  </si>
  <si>
    <t>Ureditev planuma temeljnih tal vezljive zemljine 3 kategorije</t>
  </si>
  <si>
    <t>Dobava in vgraditev geotekstilije za ločilno plast, natezna trdnost do  nad do 12 kN/m2</t>
  </si>
  <si>
    <t>Humuziranje brežin brez valjanja v debelini do 15 cm - strojno</t>
  </si>
  <si>
    <t>Doplačilo za zatravitev z mešanico semen travinj in cvetočih cvetlic</t>
  </si>
  <si>
    <t>Razprostiranje odvečne vezljive zemljine 3 kategorije</t>
  </si>
  <si>
    <t>Razprostiranje odvečne zrnate kamenine 3 kategorije</t>
  </si>
  <si>
    <t>Razprostiranje odvečne kamenine 4 kategorije</t>
  </si>
  <si>
    <t>Izdelava nevezane nosilne plasti enakomerno zrnatega drobljenca iz kamnine v debelini 21 do 30 cm</t>
  </si>
  <si>
    <t>Obdelava stika obstojčečega in novega asfalta s  premazom emulzije in tesnilne paste</t>
  </si>
  <si>
    <t>Dobava in vgraditev prefabriciranega dvigdnjenega robnika  iz naravnega kamna (granit) s prerezom 15/25 cm</t>
  </si>
  <si>
    <t>Dobava in vgraditev dvignjenega vtočnega robnika s  prerezom 15/25 cm iz naravnega kamna (granit)</t>
  </si>
  <si>
    <t>Dobava in vgraditev prefabriciranega pogreznjenega robnika  iz naravnega kamna (granit)  s prerezom 15/25 cm</t>
  </si>
  <si>
    <t>Dobava in vgraditev prefabriciranega dvigdnjenega robnika  betona s prerezom 15/25 cm</t>
  </si>
  <si>
    <t>Dobava in vgraditev predfabriciranega pogreznjenega robnika iz  betona  s prerezom 8/20 cm</t>
  </si>
  <si>
    <t>Dobava in vgraditev predfabriciranega naletne glave prometnega otoka iz armiranega betona (tipska naletna glava) skupaj s temeljem</t>
  </si>
  <si>
    <t>Izdelava taktilnih oznak z opozorilnimi (čepastimi) bet. ploščami 30/30/8cm na podlago iz peska 0/4  debeline 5cm, nanos protiprašne emulzije, stiki so zapolnjeni  s trajnoelastično zmesjo  Op. plošče morajo biti skladne s standardom SIST ISO 21542:2016</t>
  </si>
  <si>
    <t>Izdelava taktilnih oznak z  vodilnimi (rebrastimi) bet. ploščami 30/30/8cm na podlago iz peska 0/4  debeline 5cm, nanos protiprašne emulzije, stiki so zapolnjeni  s trajnoelastično zmesjo  Op. plošče morajo biti skladne s standardom SIST ISO 21542:2016</t>
  </si>
  <si>
    <t>GLOBINSKO ODVODNJAVANJE - KANALIZACIJA</t>
  </si>
  <si>
    <t>JAŠKI</t>
  </si>
  <si>
    <t xml:space="preserve">Dvig kote pokrova obstoječega fekalnega jaška na končno niveleto ceste, skupaj z dobavo in  vgraditvijo novega pokrova iz duktilne litine z nosilnostjo 250 kN, krožnega prereza s premerom 600 mm. </t>
  </si>
  <si>
    <t xml:space="preserve">Dvig kote pokrova obstoječega fekalnega jaška na končno niveleto ceste, skupaj z dobavo in  vgraditvijo novega pokrova iz duktilne litine z nosilnostjo 250 kN, krožnega prereza s premerom 400 mm. </t>
  </si>
  <si>
    <t>Izdelava kanalizacije iz cevi iz polivinilklorida,  vključno s podložno plastjo iz cementnega betona,  premera 15 cm, v globini do 1,0 m (cevi SN8)</t>
  </si>
  <si>
    <t>Obbetoniranje cevi za kanalizacijo s cementnim betonom C 12/15, po detajlu iz načrta, premera 15 cm</t>
  </si>
  <si>
    <t xml:space="preserve">Dvig kote pokrova obstoječega fekalnega jaška na končno niveleto ceste, skupaj z dobavo in  vgraditvijo novega pokrova iz duktilne litine z nosilnostjo 250 kN, prereza 600 x 600 mm. </t>
  </si>
  <si>
    <t xml:space="preserve">Dvig kote pokrova obstoječega fekalnega jaška na končno niveleto ceste, skupaj z dobavo in  vgraditvijo novega pokrova iz duktilne litine z nosilnostjo 400 kN, prereza 600 x 600 mm. </t>
  </si>
  <si>
    <t>OZNAČBE NA VOZIŠČU</t>
  </si>
  <si>
    <t>OSTALA OPREMA</t>
  </si>
  <si>
    <t>Izdelava temelja iz cementnega betona C12/15,  globine 80 cm, premera 30 cm,</t>
  </si>
  <si>
    <t>Dobava in vgraditev stebrička za prometni znak iz vroče cinakane jeklene cevi s premerom 64 mm, dolge 1500 mm</t>
  </si>
  <si>
    <t>Dobava in vgraditev stebrička za prometni znak iz vroče cinakane jeklene cevi s premerom 64 mm, dolge 3500 mm</t>
  </si>
  <si>
    <t>Dobava in vgraditev stebrička za prometni znak iz vroče cinakane jeklene cevi s premerom 64 mm, dolge 4000 mm</t>
  </si>
  <si>
    <t>Dobava in pritrditev okroglega prometnega znaka, podloga iz aluminijaste pločevine, znak z odsevno folijo RA1 vrste, premera 400 mm</t>
  </si>
  <si>
    <t>Dobava in pritrditev trikotnega prometnega znaka,  podloga iz vroče cinkane jeklene pločevine, znak z odsevno folijo RA2 vrste, dolžina stranice a = 900 mm (znak 2101)</t>
  </si>
  <si>
    <t>Dobava in pritrditev prometnega znaka, podloga  iz aluminijaste pločevine, znak z belo barvo - folijo RA2 vrste, velikosti od 0,11 do 0,20 m2 velikost 300 x 600 mm  (znak 3313)</t>
  </si>
  <si>
    <t>Dobava in montaža utripalca pri prometnem  znaku 2101 skupaj s priključitvijo</t>
  </si>
  <si>
    <t>Dobava in pritrditev prometnega znaka, podloga  iz aluminijaste pločevine, znak z rumeno barvo - folijo 1 vrste, velikosti od 0,41 do 0,70 m2 velikost 1300*350 mm.</t>
  </si>
  <si>
    <t>Izdelava tankoslojne vzdolžne označbe na vozišču  z enokomponentno belo barvo, vključno 250 g/m2 posipa z drobci / krogljicami stekla, strojno, debelina plasti suhe snovi  300 mm, širina črte 15 cm sredinske črte</t>
  </si>
  <si>
    <t>Izdelava tankoslojne vzdolžne označbe na vozišču  z enokomponentno belo barvo, vključno 250 g/m2 posipa z drobci / krogljicami stekla, strojno, debelina plasti suhe snovi  300 mm, širina črte 15 cm robne črte</t>
  </si>
  <si>
    <t>Doplačilo za izdelavo prekinjenih vzdolžnih  označb na vozišču, širina črte 15 cm</t>
  </si>
  <si>
    <t>Izdelava debeloslojne prečne in ostalih označb  na vozišču z večkomponentno hladno plastiko z vmešanimi drobci / kroglicami stekla, vključno  200 g/m2 dodatnega posipa z drobci stekla,  strojno, debelina plasti 3 mm, širina črte 20 do 30 cm  (polje za umirjanje prometa pred in za prometnim otokom)</t>
  </si>
  <si>
    <t>Izdelava debeloslojne prečne in ostalih označb na vozišču z večkomponentno hladno plastiko z vmešanimi drobci / krogljicami stekla, vključno  200 g/m2 dodatnega posipa z drobci stekla,  strojno, debelina plasti 3 mm, širina črte 50 cm stop črte</t>
  </si>
  <si>
    <t>Izdelava debeloslojne prečne in ostalih označb na vozišču z večkomponentno hladno plastiko z vmešanimi drobci / krogljicami stekla, vključno  200 g/m2 dodatnega posipa z drobci stekla,  strojno, debelina plasti 3 mm, širina črte 50 cm črte 5212</t>
  </si>
  <si>
    <t>Izdelava debeloslojne prečne in ostalih označb na vozišču z večkomponentno hladno plastiko z vmešanimi drobci / krogljicami stekla, vključno  200 g/m2 dodatnega posipa z drobci stekla,  strojno, debelina plasti 3 mm, širina črte 50 cm prehodi za pešce</t>
  </si>
  <si>
    <t>Izdelava tankoslojne vzdolžne označbe na vozišču  z enokomponentno belo barvo, vključno 250 g/m2 posipa z drobci / krogljicami stekla, strojno, debelina plasti suhe snovi  300 mm, širina črte 10 cm črte na kolesarskih stezah</t>
  </si>
  <si>
    <t>Doplačilo za izdelavo prekinjenih vzdolžnih  označb na vozišču, širina črte 10 cm</t>
  </si>
  <si>
    <t>Izdelava debeloslojne prečne in ostalih označb na vozišču z večkomponentno hladno plastiko z vmešanimi drobci / krogljicami stekla, vključno  200 g/m2 dodatnega posipa z drobci stekla,  strojno, debelina plasti 3 mm piktogrami na kolesarski stezi</t>
  </si>
  <si>
    <t>Izdelava debeloslojne prečne in ostalih označb na vozišču z večkomponentno hladno plastiko z vmešanimi drobci / krogljicami stekla, vključno  200 g/m2 dodatnega posipa z drobci stekla,  strojno, debelina plasti 3 mm piktogrami na vozišču</t>
  </si>
  <si>
    <t>Izdelava druge debeloslojne označbe na vozišču, z rdečo barvo s kremenčevim posipom  barvanje kolesarskih stez</t>
  </si>
  <si>
    <t>Ponovna montaža Jumbo panoja s temeljem  po končanih delih</t>
  </si>
  <si>
    <t>Ponovna montaža demontirane ograje na novo izvedeni  z temelji in stebrički ter napenjali</t>
  </si>
  <si>
    <t>Dobava nove mrežne ograje s stebrički in vsem potrebnim materialom, enake kot je obstoječa, ki  se jo ponovno montira, v sivi barvi  z vsemi elementi in montažo, višina ograje 2,00 m.</t>
  </si>
  <si>
    <t>Ponovna postavitev odstranjene zapornice na uvozu na Kolodvorski cesti - uvoz parkirišča v ceno so zajeta vsa dela skupaj s temeljem zapornice</t>
  </si>
  <si>
    <t>Dobava in postavitev konfinov (stebričkov), višine 110 cm, premera fi 100 mm, vroče cinkanih in 2 krat protiprašno barvanih s sivo barvo. V ceni je zajet tudi temelj</t>
  </si>
  <si>
    <t>Izdelava geodetskega načrta po končani  gradnji</t>
  </si>
  <si>
    <t>Projektantski nadzor</t>
  </si>
  <si>
    <t>ur</t>
  </si>
  <si>
    <t>Izvedba strokovnega konservatorskega nadzora v skladu s 84. členom ZVKDS nad gradnjo na  območju kulturne dediščine.</t>
  </si>
  <si>
    <t>Pridobitev soglasja ministrstva za kulturo glede posega na območje kulturne dediščine skladno s podgoji ZVKDS</t>
  </si>
  <si>
    <t>Izdelava projektne dokumentacije za projekt izvedenih del</t>
  </si>
  <si>
    <t>Izdelava projektne dokumentacije za vzdrževanje in obratovanje</t>
  </si>
  <si>
    <t>Izdelava dokumentacije za BCP</t>
  </si>
  <si>
    <t>K39a</t>
  </si>
  <si>
    <t>KABELSKA KANALIZACIJA IN TK VODI</t>
  </si>
  <si>
    <t>ZIDARSKA IN OSTALA DELA</t>
  </si>
  <si>
    <t>Začasna prestavitev obstoječih vodov in vzpostavitev novega stanja vodov v funkcijo po obnovi mostu. Obstoječi vodi:
-kanalizacija (mešana, betonska cev fi100, Komunala Kranj),
-TK vod (ARNES),
-20 kV elektrovod (Elektro Gorenjska),
-vodovod (PE 10, Komunala Kranj).
Skladno z vsemi navodili upravljalcev vodov.</t>
  </si>
  <si>
    <t xml:space="preserve">Zakoličba območja  voziščne konstrukcije mostu -  tri karakteristične točke z višinsko navezavo in izdelavo situacije  zakoličbe. 
Izvedba geodetskih meritev, ugotovitev meja parcele zaradi gradbenih posegov in linij obstoječih komunalnih vodov, pred pričetkom gradnje, v sodelovanju s pristojnimi komunalnimi službami. Pred pričetkom gradnje je potrebno preveriti podatke, zakoličiti vse infrastrukturne vode skladno s pogoji upravljavcev. V ceni so zajeti vsi stroški geodetske službe in izvajalca javne infrastrukture.
</t>
  </si>
  <si>
    <t>Postavitev prečnih profilov iz desk 2,5 x 20 x 350 cm na lesenih kolih 8 x 8 x 250 cm. Pritrditev na konstrukcijo mostu.</t>
  </si>
  <si>
    <t>Demontaža in odvoz kovinske nadgradnje mostne ograje iz tipskih cevi 40/40/4</t>
  </si>
  <si>
    <t xml:space="preserve">Odstranitev cem.betona konzolnih hodnikov 2 x šir. 1,75m in zgornjega dela robnega nosilca.
Porušitev monolitno izvedenega cementnega betona hodnika in robnega zaključka–ograjnega  parapeta s površino prereza 0,41m2/m' do 0,50m2/m', deb. plošče 20 do 24cm. Upoštevati mehansko odstranjevanje.
</t>
  </si>
  <si>
    <t>Porušitev in odvoz betona in armature kinet – demontaža ab pokrovov kinet deb 5,0 cm na hodniku in porušitev ab sten kinet deb 10,0 cm .</t>
  </si>
  <si>
    <t>Rušitev in odvoz obstoječega pustega betona, za položitev kinete za vodovodni vod, pri krožišču pod cestno konstrukcijo, odvoz materiala na stalno deponijo. Dolžina rušitve 4,00 m , betonska kineta 40,0 cm /60,0 cm. Izvedba preboja na obstoječ vodovodni jašek za duktil vodovodno cev fi 125, skupaj s stičenjem in tesnjenjem vseh stikov.</t>
  </si>
  <si>
    <t>Odstranitev razpadlega in  delaminiranega betona na zgornji površini celotne voziščne plošče:
- odstranjevanje z visokotlačnim vodnim curkom pod pritiskom betona zaščitne plasti nad armaturo in vse do globine dveh centimetrov pod zgornjo armaturo plošče,
- čiščenje razkrite armature: odstranitev korozijskih produktov z žično ščetko (strojno) ali s peskanjem do sijaja SA 2,5 po SIST EN ISO 8501 -1,
- premaz armature z ustreznimi zaščitnimi sredstvi skladno s tehničnim listom.
Vsa sanacijska dela naj bodo izvedena skladno z določili skupine standardov SIST EN 1504.</t>
  </si>
  <si>
    <t>op</t>
  </si>
  <si>
    <t>- vertikalne površine</t>
  </si>
  <si>
    <t>- horizontalne površine</t>
  </si>
  <si>
    <t>- površine nad glavo</t>
  </si>
  <si>
    <t xml:space="preserve">Sanacija vertikalnih  razpok v prečnikih po postopku:
- Izvedba v izreza na zunanjem delu razpoke do globine cca. 5 mm,
- čiščenje razpoke,
- tesnjenje razpoke s tesnilno maso skladno s tehničnim listom.
Dolžina razpoke do 50 cm.
</t>
  </si>
  <si>
    <t>Odstranitev obstoječih dilatacij in izvedba novih dilatacij po sanaciji površin 5 x 14,50m, kot naprimer sistem dilatacije nad nosilno konstrukcijo in pod plastijo naložbe voziščne konstrukcije, Sistem Dilatacijski trak Soba Flameline 40.</t>
  </si>
  <si>
    <t>Dobava in vgrajevanje betona C30/37 odporen proti zmrzali, vodi, soli in ostalim atmosfersim vplivom ( dodatki XC3, XD3, XF4, Dmax16)  v konzolno ploščo hodnikov deb. 20cm - 24 cm in robni zaključek 25 cm / 30 cm z razširitvijo (konzola) za postavitev drogov javne razsvetljave. Vgradnja dvojne armature in sidranjem v obstoječe in nove AB elemente konstrukcije.</t>
  </si>
  <si>
    <t>Dobava materiala in izdelava premaza za boljšo sprejemljivost na stiku staro – novo AB sovprežno ploščo, kontakti epoksi prajmer.</t>
  </si>
  <si>
    <t>Dobava in vgrajevanje betona C30/37 odporen proti zmrzali, vodi, soli in ostalim atmosfersim vplivom ( dodatki XC3, XD3, XF4, Dmax16 )  v nove sovprežne AB dobetonirane voziščne plošče pod cestiščem deb 6,0 cm do 14,0 cm in nosilec ob cestnem robniku z vgradnjo armature in sidranjem v obstoječo sanirano voziščno ploščo dim 10,0 x 135,0m. (armatura in sidranje zajeta ločeno)</t>
  </si>
  <si>
    <t>Dodatek  betona za efekt samozgoščevanja - samozgoščevalni beton, kjer prerez betona ne omogoča vibriranja.</t>
  </si>
  <si>
    <t>Dobava in vgrajevanje betona C30/37 odporen proti zmrzali, vodi, soli in ostalim atmosfersim vplivom ( dodatki XC3, XD3, XF4, Dmax16 ), z dodatkom makro sintetičnih vlaken. Beton vgrajen v vzdolžne zapolnitve ob inštalacijskih vodih.</t>
  </si>
  <si>
    <t>Dobava, krivljenje in vgrajevanje rebraste armature B 500 B preseka do vključno 12 mm v konzolno ploščo hodnikov deb 24 cm z robnim vencem, v sovprežne ab naklonske plošče z vgradnjo dvojne armature in sidranjem v obstoječe in nove AB elemente konstrukcije.</t>
  </si>
  <si>
    <t>kg</t>
  </si>
  <si>
    <t>Dobava, krivljenje in vgrajevanje rebraste armature B 500 B preseka preseka 14 mm in več v konzolno ploščo hodnikov deb 24 cm z robnim vencem, v sovprežne ab naklonske plošče z vgradnjo dvojne armature in sidranjem v obstoječe in nove AB elemente konstrukcije.</t>
  </si>
  <si>
    <t>Dobava materiala,  izdelava kemičnih sider fi 12 mm armaturna palica z dvokomponentnim lepilom kot npr. AnchorFix 2, za povezavo in zagotavljanja sovprežnosti dobetoniranega dela konstrukcije. Lokacija sider 'gor-dol' zamaknjeno za polovico razdalje. 
Povprečna globina vrtanja je 15,0 cm, glej načrt gradbenih konstrukcij.</t>
  </si>
  <si>
    <t>Dobava materiala,  izdelava kemičnih sider fi 12 mm armaturna palica z dvokomponentnim lepilom kot npr. AnchorFix 2, za povezavo in zagotavljanja sovprežnosti dobetoniranega dela betona voziščne plošče. Gostota 7 sider / m2 .
Povprečna globina vrtanja je 15,0 cm, glej načrt gradbenih konstrukcij.</t>
  </si>
  <si>
    <t>Dobava materiala,  izdelava kemičnih sider fi 8 mm armaturna palica z dvokomponentnim lepilom kot npr. AnchorFix 2, za povezavo dobetoniranih AB sten kinete za vodovod. Povprečna globina vrtanja je 10,0 cm, glej načrt gradbenih konstrukcij.</t>
  </si>
  <si>
    <t>Dobava in vgradnja ( lepljenje ) karbonskih lamel kot naprimer  Type S&amp;P Laminates CFK 150/2000 – dim.  (glej projekt PZI – sanacija AB elementov).</t>
  </si>
  <si>
    <t>dim. 50/1.4 mm</t>
  </si>
  <si>
    <t>dim. 100/1.4 mm</t>
  </si>
  <si>
    <t>dim. 150/1.4 mm</t>
  </si>
  <si>
    <t xml:space="preserve">Izvedba opaža, prilagoditev lovilnega opaža definiranega pod točko A3 1,  za nove konzolne plošče hodnikov skupaj z robnim zaključkom, z vgradnjo dvojne armature in sidranjem v obstoječe in nove AB elemente konstrukcije, tlorisne dim. 2,0 x (1,75 m x 135,0m).
</t>
  </si>
  <si>
    <t>Izvedba opaža za izvedbo nosilca ob cestnem robniku, dvostransko opaženje, višine 21,0 cm.</t>
  </si>
  <si>
    <t xml:space="preserve">Ureditev dostopov in izvedba delovnih in varovalnih odrov pod mostom, po obsegu in trajanju definirano kot komplet za ves čas poteka obnove. Gradbeni oder pod celotno mostno ploščo (15,0 m x 132,0 m = 1980 m2). V kolikor v posameznih pozicijah ni drugače podano, je v nadaljevanju navedenih postavk kalkulirati: do in odvoz, montažo in demontažo ter stojnino za uporabo za trajanje izvajanja lastne storitve. Naročnika je o nameravani demontaži odra obvestiti vsaj 7 dni prej. V kolikor se bo oder potreboval po zahtevi Naročnika tudi po dokončanju lastnih storitev, bo stojnina od tega dneva dalje obračunana posebej.
Stroške za morebitne statične presoje stabilnosti, sidranja in preizkuse delovnega odra, varovalnih ali pomičnih odrov je potrebno vkalkulirati v ceni na enoto mere.
Souporaba odrov s strani drugih Izvajalcev v času izvajanja vseh naročnikovih del se usklajuje med Izvajalcema z ozirom na obremenitve odra, koordinacijo souporabe in podobno.
Lahki delovni premični odri niso posebej obračunani in jih mora vsak izvajalec sam upoštevati v ceni na enoto mere za posamezne sklope del. </t>
  </si>
  <si>
    <t>Izvedba nove HI pod voziščem, s pripravo podlage, z armirano tkanino na sanirano in novo AB ploščo po sistemu, kot naprimer Servidek/Servipak,  7,0 m x 135,0 m.</t>
  </si>
  <si>
    <t>Izvedba nove brizgane (štiri slojna) HI pod površino obeh pločnikov, s pripravo podlage, z armirano tkanino na sanirano in novo AB ploščo po sistemu, kot naprimer  Eliminator (GRACE), MMA tehnologija,  7,5 m x 135,0 m.</t>
  </si>
  <si>
    <t xml:space="preserve">Tesnitev mejnih navpičnih površin (stikov) s HI po sistemu  Servidek/Servipak, s predhodnim premazom in bitumensko zalivno zmesjo v širini 15,0 – 20,0 cm </t>
  </si>
  <si>
    <t>Dobava materiala in zapolnitev rege cestnega robnika, debeline 1,0 cm,  s trajno elastično zalivno maso, glej projekt gradbenih konstrukcij.</t>
  </si>
  <si>
    <t>Dobava in vgradnja jeklene vroče cinkane, debeline 90 mikronov, in dvakrat barane mostne ograje, debeline 2 x 40 mikronov, na zunanjih vzdolžnih robnih zaključkih,  na dolžini 310,0 m.</t>
  </si>
  <si>
    <t>Visokotlačno pranje z vodnim curkom, dobava materiala in izvedba zaščitnega premaza vseh betonskih površin s silikonsko  vodoodbojnim premazom.</t>
  </si>
  <si>
    <t>Dobava in vgradnja reperjev, izvedba 3D meritev in interpretacijo meritev za celoten čas gradnje.</t>
  </si>
  <si>
    <t>Obnova in zavarovanje zakoličbe osi trase ostale javne ceste v ravninskem terenu</t>
  </si>
  <si>
    <t>Obnova in zavarovanje zakoličbe trase komunalnih vodov v ravninskem terenu</t>
  </si>
  <si>
    <t>Postavitev in zavarovanje prečnega profila ostale javne ceste v ravninskem terenu</t>
  </si>
  <si>
    <t>Demontaža prometnega znaka na enem podstavku (konzola, vključno z 2 pritrjenima prometnima znakoma)</t>
  </si>
  <si>
    <t>Demontaža obvestilne table s površino do 1 m2 (niz lamel) z začasnim deponiranjem za ponovno postavitev</t>
  </si>
  <si>
    <t>Demontaža obvestilne table s površino 1,1 do 3 m2 (predkrižiščna tabla) z začasnim deponiranjem za ponovno postavitev</t>
  </si>
  <si>
    <t>Porušitev in odstranitev asfaltne plasti v debelini 12 - 14cm (na mostu)</t>
  </si>
  <si>
    <t>Porušitev in odstranitev asfaltne plasti v debelini 17cm (za mostom)</t>
  </si>
  <si>
    <t>Rezkanje in odvoz asfaltne krovne plasti v debelini 17 cm (pred mostom)</t>
  </si>
  <si>
    <t>Rezanje asfaltne plasti s talno diamantno žago, debele nad 10cm</t>
  </si>
  <si>
    <t>Porušitev in odstranitev robnika iz cementnega betona</t>
  </si>
  <si>
    <t>Predhodna obdelava stika in premaz z bitumensko lepilno zmesjo po celotni višin</t>
  </si>
  <si>
    <t>Izdelava elaborata za zaporo ceste vključno s pridobitvijo potrebnih soglasij</t>
  </si>
  <si>
    <t>Široki izkop vezljive zemljine – 3. kategorije – strojno z nakladanjem</t>
  </si>
  <si>
    <t>Izkop vezljive zemljine/zrnate kamnine – 3. kategorije za temelje, kanalske rove, prepuste, jaške in drenaže, širine do 1,0 m in globine do 1,0 m – strojno, planiranje dna ročno - ODVODNJEVALNE NAPRAVE</t>
  </si>
  <si>
    <t>Ureditev planuma temeljnih tal vezljive zemljine – 3. kategorije (pred in za mostom)</t>
  </si>
  <si>
    <t>Zasip z izkopanim materialom - ODVODNJEVALNE NAPRAVE</t>
  </si>
  <si>
    <t>Dobava in zasip cevi s peskom 0/4 - ODVODNJEVALNE NAPRAVE</t>
  </si>
  <si>
    <t>Dobava in vgraditev posteljice v debelini plasti do 30cm iz zrnate kamnine – 3.kategorije - posteljica 0/64, kvalitetni drobljenec, zmrzlinsko odpornega kamnitega materiala (pred in za mostom)</t>
  </si>
  <si>
    <t>Dobava in vgraditev nevezane nosilne plasti enakomerno zrnatega drobljenca TD32 iz kamnine v debelini 21 do 30cm (pred in za mostom)</t>
  </si>
  <si>
    <t>Izdelava nosilne plasti bituminizirane zmesi AC 22 base B 50/70 A2 v debelini 7cm (pred in za mostom)</t>
  </si>
  <si>
    <t>Izdelava vezne plasti bituminizirane zmesi AC 16 bin PmB 45/80-65 A2 v debelini 6cm (pred in za mostom)</t>
  </si>
  <si>
    <t>Izdelava vezne plasti bituminizirane zmesi AC 16 bin PmB 45/80-65 A2 v debelini 7cm (na mostu)</t>
  </si>
  <si>
    <t>Izdelava zaščitne plasti hidroizolacije iz bituminizirane zmesi SMA 8 PmB 45/80-65 A2 Z4 v debelini 3cm (Vmax4,0 VFBmin85) (na mostu)</t>
  </si>
  <si>
    <t>Izdelava obrabne in zaporne plasti bituminizirane zmesi SMA 11 PmB 45/80-65 A2 v debelini 4 cm (celotno vozišče)</t>
  </si>
  <si>
    <t>Dobava in vgraditev dvignjenega robnika iz naravnega kamna s prerezom 15/25cm (dolžina na ravnih odsekih je 100cm, na krivinah pa se uporabijo ustrezno krajši kosi), položenim v podložni beton C12/15 debeline minimalno 10cm (vgradnja po detajlu) - klasični klan robnik, višina robnika 12cm nad voziščem (pred in za mostom)</t>
  </si>
  <si>
    <t>Dobava in vgraditev dvignjenega robnika iz naravnega kamna s prerezom 15/25cm (dolžina na ravnih odsekih je 100cm, na krivinah pa se uporabijo ustrezno krajši kosi), položenim v podložni beton C12/15 debeline minimalno 10cm (vgradnja po detajlu) - klasični klan robnik; z vtočno odprtino, višina robnika 12cm nad voziščem (pred in za mostom)</t>
  </si>
  <si>
    <t>Dobava in vgraditev dvignjenega robnika iz naravnega kamna - mostni robnik s prerezom 16-20/23cm (dolžina na ravnih odsekih je 100cm, na krivinah pa se uporabijo ustrezno krajši kosi), položenim v podložni beton C12/15 debeline minimalno 10cm (vgradnja po detajlu) - rezan robnik, višina robnika 18cm nad voziščem (na mostu)</t>
  </si>
  <si>
    <t>Dobava in vgraditev dvignjenega robnika iz naravnega kamna - mostni robnik s prerezom 16-20/23cm (dolžina na ravnih odsekih je 100cm, na krivinah pa se uporabijo ustrezno krajši kosi), položenim v podložni beton C12/15 debeline minimalno 10cm (vgradnja po detajlu) - rezan robnik; z vtočno odprtino, višina robnika 18cm nad voziščem (na mostu)</t>
  </si>
  <si>
    <t>Izdelava jaška iz cementnega betona, krožnega prereza s premerom 50 cm, globokega 1,5 do 2,0m</t>
  </si>
  <si>
    <t>Izdelava jaška iz cementnega betona, krožnega prereza s premerom 60 cm, globokega 1,0 do 1,5 m</t>
  </si>
  <si>
    <t>Izdelava kanalizacije iz cevi iz polietilena, vključno s podložno plastjo iz cementnega betona, premera DN160, v globini do 1,0m, SN 8</t>
  </si>
  <si>
    <t>Dobava in montaža plošče za pritrditev droga prometnega znaka na robni venec</t>
  </si>
  <si>
    <t>Izdelava temelja za konzolni stebrič predkrižiščne table</t>
  </si>
  <si>
    <t>Dobava in vgraditev konzolnega droga za predkrižiščno tablo, iz zaščitene jeklene cevi, svetla višina (pod znakom) h=2250mm, dolžina konzole prilagojena dimenzijam obstoječe predkrižiščne table</t>
  </si>
  <si>
    <t>Ponovna postavitev predhodno demontiranih nizov lamel na drog JR</t>
  </si>
  <si>
    <t>Ponovna postavitev predhodno demontiranih prometnih znakov - konzola z dvema prometnima znakoma</t>
  </si>
  <si>
    <t>Ponovna postavitev predhodno demontiranih prometnih znakov - predkrižiščna tabla</t>
  </si>
  <si>
    <t>Izdelava tankoslojne vzdolžne označbe na vozišču z enokomponentno belo barvo, vključno 250 g/m2 posipa z drobci / kroglicami stekla, strojno, debelina plasti suhe snovi 250 mm, širina črte 15cm</t>
  </si>
  <si>
    <t>Doplačilo za izdelavo prekinjenih vzdolžnih označb na vozišču, širina črte 15cm</t>
  </si>
  <si>
    <t>Izdelava tankoslojne prečne in ostalih označb na vozišču z enokomponentno belo barvo, vključno 250 g/m2 posipa z drobci / kroglicami stekla, strojno, debelina plasti suhe snovi 250 mm, površina označbe nad 1,5m2</t>
  </si>
  <si>
    <t>Doplačilo za ročno izdelavo ostalih označb na vozišču, posamezna površina označbe nad 1,5m2</t>
  </si>
  <si>
    <t>Zaščita meteornega kanala</t>
  </si>
  <si>
    <t>Višinska prilagoditev pokrovov obstoječoh jaškov meteornega kanala</t>
  </si>
  <si>
    <t>Posnetek višine in položaja točke na terenu/objektu</t>
  </si>
  <si>
    <t xml:space="preserve">Demontaža zaščitne ograje, visoke do 1m </t>
  </si>
  <si>
    <t>Porušitev in odstranitev asfaltne plasti v debelini do 5cm</t>
  </si>
  <si>
    <t>Rezanje asfaltne plasti s talno diamantno žago, debele do 5cm</t>
  </si>
  <si>
    <t>Površinski izkop plodne zemljine – 1. kategorije – strojno z nakladanjem (za mostom)</t>
  </si>
  <si>
    <t>Široki izkop vezljive zemljine – 3. kategorije – strojno z nakladanjem (pred in za mostom)</t>
  </si>
  <si>
    <t>Humuziranje zelenice z valjanjem, v debelini do 15 cm - strojno</t>
  </si>
  <si>
    <t>Dobava in vgradnja nevezane nosilne plasti enakomerno zrnatega drobljenca iz kamnine v debelini do 20cm - tamponski drobljenec TD32 (pred in za mostom)</t>
  </si>
  <si>
    <t>Izdelava obrabne in zaporne plasti bituminizirane zmesi MA 8 B 20/30 A4 v debelini 3cm s krovnim silikatnim posipom (na mostu)</t>
  </si>
  <si>
    <t>Izdelava obrobe iz malih tlakovcev iz naravnega kamna (granitna kocka) velikosti 10cm/10cm/10cm, položena v podložni beton C12/15 minimalne debeline 10cm (vgradnja po detajlu)</t>
  </si>
  <si>
    <t>TAKTILNE OZNAČBE</t>
  </si>
  <si>
    <t>Dobava in vgraditev betonske čepaste taktilne plošče 30/30/8cm, stiki zaliti s trajnoelastično zmesjo, vključno s podložnim betonom C12/15 debeline 10cm, skladna s produktnim standardom EN 1338:2003, EN 1338:2003/AC:2006 in SIST 1186:2016</t>
  </si>
  <si>
    <t>Dobava in vgraditev betonske rebraste taktilne plošče 30/30/8cm, stiki zaliti s trajnoelastično zmesjo, vključno s podložnim betonom C12/15 debeline 10cm, skladna s produktnim standardom EN 1338:2003, EN 1338:2003/AC:2006 in SIST 1186:2016</t>
  </si>
  <si>
    <t>Izdelava tankoslojne vzdolžne označbe na vozišču z enokomponentno belo barvo, vključno 250g/m2 posipa z drobci /kroglicami stekla, strojno, debelina plasti suhe snovi 250mikronm, širina črte 10cm</t>
  </si>
  <si>
    <t>Doplačilo za izdelavo prekinjenih vzdolžnih označb na vozišču, širina črte 10cm</t>
  </si>
  <si>
    <t>Izdelava debeloslojne vzdolžne označbe na vozišču z večkomponetno hladno plastiko z vmešanimi drobci/kroglicami stekla, vključno 200g/m2 dodatnega posipa z drobci stekla, strojno, debelina plasti 3mm, širina črte 10cm (reliefna črta)</t>
  </si>
  <si>
    <t>Doplačilo za izdelavo prekinjenih vzdolžnih označb na vozišču, širina črte 10cm (reliefna črta)</t>
  </si>
  <si>
    <t>Izdelava tankoslojne prečne in ostalih označb na vozišču z enokomponetno belo barvo, vključno 250g/m2 posipa z drobci / kroglicami stekla, strojno, debelina plasti suhe snovi 250mikronm, površina označbe 0,6 do 1,0m2</t>
  </si>
  <si>
    <t>Doplačilo za ročno izdelavo ostalih označb na vozišču, posamezna površina označbe 0,6 do 1,0 m2</t>
  </si>
  <si>
    <t>Označitev hrapave rdeče epoksidne prevleke, ki se nanaša v debelini 2 - 3mm na asfaltno podlago. Prevleka iz pigmentiranega epoksidnega veziva mora biti v mejah RAL približno 3020 (1,00 kg/m2) in posip iz rdečega kremenovega peska RAL približno 3020 (granulacije 0,7 - 1,2mm, 3,00kg/m2)</t>
  </si>
  <si>
    <t>Dobava in vgraditev stebrička za prometni znak iz vroče cinkane jeklene cevi s premerom 64mm, dolge 3000mm</t>
  </si>
  <si>
    <t>Dobava in pritrditev okroglega prometnega znaka, podloga iz aluminijaste pločevine, znak z RA2, premera 400 mm</t>
  </si>
  <si>
    <t>CEVNI MATERILA</t>
  </si>
  <si>
    <t>CEVI</t>
  </si>
  <si>
    <t>FAZONSKI KOSI</t>
  </si>
  <si>
    <t>VODOVODNA ARMATURA</t>
  </si>
  <si>
    <t>Cevi NL duktil,  C40, z natural zaščito, DN 125, L=6m, Vi tesnila</t>
  </si>
  <si>
    <t>Cevi NL duktil,  C40, z natural zaščito, DN 125, L=6m, Vi tesnila, predizolirana cev, ostale zahteve glej detajl vodovodne kinete.</t>
  </si>
  <si>
    <t>Cevi NL duktil,  C40, z natural zaščito, DN 125, L=1,25+1,40m, Vi tesnila, predizolirana cev, ostale zahteve glej detajl vodovodne kinete.</t>
  </si>
  <si>
    <t>Dodatni rokavi za stikovanje predizoliranih cevi</t>
  </si>
  <si>
    <t>Provizorij vodovod za čas gradnje: Polaganje cevovoda PE cev DN 110, prevezava na obstoječ vodovod, dezinfekcija vodovoda, polnjenje in praznjenje, odstranitev po končani gradnji. Robni venec mostu bo v celoti porušen, zato bo začasni vodovod potrebno traso prilagoditi tehnologiji gradnje mostu.</t>
  </si>
  <si>
    <t>Dodatna vmesna prestavitev - če bo potrebno</t>
  </si>
  <si>
    <t>Nabava, dobava in vgradnja dodatnih tesnil in/ali komplet spojnega materiala po navodilih proizvajalca, vključno z vgradnjo: sidrna Vi tesnila za tlak do 16 bar. DN 125.</t>
  </si>
  <si>
    <t xml:space="preserve">E kos    DN 125mm;   </t>
  </si>
  <si>
    <t xml:space="preserve">F kos    DN 125mm;   </t>
  </si>
  <si>
    <t xml:space="preserve">FF kos    DN 125mm;  L=1000mm   </t>
  </si>
  <si>
    <t xml:space="preserve">FF kos    DN 125mm;  L=400mm   </t>
  </si>
  <si>
    <t>FFK 45°    DN 125mm</t>
  </si>
  <si>
    <t>MMK 22,5/30° DN 125mm</t>
  </si>
  <si>
    <t>MMK 45° DN 125mm</t>
  </si>
  <si>
    <t xml:space="preserve">MMK 45° DN 125mm, s sidrnim tesnilom, predizoliran - enako kot cev </t>
  </si>
  <si>
    <t xml:space="preserve">MMQ 90° DN 125mm, s sidrnim tesnilom, predizoliran - enako kot cev </t>
  </si>
  <si>
    <t xml:space="preserve">Montažno demontažni kos    DN 125mm;   </t>
  </si>
  <si>
    <t>N kos    DN 125mm;   90°</t>
  </si>
  <si>
    <t>T kos  DN 125/125mm</t>
  </si>
  <si>
    <t>Univerzalna spojka DN 125mm; tip 3057 (+GF+),  Hawle Synoflex,… enojna</t>
  </si>
  <si>
    <t>Ročno kolo za zasun DN 100, 125 in 150mm</t>
  </si>
  <si>
    <t xml:space="preserve">EV zasun DN 125mm </t>
  </si>
  <si>
    <t>Prenos, spuščanje in polaganje NL cevi v jarek ter poravnava cevi v vertikalni in horizontalni smeri.</t>
  </si>
  <si>
    <t>Nabava, dobava in montaža polietilenske folije proti blodečim tokovom - vseh NL duktil cevi in fazonskih kosov.</t>
  </si>
  <si>
    <t>Montaža cevi  na predhodno pripravljeno ležišče oz. posteljico.</t>
  </si>
  <si>
    <t>Prenos in spuščanje fazonskih kosov in vodovodnih armatur do teže 100kg/kos, poravnavanje v smeri.</t>
  </si>
  <si>
    <t>Montaža NL duktil fazonskih kosov in vodovodnih armatur na predhodno pripravljeno ležišče oz. posteljico, ter dokončna obdelava in zaščita spojev.</t>
  </si>
  <si>
    <t>Montaža zasunov z ročnim kolesom - v jašku.</t>
  </si>
  <si>
    <t>Tlačni preizkus vodovoda, po standardu SIST EN 805:2000 (glej tudi opis v tehničnem poročilu), z digitalnim izpisom. Dezinfekcija in izpiranje položenega vodovoda po standardu SIST EN 805:2000, vključno s pridobitvijo ustreznega zapisnika. Upoštevana priprava z vso potrebno opremo za izvedbo ter faznost gradnje in tlačni preizkus v več delih!  V kolikor ni drugače predpisano se uporabi  preskusni tlak 10 bar.</t>
  </si>
  <si>
    <t>Spiranje in dezinfekcija cevovoda po končani gradnji, z odvzemom vzorcev vode, analizami ter strokovnim mnenjem; skladno s standardom SIST EN 805:2000</t>
  </si>
  <si>
    <t>Nabava, dobava in polaganje signalnega traku 40cm nad vodovodno cevjo - PVC trak modre barve z napisom POZOR VODOVOD.</t>
  </si>
  <si>
    <t>Zapiranja in odpiranja vode, sodelovanje upravljavca pri prevezavah vodovodnega omrežja.</t>
  </si>
  <si>
    <t>PREČKANJE INŠTALACIJ</t>
  </si>
  <si>
    <t>VODOVOD V KINETI</t>
  </si>
  <si>
    <t>IZDELAVA AB JAŠKOV</t>
  </si>
  <si>
    <t xml:space="preserve">Zakoličba projektiranih osi vodovoda postavitev prečnih profilov ali zakoličbenih točk, določitev nivoja za merjenje globine vodovoda, prenos višin, z zavarovanjem izven operativnega pasu. </t>
  </si>
  <si>
    <t>Prečkanje telekomunikacijskega kabla (Telekom, T2, Telemach...) - zaščita ali min. prestavitev, vključno z odklopom in priklopom ter vsemi ostalimi stroški upravljavca, vključno z nadzorom. Prizna se strošek samo za zaščito, vkolikor pa pride do poškodbe je strošek izvajalca.</t>
  </si>
  <si>
    <t>Prečkanje SN elektrovoda - zaščita ali min. prestavitev, vključno z odklopom in priklopom ter vsemi ostalimi stroški upravljavca, vključno z nadzorom. Prizna se strošek samo za zaščito, vkolikor pa pride do poškodbe je strošek izvajalca.</t>
  </si>
  <si>
    <t>Strojno rušenje obstoječega polnila med starimi mostnimi oporniki za izdelavo kinete - upoštevano v načrtu mostu.</t>
  </si>
  <si>
    <t xml:space="preserve">Dodatek za odvoz viška materiala iz prejšnjih postavk na stalno deponijo po izbiri izvajalca, z razgrinjanjem, vse eventualne stroške deponije (vključno s takso, razgradnjo, odškodninami,...) je potrebno zajeti v ceno. Ves odvečen izkopni  material postane last in odgovornost izvajalca. </t>
  </si>
  <si>
    <t>Ročno planiranje dna gradbene jame po strojnem izkopu, s planuumom padca - z izkopom ali dosipom materiala do 0,1m3/m2, z natančnostjo +-3cm, do potrebne zbitosti (Ev2 ≥ 20 MPa) , v III do V. ktg.</t>
  </si>
  <si>
    <t>Vmesni zasip: Nabava, dobava in strojni zasip, z gramoznim materialom, po končanih delih, z utrjevanjem v slojih po 30cm, zahtevana stopnja komprimacije M=80MPa (8-10% CBR). Upoštevan zasip do tampona  -44cm pod nivojem pločnika. Pri obračunu količin za vsak odsek od točke do točke usklajevati količine z masno črto iz grafične priloge - vzdolžnega profila. Uporaba recikliranega materiala dovoljena samo po predložitvi certifikatov ustreznosti in potrditvi nadzora ali projektanta.</t>
  </si>
  <si>
    <t>Strojni izkop jarkov širine 2,0 do 5,0m, za polaganje vodovodne cevi, globine 2,0 do 4,0m, širina v dnu 0,60 do 0,80m (DN cevi +2x 30cm), v zemljini III. kat, naklon izkopa 60° do 80° (se prilagodi karakteristikam zemljine), z odlaganjem materiala direktno na kamion. Pri obračunu količin za vsak odsek od točke do točke usklajevati količine z masno črto iz grafične priloge - vzdolžnega profila. (88% izkopa za vodovod)</t>
  </si>
  <si>
    <t>Ročni izkop jarkov širine do 3,0m, za polaganje vodovodne cevi, globine do 3,0m, v zemljini III. kat, z odlaganjem, materiala ob rob gradbene jame. (2% izkopa za vodovod)</t>
  </si>
  <si>
    <t>Strojni izkop jarkov širine 2,0 do 5,0m, za polaganje vodovodne cevi, globine 2,0 do 4,0m, širina v dnu 0,60 do 0,80m (DN cevi +2x 30cm), v mehki kamnini V. kat (brez miniranja), naklon izkopa 60° do 80° (se prilagodi karakteristikam zemljine), z odlaganjem, materiala direktno na kamion. Pri obračunu količin za vsak odsek od točke do točke usklajevati količine z masno črto iz grafične priloge - vzdolžnega profila. (10% izkopa za vodovod)</t>
  </si>
  <si>
    <t>Nabava, dobava in izdelava posteljice in obsip vodovodne cevi; okroglozrnate granulacije, do višine 30cm nad temenom cevi, vključno z utrjevanjem. Pri obračunu količin za vsak odsek od točke do točke usklajevati količine z masno črto iz grafične priloge - vzdolžnega profila. Uporaba recikliranega materiala ni dovoljena.
- v primeru finozrnatega zemljišča je granulacija obsipa 1-4mm</t>
  </si>
  <si>
    <t>Osnovni profil 60/41/500mm, z odprtinami za pritrditve, nerjaveč prokron A4, vključno s polaganjem in pritrjevanjem na cevi.</t>
  </si>
  <si>
    <t xml:space="preserve">Objemka - odprta, brez tesnila 219-229mm nerjaveča prokron A4. </t>
  </si>
  <si>
    <t xml:space="preserve">Vijak navojna palica M 12/160mm, šestroba glava, nerjaveča prokron A4. </t>
  </si>
  <si>
    <t xml:space="preserve">Matica M12, nerjaveča prokron A4. </t>
  </si>
  <si>
    <t xml:space="preserve">Podložka M12, nerjaveča prokron A4. </t>
  </si>
  <si>
    <t>Izolacija Actis super 10+ 3cm (nalepljena na pokrov)</t>
  </si>
  <si>
    <t>Uporaba avtodvigala</t>
  </si>
  <si>
    <t xml:space="preserve">Kompletna izdelava armirano betonskega vodovodnega jaška po opisu:
- Postavitev gradbenih profilov za izgradnjo jaška.
- ZEMELJSKA DELA: Strojni izkop za jašek v zemljini III. in IV kat., z nakladanjem materiala direktno na kamion, z dodatkom za odvoz materiala na stalno deponijo  po izbiri izvajalca, z razplaniranjem na deponiji, stroške deponije všteti v ceno, ročno planiranje gradbene jame po strojnem izkopu, v zemljini III. in IV. kat., uvaljanje temeljnih tal do zbitosti 95% po Proctorju,  Ev2= 100-120 MN/m2. Vkolikor tla niso dovolj nosilna je všteti tudi: Nabava, dobava in vgrajevanje gramozne blazine iz gramoznega materiala, debeline 40cm, uvaljanje temeljnih tal do zbitosti 95% po Proctorju,  Ev2= 100-120 MN/m2. Zasip po končanih delih. Dobava in vgrajevanje - zasipanje z utrjevanjem po slojih - po končani izdelavi objekta. Zahteve: gramozni nevezan material 0/32 - okroglozrnat, Ev2=100 do 120MN/m2, zbitost 95% po Proctorju).
- OPAŽERSKA DELA: Opaženje, razopaženje in čiščenje enostavnega enostranskega opaža za konstrukcijo jaška - temeljna plošča, dvostranskega opaža za okvirno konstrukcijo jaška ter enostavnega dvostranskega opaža za zgornjo ploščo jaška, s podpiranjem do višine 3m, dvostranskega opaža za vstopne odprtine in poglobitve v tleh.  V ceno všteti tudi delovni in/ali lovilne odre, vključno z ograjo in potrebnimi sidranji ter podpiranji, oz varovanje po tehnologiji izvajalca.
- ŽELEZOKRIVSKA IN BETONERSKA DELA: Nabava, dobava in vgradnja podložnega betona C 12/15 pod temelji, pod prehodnimi ploščami in temelji kril. Nabava, dobava in polaganje rebraste in mrežne armature, srednje komplicirana armatura (po detajlu iz priloge). Nabava, dobava in vgrajevanje betona v okvirno konstrukcijo jaška (stene, strop, talna plošča, vstopne odprtine, poglobitev v tleh) v vnaprej pripravljen opaž in vstavljeno armaturo: Zahteve za beton: C30/37, z dodatkom superplastifikatorja za vodotesen beton (PV-II), sistem bele kadi, dodatki XF2, XD2. Nabava, dobava in strojno vgrajevanje naklonskega betona in izdelava mulde, prereza med 0,10 in 0,30m2/m3. Zahteve za beton: C30/37, z dodatkom superplastifikatorja za vodotesen beton (PV-II), dodatki XD1, HF2. Izdelava vodotesnega delovnega stika po tehnologiji "Sigi" ali boljši - Intec perforiran trak in injeciranje z poliuretanom. Dodatna dela pri priključevanju vodovodov na jašek.
- POKROV: Nabava in vgrajevanje pokrova v vnaprej pripravljeno odprtino za vstop v jaška - pokrov povozni LTŽ (na javnih cestah klasa D, standard EN 124-2), 80*80cm, z zaklepom, niveletno usklajen, z napisom "VODOVOD" Pokrov se vgrajuje tako, da se zapira v smeri vožnje.
- LESTEV: Nabava, dobava in vgrajevanje lestve z varnostnim vodilom in nastavkom za varen vstop.
- IZOLATERSKA DELA: Zaokroženje vogalov po celotni dolžini - r=5cm, z maso HIDROSTOP KIT. Tesnjenje stikov na preboju s tesnilno maso ISOTAL - cca 5kg za 1 preboj
- NOTRANJE DIMENZIJE: B*L=1,4m* 1,4m*2,00m </t>
  </si>
  <si>
    <t>Prevezava oz. dela pri priključitvi na obstoječ vodovod - izven jaška - v točki 1 in 7. Vodovodni material in montažna dela niso všteta v tej postavki. V ceno všteto:
1. Gradbena (zemeljska) dela za dostop do obstoječega vodovoda
2. Odklop vodovoda na najbližjem mestu ter izpraznitev cevi - vodo je potrebno izčrpati. Potrebno na vseh krakih tangiranih vodovodov.
3. prekinitev obstoječega vodovoda
4. Vodovodni material in montažna dela niso všteta v tej postavki.
5. spiranje prizadetega mesta ter kompleten standarden tlačni preizkus
6. Nadzor upravljavca vodovoda
7. geodetski posnetek ter vpis v evidenco GJI pri upravljavcu (strošek te alineje že upoštevan pri geodetskem posnetku izvedenih del).</t>
  </si>
  <si>
    <t>Nadzor upravljavca vodovoda</t>
  </si>
  <si>
    <t>Ročno rušenje obstoječe kanalete v kateri potekajo obstoječi telekomunikacijski vodi</t>
  </si>
  <si>
    <t>Zaščita obstoječih kabelskih vodov v času gradbenih del</t>
  </si>
  <si>
    <t>Odvoz odvečnega materiala na deponijo do 40km, z vsemi pristojbinami in taksami za gradbene odpadke</t>
  </si>
  <si>
    <t>Strojni izkop zemlje za kabelski jašek v zemlji IV. kategorije dim. 2x2x2m</t>
  </si>
  <si>
    <t>Izdelava betonskega jaška svetlih dimenzij 1.2 x1.5x1.8 m z litoželeznim pokrovom nosilnosti 250kN in napisom TELEKOMUNIKACIJE</t>
  </si>
  <si>
    <t>Izdelava kabelske kanalizacije iz cevi 8x PVC fi 110mm</t>
  </si>
  <si>
    <t>Izvedba dodatnih zaščitnih ukrepov pri križanjih z drugimi komunalnimi vodi skladno z navodilom upravljalca Telekom Slovenija d.d.</t>
  </si>
  <si>
    <t>Nadzor upravljalca TK vodov Telekom Slovenije d.d.</t>
  </si>
  <si>
    <t>Trasiranje trase kab. kanalizacije z označevanjem</t>
  </si>
  <si>
    <t>Izvedba opaža, lovilni opaž, za zamenjavo konzolne plošče hodnikov 2,0 x 1,75 m x 135,0 m .</t>
  </si>
  <si>
    <t xml:space="preserve">Odstranitev naložbe nad voziščno ploščo:
- hidroizolacija,
- naklonski podložni betonu debeline 10 cm,
- rezkanje in odvoz asfaltne krovne plasti v debelini 12-14 cm.
</t>
  </si>
  <si>
    <t>Nalaganje, odvoz in trajno deponiranje odpadne zmesi zemljine in kamnine, vključno s takso in priskrbitvijo evidenčnih listov</t>
  </si>
  <si>
    <t>Nalaganje, odvoz in trajno deponiranje odpadnega asfalta na komunalno deponijo, vključno s takso in priskrbitvijo evidenčnih listov</t>
  </si>
  <si>
    <t>Nalaganje, odvoz in trajno deponiranje odpadnega cementnega betona na komunalno deponijo, vključno s takso in priskrbitvijo evidenčnih listov</t>
  </si>
  <si>
    <t>Nalaganje, odvoz in trajno deponiranje mešanih gradbenih odpadkov, vključno s takso in priskrbitvijo evidenčnih listov</t>
  </si>
  <si>
    <t>Vodilne označbe na vozišču, izdelane iz materialov, ki se uporabljajo za debeloslojne talne oznake iz hladne plastike. Debelina talnih označb mora biti 4-5mm, širina posamezne označbe je 3cm, medsebojni razmik med označbami pa prav tako 3cm. Širina označbe je 15cm.</t>
  </si>
  <si>
    <t>Zaščitita cevi proti zmrzovanju, če bodo temperature pod 0.</t>
  </si>
  <si>
    <t>Odvoz in razprostiranje odvečne vezljive zemljine 3 kategorije na trajno deponijo po izboru izvajalca, vključno s takso in priskrbitvijo evidenčnih listov</t>
  </si>
  <si>
    <t>Odvoz in razprostiranje odvečne zrnate kamenine 3 kategorije na trajno deponijo po izboru izvajalca, vključno s takso in priskrbitvijo evidenčnih listov</t>
  </si>
  <si>
    <t>Odvoz in razprostiranje odvečne kamenine 4 kategorije na trajno deponijo po izboru izvajalca, vključno s takso in priskrbitvijo evidenčnih listov</t>
  </si>
  <si>
    <t>Projektantski nadzor in usklajevanje projekta z dejansko ugotovljenim stanjem na terenu. Obračun po dejanskih urah.</t>
  </si>
  <si>
    <t>Projekt:</t>
  </si>
  <si>
    <t>Skupaj dela:</t>
  </si>
  <si>
    <t>Nepredvidena dela:</t>
  </si>
  <si>
    <t>Vrednost brez DDV:</t>
  </si>
  <si>
    <t>DDV:</t>
  </si>
  <si>
    <t>Skupaj ponudbena vrednost z DDV:</t>
  </si>
  <si>
    <t>* cene na enoto iz pogodbenega predračuna so v EUR brez DDV</t>
  </si>
  <si>
    <t>*** opravljena dela bo izvajalec obračunal po cenah na enoto iz ponudbe in po dejansko izvršenih količinah</t>
  </si>
  <si>
    <t>PONUDBENI PREDRAČUN - REKAPITULACIJA</t>
  </si>
  <si>
    <t>** v cenah na enoto je potrebno upoštevati tudi vse obveznosti izvajalca, ki izhajajo iz dokumentacije v zvezi z oddajo javnega naročila in vzorcem pogodbe</t>
  </si>
  <si>
    <t>1.1.</t>
  </si>
  <si>
    <t>1.2.</t>
  </si>
  <si>
    <t>1.3.</t>
  </si>
  <si>
    <t>1.4.</t>
  </si>
  <si>
    <t>1.5.</t>
  </si>
  <si>
    <t>Cena na enoto za več in manj dela se ne spreminja.</t>
  </si>
  <si>
    <t>Dobavo in montažo vse navedene opreme/materiala/proizvodov in elementov razen če je drugače opisano</t>
  </si>
  <si>
    <t>Vse manipulativne stroške.</t>
  </si>
  <si>
    <t>Pri zemeljskih delih se vsa izkopna dela in transporti izkopnih materialov obračunajo po prostornini zemljine v raščenem stanju. Vsa razsipna dela se obračunajo po prostornini zemljine v vgrajenem stanju. Izračun količin na podlagi profilov, posnetih pred in po izkopih. V ceno je vključen tudi višek količin zaradi faktorja razrahljivosti.</t>
  </si>
  <si>
    <t>Meritve posameznih slojev nasipov.</t>
  </si>
  <si>
    <t>Vsa potrebna pomožna sredstva za vgrajevanje na objektu kot so lestve, lahki premični odri in podobno</t>
  </si>
  <si>
    <t>Pregled celotne PZI dokumentacije in takšno pravočasno opozarjanje na morebitne nejasnosti, da v izvajanju del ne bo prišlo do zamud</t>
  </si>
  <si>
    <t>Usklajevanje z osnovnim načrtom in posvetovanje s projektantom, nadzornikom, investitorjem, naročnikom</t>
  </si>
  <si>
    <t>Vse postavke rušitvenih del zajemajo vsa potrebna dela, vključno s potrebno zaščito, podpiranjem konstrukcij, iznosom na gradbiščno deponijo ter čiščenjem po izvedenih delih.</t>
  </si>
  <si>
    <t>Ob izvajanju rušitvenih del je potrebno upoštevati Elaborat o varstvu pri delu oz. navodila strokovnjaka za varnost in zdravje pri delu oz dela izvajati pod njegovim nadzorom.</t>
  </si>
  <si>
    <t>Izvajalec mora rušitvena dela opravljati skladno z opisi tehnologije rušitev ter ravnanju in predelavo gradbenih odpadkov, kot je to opisano v tehničnem poročilu.</t>
  </si>
  <si>
    <t>Vse količine odkopa/izkopa vključujejo nalaganje in transport znotraj gradbišča do začasne deponije.</t>
  </si>
  <si>
    <t>Vse količine zasipa vključujejo nalaganje na začasni deponiji in transport do mesta vgradnje.</t>
  </si>
  <si>
    <t>Vse količine materiala z dobavo vključuje transport od mesta nabave do mesta vgradnje</t>
  </si>
  <si>
    <t>Zaščita dreves in grmičevja v primeru del v njihovi neposredni bližini.</t>
  </si>
  <si>
    <t>Organizacija in oprema gradbišča:</t>
  </si>
  <si>
    <t>Stroške vseh potrebnih ukrepov, ki so predpisana in določena z veljavnimi predpisi o varstvu pri delu in varstvom pred požarom, ki jih mora izvajalec obvezno upoštevati.</t>
  </si>
  <si>
    <t xml:space="preserve">Predhodno urejanje in čiščenje delovišča, zavarovanje delovišča in gradbene jame proti okolici in tretjim osebam. Izvajalec si mora razmere ogledati in obseg podati skladno s svojo tehnologijo, v ceno pa je potrebno všteti najmanj: </t>
  </si>
  <si>
    <t>- Pridobitev lokacije za začasne gradbiščne objekte in za priročno skladiščenje materiala, uporaba za ves čas gradnje, vzpostavitev prvotnega stanja po zaključku del, morebitna prestavitev objektov in najemnina zemljišča.</t>
  </si>
  <si>
    <t>- Čiščenje vegetacije in posek grmovja do fi 10 cm ustrezne površine na trasi oz. na gradbišču</t>
  </si>
  <si>
    <t>- Ureditev vseh ostalih ovir na trasi brez stroška za naročnika</t>
  </si>
  <si>
    <t>- Trasna in višinska zakoličba obstoječih komunalnih vodov in oznake križanj, vključno s stroški dodatnega nadzora upravljavcev komunalnih vodov (Vodovod, Elektro, Telekom in drugi telekomunikacijski vodi, plinovod, javna razsvetljava).</t>
  </si>
  <si>
    <t>- Eventualno zabijanje zagatnic ali drugačna zaščita gradbene jame</t>
  </si>
  <si>
    <t>- Kakršnakoli dodatna dela se lahko obračunajo le po predhodni potrditvi nadzora in vpisu v gradbeni dnevnik. Za obračun je potrebno izdelati analizo cene.</t>
  </si>
  <si>
    <t>- Odpravo poškodb zaradi plazenja ali posipanje brežin izkopa - na objektih investitorja ali tretjih oseb - brez stroškov za investitorja.</t>
  </si>
  <si>
    <t>- Vsa delna ali polna razpiranja izkopa, na mestih kjer tehnologija izvajalca to zahteva oz. zaradi karakteristik materiala v omejenem prostoru ni mogoče drugače varno izvesti potrebnih del in kjer predpisani izkopni kot zaradi drsnega kota zemljine ne zadošča. V ceno všteti tudi povečanje širine dna izkopa zaradi tehnologije razpiranja, vključno z postavitvijo in odstranitvijo opaža ter razpirali in dodatno zamudo časa za izkop med razporami ter povečanje deleža ročnega izkopa. Všteto tudi postopno odstranjevanje in hkratno zasipanje in utrjevanje vključno z vsemi časovnimi zamudami.</t>
  </si>
  <si>
    <t>- Zaščita zelenice s plohi, ali PVC folijo. Vkolikor se na zelenice oz. na zaščito odlaga zemeljski material, ga je potrebno po končani gradnji odstraniti in zelenico vzpostaviti v prvotno stanje.</t>
  </si>
  <si>
    <t>- Odstranitev in ponovna postavitev v prvotno stanje - premičnih stvari ali objektov  investitorja ali tretjih oseb - brez stroškov za investitorja.</t>
  </si>
  <si>
    <t>- Dobavo in postavitev gradbiščne table skladno s trenutno veljavnimi predpisi. Podatke za eventualne dodatne zahteve za opremo table in dodatne napise in oznake si mora izvajalec pridobiti pri naročniku ali investitorju.</t>
  </si>
  <si>
    <t>- Stroške električne energije, vode, TK priključkov, razsvetljave za nočno delo, stroške osvetljevanja in označevanja gradbišča in morebitne ostale stroške v času gradnje.</t>
  </si>
  <si>
    <t>- Vsa sprotna in zaključna čiščenja so všteta v ceno.</t>
  </si>
  <si>
    <t>- Stroške rednega obveščanja javnosti o morebitnih motnjah ter posledic nastalih zaradi motenj v času gradnje. Predaja podatkov naročniku za objave v medijih, ki so dostopni samo naročniku.</t>
  </si>
  <si>
    <t>Pred začetkom izgradnje je izvajalec dolžan zapisniško ugotoviti in dokumentirati obstoječe stanje vseh sosednjih objektov (predvsem zaščitenih), drugih površin in dostopnih poti. Po končanih delih je dolžan povrniti uporabljeno lokacijo v prvotno stanje in odpraviti vse poškodbe nastale zaradi gradnje na drugih objektih, napravah, površinah ter na dostopnih poteh (cestišču). Dokumentiranje stanja pomeni fotografiranje stanja ali snemanje stanja s kamero pred pričetkom del, in sicer območje bodočega gradbišča in njegove okolice (objekti ter površine, ki jih bo uporabljal v času gradnje). V primeru pomanjkanja foto-dokazov o stanju pred gradnjo stroške uveljavljanja odškodnin nosi izvajalec. V tej točki zahtevano dokumentacijo mora izvajalec hraniti najmanj do konca garancijskega obdobja, ter dokumentacijo ob njenem nastanku dostaviti naročniku. V ceni zajeti eventualna mnejnje izvedenca, vkolikor izvajalec smatra, da je potrebno.</t>
  </si>
  <si>
    <t>Mejnike, ki jih izvajalec odstrani za potrebe gradnje, jih je po končani gradnji potrebno vzpostaviti po pravilih geodetske stroke.</t>
  </si>
  <si>
    <t>Promet in transporti, deponije:</t>
  </si>
  <si>
    <t>Vse stroške stalnih in začasnih deponij všteti v ceno (takse, odškodnine, cena razplaniranja…)</t>
  </si>
  <si>
    <t xml:space="preserve">Pridobitev dovoljenj za cestno zaporo z ureditvijo prometnega režima v času gradnje, z obvestili,  obveščanje prebivalcev in pravnih oseb v obliki pisnih obvestil, zavarovanje gradbene jame in gradbišča ter postavitev prometne signalizacije. Po končanih delih je prometno signalizacijo odstraniti in prometni režim vzpostaviti v prvotno stanje.  V ceno všteta delna ali popolna zapora prometa, predhodno obveščanje in usmerjanje stanovalcev, vključno s stroški najema, postavitve in odstranitve ter stroški za pridobitev soglasij. V času eventualne popolne zapore je potrebno zagotoviti parkirna mesta za stanovalce. </t>
  </si>
  <si>
    <t>Predvideti in izvesti prometno ureditev v času gradnje - z ureditvijo prometnega režima v času gradnje, z obvestili, zavarovanje gradbene jame in gradbišča ter postavitev prometne signalizacije. Po končanih delih je prometno signalizacijo odstraniti in prometni režim vzpostaviti v prvotno stanje.</t>
  </si>
  <si>
    <t>Vse stroške pridobitve potrebnih soglasij in dovoljenj v zvezi s prevozi, organizacijo in opremo gradbišča (eventualno tudi za prečkanja inštalacij - vezana na prevoze in organizacijo gradbišča), zagotavljanju vseh potrebnih zavarovanj in označb gradbišča s predpisano signalizacijo ( ograja, vrvice, označbe, svetlobna telesa,…) - postavitev in odstranitev po končanih delih, kot tudi stroške pri pripravi gradbišča z odstranitvijo morebitnih ovir na trasi, zagotovitev delovnih platojev na in/ali izven gradbišča ter s tem povezanih stroškov.</t>
  </si>
  <si>
    <t>Stroške priprave in izvedbe začasnih dostopov do in na gradbišču (izdelava vseh potrebnih začasnih prehodov, dovozov, dostopov) in stroški vsakodnevnega zagotavljanja dostopa oz. dovoza stanovalcem do objektov. V kolikor to ne bo mogoče, je potrebno stanovalcem in poslovnim subjektom pravočasno posredovati obvestilo - vsaj en teden pred začetkom del. Enako velja za stroške izvedbe začasnega obhoda (prehoda) mimo ograjenega gradbišča za pešce in sprehajalce (ves čas gradnje). Navesti je treba tudi predviden čas, ko dostop do objektov ne bo možen. V ceni je zajeta tudi prestavitev prehodov na nove lokacije.</t>
  </si>
  <si>
    <t>Sanacija oz. povrnitev v prvotno stanje vseh dostopnih poti, ki jih bo izvajalec uporabljal za vso gradbiščno logistiko.</t>
  </si>
  <si>
    <t>Postavitev linijskih pomičnih zaščitnih ograj pri gradnji z vso potrebno opremo za zavarovanje gradbene jame in postavitvijo signalizacije in svetlobnih teles za nočno osvetlitev ovire. Zavarovanje je fiksno in stabilno za ves čas trajanja gradnje odseka. V ceni je zajeta tudi večkratna prestavitev ograje skladno z napredovanjem del.</t>
  </si>
  <si>
    <t>Sprotno čiščenje vozil in čiščenje gradbišča po končanih delih (vključno z zaključnim čiščenjem) in odvoz odvečnega materiala, ter vzpostavitev terena v prvotno stanje.</t>
  </si>
  <si>
    <t>Vse stroške zunanjega in notranjega transporta, raztovarjanja, skladiščenja materiala na gradbišču, takse, zavarovanja, manipulativne stroške ter vsa pomožna dela.</t>
  </si>
  <si>
    <t>Materiali za vgradnjo:</t>
  </si>
  <si>
    <t>V ceni je zajeto tudi: droben potrošen material, spojni material, čiščenje cevovodov in pregled cevovodov s kamero po končanih delih (kontrola sploščenosti in poškodb cevi), zapis posnetka na DVD nosilec, stroškom komisije za pregled in spremljanje, izdelava poročila.</t>
  </si>
  <si>
    <t>Za vsako spremembo je potrebno pridobiti soglasje projektanta in jo zajeti v projekt izvedenih del.</t>
  </si>
  <si>
    <t>Gradbeni odpadki:</t>
  </si>
  <si>
    <t>Ostala in dodatna dela:</t>
  </si>
  <si>
    <t>Končna dokumentacija:</t>
  </si>
  <si>
    <t>Izvajalec mora pred izvedbo posameznih del dostaviti vse potrebne delavniške in tehnološke načrte, električne sheme v kolikor niso natančneje definirane v projektu, protokole preizkušanj, itd…(za potrditev nadzora). Izvajanje na objektu se lahko začne s podpisom nadzora oziroma projektanta.
Vsi stroški električne energije, vode, plinov in ostalih energentov v času izvajanja projekta do primopredaje so strošek izvajalca.
Izvajalec mora do primopredaje poskrbeti za fizično zaščito in zaščito pred krajo za vso dobavljeno opremo in material.
Izvajalec oziroma ponudnik mora pred izvedbo, glede na opremo, ki jo nudi, prilagoditi oziroma popraviti PZI dokumentacijo na svoje lastne stroške. Popravki PZI dokumentacije morajo obsegati tudi vse elemente oziroma območja gradbeno obrtniških in inštalacijskih del ter tehnologije na katere ima izbrana oprema direktni ali posredno vpliv.
Enotna cena mora zajeti izdelavo vseh potrebnih detajlov in dopolnilnih del, katera je potrebno izvesti za dokončanje posameznih del, tudi če potrebni detajli in zaključki niso podrobno navedeni in opisani v popisu del, in so ta dopolnila nujna za pravilno funkcioniranje posameznih sistemov in elementov objekta.</t>
  </si>
  <si>
    <t>- vsa potrebna pripravljalna dela in vso potrebno delo,</t>
  </si>
  <si>
    <t>- vse potrebne izračune, vse potrebne transporte (notranje in zunanje),</t>
  </si>
  <si>
    <t>- vse ostale storitve za funkcionalno delovanje kot so npr. nabavo, dobavo, montažo, varovanje, zagone, preizkušanja, itd….</t>
  </si>
  <si>
    <t>- vsa potrebna sredstva za vgrajevanje na objektu kot so lestve, odri in podobno,</t>
  </si>
  <si>
    <t>- usklajevanje z osnovnim načrtom in posvetovanje s projektanti, nadzorniki, investitorjem, naročnikom, uporabnikom, itd…,</t>
  </si>
  <si>
    <t>- terminsko usklajevanje del z ostalimi izvajalci na objektu,</t>
  </si>
  <si>
    <t>- vse stroške, ki bodo nastali, zaradi prilagajanja izvajalca GOI del ponudniku opreme iz drugega razpisa za isti objekt (terminsko usklajevanje, mikrolokacije priključkov, itd…),</t>
  </si>
  <si>
    <t>- ves potreben material, opremo, naprave, itd…., ter vsa pomožna sredstva,</t>
  </si>
  <si>
    <t>- čiščenje med in po končanih delih in odvoz odpadnega materiala na stalno mestno deponijo vključno s plačili taks.</t>
  </si>
  <si>
    <t>- plačilo takse za stalno deponijo odpadnega materiala.</t>
  </si>
  <si>
    <t>- vsa potrebna higiensko tehnična preventivna zaščita delavcev na gradbišču.</t>
  </si>
  <si>
    <t>- izdelavo vseh potrebnih detajlov in dopolnilnih del, katera je potrebno izvesti za dokončanje posameznih del, tudi če potrebni detajli niso podrobno navedeni in opisani v popisu del, in so ta dopolnilna dela nujna za pravilno funkcionalno delovanje posameznih sistemov in elementov objekta.</t>
  </si>
  <si>
    <t>- meritve in merjenja na objektu.</t>
  </si>
  <si>
    <t>- vse meritve s katerimi se dokazuje kvaliteto izvedenih del in zanesljivost objekta.</t>
  </si>
  <si>
    <t>- skladiščenje opreme.</t>
  </si>
  <si>
    <t>- varovanje opreme do primopredaje.</t>
  </si>
  <si>
    <t>- preizkušanja kvalitete za vse materiale, ki se vgrajujejo in dokazovanje kvalitete z atesti.</t>
  </si>
  <si>
    <t>- ves potrebni glavni, pomožni, pritrdilni in vezni material, sidra, navojne palice, itd…</t>
  </si>
  <si>
    <t>- popravilo eventuelno povzročene škode ostalim izvajalcem na gradbišču.</t>
  </si>
  <si>
    <t>- popravilo eventuelno povzročene škode uporabniku oziroma naročniku.</t>
  </si>
  <si>
    <t>- vse potrebne zaščitne premaze.</t>
  </si>
  <si>
    <t>- popravilo nekvalitetno izvedenih del oziroma zamenjava elementov.</t>
  </si>
  <si>
    <t>- izdelava tehnoloških risb za proizvodnjo s potrebnimi detajli.</t>
  </si>
  <si>
    <t>- izdelava in izrez odprtin za vgradnjo inštalacijskih in drugih elementov s potrebnimi ojačitvami.</t>
  </si>
  <si>
    <t>- izdelava vseh izračunov vezanih na izdelavo elementov potrebnih za doseganje predpisanih zahtev.</t>
  </si>
  <si>
    <t>- pridobitev vseh atestov, certifikatov pooblaščenih organizacij, poročil o meritvah in preizkusih, potrdil, dokazil, itd…</t>
  </si>
  <si>
    <t>- sprotno vnašanje sprememb v PZI načrte z namenom dobre izdelave PID dokumentacije.</t>
  </si>
  <si>
    <t>Enotna cena mora vsebovati tudi:</t>
  </si>
  <si>
    <t>- betonska dela se morajo izvajati po določilih veljavnih tehničnih predpisov in normativov v soglasju z obveznimi standardi (SIST);</t>
  </si>
  <si>
    <t>- vgrajeni materiali za ta dela morajo po kvaliteti ustrezati določilom veljavnih tehničnih predpisov in standardov. standardi za betonska dela po tem katalogu vsebujejo poleg izdelave opisane v posameznem standardu še vsa potrebna pomožna dela.</t>
  </si>
  <si>
    <t>Betonska dela - V kolikor v posameznih pozicijah ni drugače podano, veljajo v nadaljevanju navedena določila:</t>
  </si>
  <si>
    <t>- pozicije vgrajevanja betona in armature, ter izvedba opažev veljajo brez razlike na konstrukcijsko in višino vgrajevanja;</t>
  </si>
  <si>
    <t>Sanacija delaminiranih  in razpadlih mest – globja korozija armature, po postopku:</t>
  </si>
  <si>
    <t>- odstranjevanje z visokotlačnim vodnim curkom pod pritiskom – odstraniti je treba vsa nevezana zrna,</t>
  </si>
  <si>
    <t>- na mestih močneje korozijsko poškodovane armature, oz. tam kjer so armaturne palice korozijsko poškodovane po celotnem obodu, se odstrani beton do globine min. 2 c m pod armaturo,</t>
  </si>
  <si>
    <t>- čiščenje razkrite armature: odstranitev korozijskih produktov z žično ščetko (strojno) ali s peskanjem do sijaja SA 2,5 po SIST EN ISO 8501 -1,</t>
  </si>
  <si>
    <t>- premaz armature z ustreznimi zaščitnimi sredstvi skladno s tehničnim listom,</t>
  </si>
  <si>
    <t>- mehanska odstranitev razpadlega betona – odstraniti je treba vse nevezane in delaminirane kose betona,  beton se odstrani vzdolž razpok in na mestih kjer beton pri preizkusu s kladivom votli,</t>
  </si>
  <si>
    <t>- reprofilacija odstranjenih betonskih delov s sanacijsko malto skladno s tehničnim listom.</t>
  </si>
  <si>
    <t>Opažerska dela:</t>
  </si>
  <si>
    <t>- v ceni opaža je potrebno upoštevati tudi horizontalne in vertikalne preboje inštalacijskij in opreme.</t>
  </si>
  <si>
    <t>- v ceni postavke opažev je potrebno zajeti izdelavo opažev, montažo in demontažo, čiščenje in mazanje opažnih plošč ter podpornega materiala na gradbišču kakor tudi transporte opažnega in podpornega materiala kakor tudi vse delovne odre za delo na višini oziroma za opažene na višinah.</t>
  </si>
  <si>
    <t>- opaženje površin, ki so opredeljene za brušenje, kot finalno obdelavo vidnih površin konstrukcije se opaži z na pogled lepimi opažnimi elementi.</t>
  </si>
  <si>
    <t>V ceni odra upoštevati tudi dovoz in odvoz, montažo in demontažo ter stojnino za uporabo za trajanje izvajanja lastne storitve. Naročnika je o nameravani demontaži odra obvestiti vsaj 7 dni prej. V kolikor se bo oder potreboval po zahtevi naročnika tudi po dokončanju lastnih storitev, bo stojnina od tega dneva dalje obračunana posebej. Stroške za morebitne statične presoje stabilnosti, sidranja in preizkuse delovnega odra, varovalnih ali pomičnih odrov je potrebno vkalkulirati v ceno na enoto mere. Souporaba odrov s strani drugih izvajalcev v času izvajanja vseh naročnikovih del se usklajuje med Izvajalcema z ozirom na obremenitve odra, koordinacijo souporabe in podobno.</t>
  </si>
  <si>
    <t>Lahki delovni premični odri niso posebej obračunani in jih mora vsak izvajalec sam upoštevati v ceni na enoto mere za posamezne sklope del.</t>
  </si>
  <si>
    <t>Vodovod:</t>
  </si>
  <si>
    <t xml:space="preserve">- NL cevi vodo morajo biti izdelane v skladu s standardom SIST EN 545:2011, tlačni razred (glej spodaj). Cevi morajo biti na notranji strani zaščitene s cementno oblogo, ki je nanesena po postopku centrifugiranja. Primerna mora biti za stik  s pitno vodo; cement CEM III-B pa mora biti v skladu z EN197-1 z CE oznako (certifikata). Na zunanji strani morajo biti cevi galvansko zaščitene (400gr/m2) z zlitino cinka in ostalo Al ter ostale kovine (razmerje 85%-15%)  in pokrivnim modrim premazom. Dolžina cevi 6 m ali več. Vključno z dodatkom 2%. Obojčno tesnilo oz. spoj mora biti preizkušen skupaj s cevmi (predložiti certifikat). Proizvajalec kot npr. PAM-Saint Gobain group, Duktus, Svobodny sokol, ostale cevi po dogovoru z nadzorom, investitorjem ali projektantom. Vse cevi in vsi spoji morajo biti istega proizvajalca, ista šarža. Vsa tesnila mora biti iz EPDM gume, dodatne zahteve za spoje so navede spodaj. Drugačne cevi ali spoji samo če ustrezajo standardu SIST EN 545:2011 - Annex D, točka D.2.3 in jih pred vgradnjo odobri projektant. </t>
  </si>
  <si>
    <t>- Dodatni sidrni spoji in tesnila za NL cevi.</t>
  </si>
  <si>
    <t xml:space="preserve">- NL FAZONSKI KOSI (vključno z VI tesnili in vijaki). Vse iz nodularne litine v skladu z EN 545:2011 (NL GGG400), na zunanji in notranji strani zaščiteni z modrim epoksijem min. deb. 70 mikronov (če se zaščita nanaša s postopkom ketaforeze) ali 250mikronov (če se zaščita nanaša klasično). Zunanja zaščita skladno s SIST EN 545:2011 - Annex D, točka D.2.3). Vključno z vsem potrebnim spojnim in vijačnim materialom, ki mora biti kvalitete Inox A2. Za prirobnične spoje se uporabljajo gumi tesnila iz EPDM gume z jeklenim jedrom, v skladu s standardi EN 681-1 in ISO 4633. Prirobnični fazonski kosi standardne izvedbe morajo imeti vrtljivo prirobnico. Spoji na obojčnih fazonskih kosih morajo biti enaki kot pri ceveh. Obojčno tesnilo oz. spoj mora biti preizkušen skupaj s fazoni oz. Cevmi (predložiti certifikat). PN enako kot cevi, vkolikor ni posebej določeno je PN 10-16. Cena franko gradbišče. </t>
  </si>
  <si>
    <t>Vodovodna armatura:</t>
  </si>
  <si>
    <t xml:space="preserve">- obračun vseh križanj, vzporednih potekov in prestavitev ostalih infrastrukturnih vodov samo na osnovi vpisa v gradbeni dnevnik, dejanskih računov upravljavcev in predhodne potrditve nadzora.  </t>
  </si>
  <si>
    <t>- Izdelava betonske kinete in pokrova kinete sta zajeta v načrtu sanacije mostu. Vodovod se polaga v že izdelano kineto. Pokrivanje kinete in zaščita pred vdorom vode v kineto ter obrabna plast je v projektu sanacije mostu.</t>
  </si>
  <si>
    <t>- vgradnja opozorilnega traku (vodovod, energetski kabel, plinovod, telekomunikacijski kabel...).</t>
  </si>
  <si>
    <t>- v kolikor tehnologija odstopa od projekta je potrebno pridobiti tudi pozitivno mnenje upravljavca. Vse poškodbe so breme izvajalca, ki krije vso nastalo škodo.</t>
  </si>
  <si>
    <t>- natančnost infrastrukturnih vodov (višinska in situativna je privzeta iz obstoječega katastra GJI in lahko odstopa tudi več kot 1m).</t>
  </si>
  <si>
    <t>- obojestranska epoxy zaščito minimalno 250 mikronov,</t>
  </si>
  <si>
    <t>- zapiralni zasun mora biti dvosmerni,</t>
  </si>
  <si>
    <t>- telo, pokrov in klin so izdelani iz nodularne litine GGG40,</t>
  </si>
  <si>
    <t>- spoj telesa in pokrova mora biti izveden brez vijakov in zagozd,</t>
  </si>
  <si>
    <t>- klin je dodatno polnogumiran z EPDM gumo (zapiranje v smeri urinega kazalca),</t>
  </si>
  <si>
    <t>- vreteno iz nerjavnega jekla s 13% Croma,</t>
  </si>
  <si>
    <t>- tesnjenje na vretenu je izvedeno z dvema tesniloma iz NBR (tehnična nitrilna guma),</t>
  </si>
  <si>
    <t>- konstrukcija ohišja brez vijakov,</t>
  </si>
  <si>
    <t>- menjava tesnilne matice vretena mora biti možna pod tlakom,</t>
  </si>
  <si>
    <t>- vodila morajo imeti poliamidni vložek za boljše drsenje,</t>
  </si>
  <si>
    <t>- PN enako kot cevi, vkolikor ni posebej določeno je PN 10-16.</t>
  </si>
  <si>
    <t>- splošne zahteve so enake kot za NL fazonske kose.</t>
  </si>
  <si>
    <t>- dodatne zahteve za EV zasune (F4, F5 in medprirobnične):</t>
  </si>
  <si>
    <t>- izdelati je potrebno projekt ureditve gradbišča ter vkalkulirati stroške organizacije, ureditve deponij, priprave in opreme gradbišča.</t>
  </si>
  <si>
    <t>- priprava in organizacija gradbišča, postavitev gradbiščne ograje, vključno z vsemi potrebnimi deli na celotni dolžini izgradnje. Izvajalec si mora ogledati predvideno traso in v to postavko vključiti vsa potrebna dela pri organizaciji, pripravi in zavarovanju gradbišča.</t>
  </si>
  <si>
    <t>- ureditev gradbišča skladno z veljavno zakonodajo, obsega vsaj naslednja dela: - priprava gradbišča v skladu z varnostnim načrtom - postavitev gradbiščne ograje - postavitev gradbiščnega kontejnerja, - omarica prve pomoči - gasilnik - gradbiščni el. priključek, skupaj z ozemljitvijo in meritvami - postavitev gradbene table skladno s Pravilnikom o gradbiščih - postavite kemičnega WCja na gradbišču - dobava in namestitev varnostnih znakov in opozorilnih tabel po zahtevah varnostnega načrta in koordinatorja, - odstranitev objektov za ureditev gradbišča, vključno z ureditvijo zemljišča po končani gradnji (vzpostavitvijo v prvotno stanje).</t>
  </si>
  <si>
    <t>- za gradnjo je dovoljeno uporabljati samo proizvode, ki imajo pridobljene ustrezne listine o skladnosti in so skladni s slovenskimi tehničnimi predpisi in slovenskimi standardi. Vsi vgrajeni gradbeni materiali (cevi, revizijski jaški, pokrovi itd.) in ostali polizdelki, ki se vgrajujejo v objekt morajo vsebovati vtisnjene ali na drug način razvidne podatke iz katerih je mogoče razbrati in slediti poreklo materiala (serijska številka, tip, št. šarže itd.), najmanj pa izjave o lastnostih, pri čemer morajo biti dokumenti obvezno prevedeni v slovenščino in nostrificirani od pooblaščene institucije v RS</t>
  </si>
  <si>
    <t xml:space="preserve">- skladno s prejšnjo točko je potrebno zbrati vso, po predpisih zahtevano, dokumentacijo o kvaliteti materialov in tehnološkemu postopku gradnje, jo pripraviti in predložiti na primopredaji. V ceno všteti stroške sprotnega dokumentiranja in posredovanja nadzorniku in projektantu vseh dokazil o zanesljivosti objektov, atestov, certifikatov,.... ter sprememb za izdelavo projekta izvedenih del, tako da bo PID projektna dokumentacija izdelana pred tehničnim pregledom objekta. </t>
  </si>
  <si>
    <t>- stroški vseh meritev (kot npr. vgrajenih naprav ter regulacija in nastavitve vključno s poročilom in merilnimi listi ter protokolom nastavljenih vrednosti, meritve posameznih slojev nasipov,...) prevozov, drobnega materiala, transportnih stroškov, pridobivanja certifikatov, izdelovanja poročil in pregledov za izdelavo dokazil o zanesljivosti objektov (vodotesnost, zbitost, ustreznost vgrajene opreme,...) in podobno oz. stroški za vso dokumentacijo, ki je potrebna za uspešno opravljen tehnični pregled oz. primopredajo.</t>
  </si>
  <si>
    <t>- za vse gradbene odpadke je potrebno voditi evidenčne liste, odpadke pa oddati v pooblaščeno zbiralnico; kot dokaz je h gradbeni knjigi potrebno priložiti račun iz zbiralnice. Stroške odvoza, deponiranje in stroške deponije je potrebno všteti v cenah za enoto, ki se nanašajo na odvoz gradbenih odpadkov in viška materiala.</t>
  </si>
  <si>
    <t>- stroške deponije odvečnega gradbenega materiala na pooblaščene deponije ali na lokacije za predelavo gradbenih materialov. Dokazila o primernem deponiranju (lokacija in količina materiala) je potrebno redno dostavljati naročniku oziroma nadzornemu organu naročnika.</t>
  </si>
  <si>
    <t>- vse deponije izbere izvajalec, vsi gradbeni odpadki in odvečni materiali postanejo last ponudnika.</t>
  </si>
  <si>
    <t>Za vso opremo in materiale, ki so v opisih ali na risbah morebiti imenovani z imenom proizvajalca, lahko ponudniki ponudijo ekvivalentno opremo in materiale drugih proizvajalcev, enake namembnosti, kapacitet ter enake kvalitete ali boljše kvalitete, kar morajo pred dobavo in vgradnjo z listinami (certifikati, izvedenska mnenja, atesti, poročila o preizkušanjih ipd.) dokazati. Pogodbena cena se v takem primeru ne spremeni.
Izvajalec mora za naročnikovo opremo, ki jo mora izključiti ali odstraniti za izvedbo projekta oziroma investicije, pridobiti soglasje od naročnika. Stroški za ponovne zagone, montaže in vzpostavitve te opreme v funkcionalno obratovanje (kalibracija, uravnoteženje, nastavitve, itd…) morajo biti vključeni v pogodbeno ceno, ne glede na to, da dela eksplicitno niso zajeta v pogodbenih postavkah oziroma popisih del.</t>
  </si>
  <si>
    <t>- vse stroške zavarovanja opreme v času izvedbe del in delavcev ter materiala na gradbišču v času izvajanja del, od začetka do  uporabnega dovolj.</t>
  </si>
  <si>
    <t>- vse stroške pridobitve potrebnih soglasij in dovoljenj v zvezi s prečkanji cevovodov, stroške zaščite vseh komunalnih naprav in stroške upravljavcev ali njihovih predstavnikov, stroške raznih pristojbin s tem v zvezi.</t>
  </si>
  <si>
    <t>- eventuelne meritve električnih instalacij in izdelava zapisnika o meritvah</t>
  </si>
  <si>
    <t>- eventuelni drobni elektro nespecificiran material (žice, tulci, označbe)</t>
  </si>
  <si>
    <t>- geodetski posnetek, predložitev posnetka k dokazilu o zanesljivosti.</t>
  </si>
  <si>
    <t>- izdelava PID projekta v papirni (4 izvodih tiskane obliki) in elektronski obliki skladno s pravilnikom in navodili upravljavca komunalne infrastrukture vključno z vodilno mapo in dokazilom o zanesljivosti, dokumentacija za tehnični/komisijski pregled.</t>
  </si>
  <si>
    <t>- v ceni je zajeta tudi vsa potrebna dokumentacija, ki je potrebna za tehnični/komisijski pregled, pridobitev uporabnega dovoljenja in vris v kataster GJI (PVE) – Projekt za vpis v uradne evidence.</t>
  </si>
  <si>
    <t>- geodetski posnetek pri odprti trasi (pred zasutjem), za glavne cevovod in hišne priključke, izdelava PID v papirni in elektronski obliki skladno s pravilnikom in navodili Komunale Kranj vključno z vodilno mapo in dokazilom o zanesljivosti, dokumentacija za interni tehnični pregled, ter izdelava in oddaja elaborata za vpis v kataster GJI, izvajalski del dokumentacije za pridobitev uporabnega dovoljenja (atesti, certifikati, izjave o lastnostih).. glej tudi tehnično poročilo.</t>
  </si>
  <si>
    <t>- obeleženje trase obstoječih telefonskih in energetskih kablov, vodovoda ter kanalizacije in drugih komunalnih vodov</t>
  </si>
  <si>
    <t>- vris trase komunalnih vodov v podzemni kataster</t>
  </si>
  <si>
    <t>- vsa sanacijska dela naj bodo izvedena skladno z določili skupine standardov SIST EN 1504.</t>
  </si>
  <si>
    <t>- betonsko železo mora biti obdelano v skladu z veljavnimi predpisi, točno po armaturnem načrtu.</t>
  </si>
  <si>
    <t>- življenjska doba 2500 ciklov - skladno s standardom EN 1074 – 2,</t>
  </si>
  <si>
    <t>Pri pripravi ponudbe je potrebno upoštevati spodnje točke 1 - 46 splošnih zahtev za izdelavo ponudbe, ki se ne zaračunavajo posebej in morajo biti upoštevane (so vključene) v ponudbenih cenah postavk iz popisa del!</t>
  </si>
  <si>
    <t>V kolikor je že katerakoli od spodaj navedenih del navedena tudi v popisih, veljajo splošne zahteve za izdelavo ponudbe navedane spodaj v točkah 1-46!</t>
  </si>
  <si>
    <t>1.</t>
  </si>
  <si>
    <t>2.</t>
  </si>
  <si>
    <t>2.1.1.</t>
  </si>
  <si>
    <t>2.1.2.</t>
  </si>
  <si>
    <t>2.1.3.</t>
  </si>
  <si>
    <t>2.1.4.</t>
  </si>
  <si>
    <t>2.1.5.</t>
  </si>
  <si>
    <t>2.1.6.</t>
  </si>
  <si>
    <t>3.</t>
  </si>
  <si>
    <t>3.1.1.</t>
  </si>
  <si>
    <t>3.1.2.</t>
  </si>
  <si>
    <t>3.1.3.</t>
  </si>
  <si>
    <t>3.1.4.</t>
  </si>
  <si>
    <t>Kolesarska povezava 7: Obstoječe omrežje Koroška cesta (soseska Zlato polje pri Stošiču) - Železniška postaja Kranj</t>
  </si>
  <si>
    <t>0.</t>
  </si>
  <si>
    <t>0.0.1.</t>
  </si>
  <si>
    <t>0.0.2.</t>
  </si>
  <si>
    <t>0.1.</t>
  </si>
  <si>
    <t>0.2.</t>
  </si>
  <si>
    <t>0.3.</t>
  </si>
  <si>
    <t>0.4.</t>
  </si>
  <si>
    <t>0.5.</t>
  </si>
  <si>
    <t>0.6.</t>
  </si>
  <si>
    <t>0.7.</t>
  </si>
  <si>
    <t>0.8.</t>
  </si>
  <si>
    <t>0.9.</t>
  </si>
  <si>
    <t>0.10.</t>
  </si>
  <si>
    <t>0.11.</t>
  </si>
  <si>
    <t>0.12.</t>
  </si>
  <si>
    <t>0.13.</t>
  </si>
  <si>
    <t>0.14.</t>
  </si>
  <si>
    <t>0.15.</t>
  </si>
  <si>
    <t>0.17.</t>
  </si>
  <si>
    <t>0.17.1.</t>
  </si>
  <si>
    <t>0.17.2.</t>
  </si>
  <si>
    <t>0.17.3.</t>
  </si>
  <si>
    <t>0.18.</t>
  </si>
  <si>
    <t>0.18.1.</t>
  </si>
  <si>
    <t>0.18.2.</t>
  </si>
  <si>
    <t>0.18.3.</t>
  </si>
  <si>
    <t>0.18.4.</t>
  </si>
  <si>
    <t>0.18.5.</t>
  </si>
  <si>
    <t>0.18.6.</t>
  </si>
  <si>
    <t>0.18.7.</t>
  </si>
  <si>
    <t>0.18.8.</t>
  </si>
  <si>
    <t>0.18.9.</t>
  </si>
  <si>
    <t>0.18.10.</t>
  </si>
  <si>
    <t>0.18.11.</t>
  </si>
  <si>
    <t>0.18.12.</t>
  </si>
  <si>
    <t>0.18.13.</t>
  </si>
  <si>
    <t>0.18.14.</t>
  </si>
  <si>
    <t>0.18.15.</t>
  </si>
  <si>
    <t>0.19.</t>
  </si>
  <si>
    <t>0.20.</t>
  </si>
  <si>
    <t>0.21.</t>
  </si>
  <si>
    <t>0.22.</t>
  </si>
  <si>
    <t>0.23.</t>
  </si>
  <si>
    <t>0.24.</t>
  </si>
  <si>
    <t>0.25.</t>
  </si>
  <si>
    <t>0.26.</t>
  </si>
  <si>
    <t>0.27.</t>
  </si>
  <si>
    <t>0.28.</t>
  </si>
  <si>
    <t>0.29.</t>
  </si>
  <si>
    <t>0.30.</t>
  </si>
  <si>
    <t>0.31.</t>
  </si>
  <si>
    <t>0.31.1.</t>
  </si>
  <si>
    <t>0.31.2.</t>
  </si>
  <si>
    <t>0.31.3.</t>
  </si>
  <si>
    <t>0.32.</t>
  </si>
  <si>
    <t>0.33.</t>
  </si>
  <si>
    <t>0.34.</t>
  </si>
  <si>
    <t>0.34.1.</t>
  </si>
  <si>
    <t>0.34.2.</t>
  </si>
  <si>
    <t>0.34.3.</t>
  </si>
  <si>
    <t>0.35.</t>
  </si>
  <si>
    <t>0.35.1.</t>
  </si>
  <si>
    <t>0.35.2.</t>
  </si>
  <si>
    <t>0.35.3.</t>
  </si>
  <si>
    <t>0.35.4.</t>
  </si>
  <si>
    <t>0.36.</t>
  </si>
  <si>
    <t>0.36.1.</t>
  </si>
  <si>
    <t>0.36.2.</t>
  </si>
  <si>
    <t>0.36.3.</t>
  </si>
  <si>
    <t>0.36.4.</t>
  </si>
  <si>
    <t>0.36.5.</t>
  </si>
  <si>
    <t>0.36.6.</t>
  </si>
  <si>
    <t>0.37.</t>
  </si>
  <si>
    <t>0.38.</t>
  </si>
  <si>
    <t>0.39.</t>
  </si>
  <si>
    <t>0.40.</t>
  </si>
  <si>
    <t>0.41.</t>
  </si>
  <si>
    <t>0.41.1.</t>
  </si>
  <si>
    <t>0.41.2.</t>
  </si>
  <si>
    <t>0.41.3.</t>
  </si>
  <si>
    <t>0.41.4.</t>
  </si>
  <si>
    <t>0.41.5.</t>
  </si>
  <si>
    <t>0.41.6.</t>
  </si>
  <si>
    <t>0.41.7.</t>
  </si>
  <si>
    <t>0.41.8.</t>
  </si>
  <si>
    <t>0.41.9.</t>
  </si>
  <si>
    <t>0.41.10.</t>
  </si>
  <si>
    <t>0.41.11.</t>
  </si>
  <si>
    <t>0.41.12.</t>
  </si>
  <si>
    <t>0.41.13.</t>
  </si>
  <si>
    <t>0.41.14.</t>
  </si>
  <si>
    <t>0.41.15.</t>
  </si>
  <si>
    <t>0.41.16.</t>
  </si>
  <si>
    <t>0.41.17.</t>
  </si>
  <si>
    <t>0.41.18.</t>
  </si>
  <si>
    <t>0.41.19.</t>
  </si>
  <si>
    <t>0.41.20.</t>
  </si>
  <si>
    <t>0.41.21.</t>
  </si>
  <si>
    <t>0.41.22.</t>
  </si>
  <si>
    <t>0.41.23.</t>
  </si>
  <si>
    <t>0.41.24.</t>
  </si>
  <si>
    <t>0.41.25.</t>
  </si>
  <si>
    <t>0.41.26.</t>
  </si>
  <si>
    <t>0.41.27.</t>
  </si>
  <si>
    <t>0.42.</t>
  </si>
  <si>
    <t>0.42.1.</t>
  </si>
  <si>
    <t>0.42.2.</t>
  </si>
  <si>
    <t>0.42.3.</t>
  </si>
  <si>
    <t>0.42.4.</t>
  </si>
  <si>
    <t>0.43.</t>
  </si>
  <si>
    <t>0.43.1.</t>
  </si>
  <si>
    <t>0.43.2.</t>
  </si>
  <si>
    <t>0.43.3.</t>
  </si>
  <si>
    <t>0.43.4.</t>
  </si>
  <si>
    <t>0.43.5.</t>
  </si>
  <si>
    <t>0.43.6.</t>
  </si>
  <si>
    <t>0.43.7.</t>
  </si>
  <si>
    <t>0.44.</t>
  </si>
  <si>
    <t>0.44.1.</t>
  </si>
  <si>
    <t>0.44.2.</t>
  </si>
  <si>
    <t>0.44.3.</t>
  </si>
  <si>
    <t>0.45.</t>
  </si>
  <si>
    <t>0.45.1.</t>
  </si>
  <si>
    <t>0.45.2.</t>
  </si>
  <si>
    <t>0.45.3.</t>
  </si>
  <si>
    <t>0.45.4.</t>
  </si>
  <si>
    <t>0.45.5.</t>
  </si>
  <si>
    <t>0.45.6.</t>
  </si>
  <si>
    <t>0.45.7.</t>
  </si>
  <si>
    <t>0.45.8.</t>
  </si>
  <si>
    <t>0.46.</t>
  </si>
  <si>
    <t>0.46.1.</t>
  </si>
  <si>
    <t>0.46.2.</t>
  </si>
  <si>
    <t>0.46.3.</t>
  </si>
  <si>
    <t>0.46.4.</t>
  </si>
  <si>
    <t>0.46.5.</t>
  </si>
  <si>
    <t>0.46.6.</t>
  </si>
  <si>
    <t>0.46.7.</t>
  </si>
  <si>
    <t>0.46.8.</t>
  </si>
  <si>
    <t>0.46.9.</t>
  </si>
  <si>
    <t>0.46.10.</t>
  </si>
  <si>
    <t>0.46.11.</t>
  </si>
  <si>
    <t>0.46.12.</t>
  </si>
  <si>
    <t>0.46.13.</t>
  </si>
  <si>
    <t>0.46.14.</t>
  </si>
  <si>
    <t>1.1.1.</t>
  </si>
  <si>
    <t>1.1.1.1.</t>
  </si>
  <si>
    <t>1.1.1.2.</t>
  </si>
  <si>
    <t>1.1.1.3.</t>
  </si>
  <si>
    <t>1.1.1.4.</t>
  </si>
  <si>
    <t>1.1.1.5.</t>
  </si>
  <si>
    <t>1.1.1.6.</t>
  </si>
  <si>
    <t>1.1.1.7.</t>
  </si>
  <si>
    <t>1.1.1.8.</t>
  </si>
  <si>
    <t>1.1.2.</t>
  </si>
  <si>
    <t>1.1.2.1.</t>
  </si>
  <si>
    <t>1.1.2.2.</t>
  </si>
  <si>
    <t>1.1.2.2.1.</t>
  </si>
  <si>
    <t>1.1.2.2.2.</t>
  </si>
  <si>
    <t>1.1.2.2.3.</t>
  </si>
  <si>
    <t>1.1.2.3.</t>
  </si>
  <si>
    <t>1.1.2.3.1.</t>
  </si>
  <si>
    <t>1.1.2.3.2.</t>
  </si>
  <si>
    <t>1.1.2.3.3.</t>
  </si>
  <si>
    <t>1.1.2.4.</t>
  </si>
  <si>
    <t>1.1.2.5.</t>
  </si>
  <si>
    <t>1.1.2.5.1.</t>
  </si>
  <si>
    <t>1.1.2.5.2.</t>
  </si>
  <si>
    <t>1.1.2.5.3.</t>
  </si>
  <si>
    <t>1.1.2.6.</t>
  </si>
  <si>
    <t>1.1.2.7.</t>
  </si>
  <si>
    <t>1.1.2.8.</t>
  </si>
  <si>
    <t>1.1.2.9.</t>
  </si>
  <si>
    <t>1.1.2.9.1.</t>
  </si>
  <si>
    <t>1.1.2.10.</t>
  </si>
  <si>
    <t>1.1.2.11.</t>
  </si>
  <si>
    <t>1.1.2.12.</t>
  </si>
  <si>
    <t>1.1.2.13.</t>
  </si>
  <si>
    <t>1.1.2.14.</t>
  </si>
  <si>
    <t>1.1.2.15.</t>
  </si>
  <si>
    <t>1.1.2.16.</t>
  </si>
  <si>
    <t>1.1.2.16.1.</t>
  </si>
  <si>
    <t>1.1.2.16.2.</t>
  </si>
  <si>
    <t>1.1.2.16.3.</t>
  </si>
  <si>
    <t>1.1.3.</t>
  </si>
  <si>
    <t>1.1.3.1.</t>
  </si>
  <si>
    <t>1.1.3.2.</t>
  </si>
  <si>
    <t>1.1.3.3.</t>
  </si>
  <si>
    <t>1.1.4.</t>
  </si>
  <si>
    <t>1.1.4.1.</t>
  </si>
  <si>
    <t>1.1.5.</t>
  </si>
  <si>
    <t>1.1.5.1.</t>
  </si>
  <si>
    <t>1.1.5.2.</t>
  </si>
  <si>
    <t>1.1.5.3.</t>
  </si>
  <si>
    <t>1.1.5.4.</t>
  </si>
  <si>
    <t>1.1.5.5.</t>
  </si>
  <si>
    <t>1.1.5.6.</t>
  </si>
  <si>
    <t>1.1.5.7.</t>
  </si>
  <si>
    <t>1.1.5.8.</t>
  </si>
  <si>
    <t>1.1.5.9.</t>
  </si>
  <si>
    <t>1.1.5.10.</t>
  </si>
  <si>
    <t>1.2.1.</t>
  </si>
  <si>
    <t>1.2.1.1.</t>
  </si>
  <si>
    <t>1.2.1.1.1.</t>
  </si>
  <si>
    <t>1.2.1.1.2.</t>
  </si>
  <si>
    <t>1.2.1.1.3.</t>
  </si>
  <si>
    <t>1.2.1.2.</t>
  </si>
  <si>
    <t>1.2.1.1.4.</t>
  </si>
  <si>
    <t>1.2.1.1.5.</t>
  </si>
  <si>
    <t>1.2.1.1.6.</t>
  </si>
  <si>
    <t>1.2.1.1.7.</t>
  </si>
  <si>
    <t>1.2.1.1.8.</t>
  </si>
  <si>
    <t>1.2.1.1.9.</t>
  </si>
  <si>
    <t>1.2.1.3.</t>
  </si>
  <si>
    <t>1.2.1.3.1.</t>
  </si>
  <si>
    <t>1.2.2.</t>
  </si>
  <si>
    <t>1.2.2.1.</t>
  </si>
  <si>
    <t>1.2.2.1.1.</t>
  </si>
  <si>
    <t>1.2.2.1.2.</t>
  </si>
  <si>
    <t>1.2.2.2.</t>
  </si>
  <si>
    <t>1.2.2.2.1.</t>
  </si>
  <si>
    <t>1.2.2.3.</t>
  </si>
  <si>
    <t>1.2.2.3.1.</t>
  </si>
  <si>
    <t>1.2.2.3.2.</t>
  </si>
  <si>
    <t>1.2.2.3.3.</t>
  </si>
  <si>
    <t>1.2.2.4.</t>
  </si>
  <si>
    <t>1.2.2.4.1.</t>
  </si>
  <si>
    <t>1.2.2.4.2.</t>
  </si>
  <si>
    <t>1.2.2.4.3.</t>
  </si>
  <si>
    <t>1.2.2.4.4.</t>
  </si>
  <si>
    <t>1.2.3.</t>
  </si>
  <si>
    <t>1.2.3.1.</t>
  </si>
  <si>
    <t>1.2.3.1.1.</t>
  </si>
  <si>
    <t>1.2.3.1.2.</t>
  </si>
  <si>
    <t>1.2.3.1.3.</t>
  </si>
  <si>
    <t>1.2.3.1.4.</t>
  </si>
  <si>
    <t>1.2.3.1.5.</t>
  </si>
  <si>
    <t>1.2.3.2.</t>
  </si>
  <si>
    <t>1.2.3.2.1.</t>
  </si>
  <si>
    <t>1.2.3.3.</t>
  </si>
  <si>
    <t>1.2.3.3.1.</t>
  </si>
  <si>
    <t>1.2.3.3.2.</t>
  </si>
  <si>
    <t>1.2.3.3.3.</t>
  </si>
  <si>
    <t>1.2.3.3.4.</t>
  </si>
  <si>
    <t>1.2.4.</t>
  </si>
  <si>
    <t>1.2.4.1.</t>
  </si>
  <si>
    <t>1.2.4.1.1.</t>
  </si>
  <si>
    <t>1.2.4.2.</t>
  </si>
  <si>
    <t>1.2.4.2.1.</t>
  </si>
  <si>
    <t>1.2.4.2.2.</t>
  </si>
  <si>
    <t>1.2.5.</t>
  </si>
  <si>
    <t>1.2.5.1.</t>
  </si>
  <si>
    <t>1.2.5.1.1.</t>
  </si>
  <si>
    <t>1.2.5.1.2.</t>
  </si>
  <si>
    <t>1.2.5.1.3.</t>
  </si>
  <si>
    <t>1.2.5.1.4.</t>
  </si>
  <si>
    <t>1.2.5.1.5.</t>
  </si>
  <si>
    <t>1.2.5.1.6.</t>
  </si>
  <si>
    <t>1.2.5.2.</t>
  </si>
  <si>
    <t>1.2.5.2.1.</t>
  </si>
  <si>
    <t>1.2.5.2.2.</t>
  </si>
  <si>
    <t>1.2.5.2.3.</t>
  </si>
  <si>
    <t>1.2.5.2.4.</t>
  </si>
  <si>
    <t>1.2.5.2.5.</t>
  </si>
  <si>
    <t>1.2.6.</t>
  </si>
  <si>
    <t>1.2.6.1.</t>
  </si>
  <si>
    <t>1.2.6.2.</t>
  </si>
  <si>
    <t>1.2.6.3.</t>
  </si>
  <si>
    <t>1.3.1.</t>
  </si>
  <si>
    <t>1.3.1.1.</t>
  </si>
  <si>
    <t>1.3.1.1.1.</t>
  </si>
  <si>
    <t>1.3.1.2.</t>
  </si>
  <si>
    <t>1.3.1.2.1.</t>
  </si>
  <si>
    <t>1.3.1.2.2.</t>
  </si>
  <si>
    <t>1.3.1.2.3.</t>
  </si>
  <si>
    <t>1.3.1.2.4.</t>
  </si>
  <si>
    <t>1.3.2.</t>
  </si>
  <si>
    <t>1.3.2.1.</t>
  </si>
  <si>
    <t>1.3.2.1.1.</t>
  </si>
  <si>
    <t>1.3.2.1.2.</t>
  </si>
  <si>
    <t>1.3.2.2.</t>
  </si>
  <si>
    <t>1.3.2.2.1.</t>
  </si>
  <si>
    <t>1.3.2.3.</t>
  </si>
  <si>
    <t>1.3.2.3.1.</t>
  </si>
  <si>
    <t>1.3.2.4.</t>
  </si>
  <si>
    <t>1.3.2.4.1.</t>
  </si>
  <si>
    <t>1.3.2.4.2.</t>
  </si>
  <si>
    <t>1.3.2.5.</t>
  </si>
  <si>
    <t>1.3.2.5.1.</t>
  </si>
  <si>
    <t>1.3.2.5.2.</t>
  </si>
  <si>
    <t>1.3.3.</t>
  </si>
  <si>
    <t>1.3.3.1.</t>
  </si>
  <si>
    <t>1.3.3.1.1.</t>
  </si>
  <si>
    <t>1.3.3.1.2.</t>
  </si>
  <si>
    <t>1.3.3.2.</t>
  </si>
  <si>
    <t>1.3.3.2.1.</t>
  </si>
  <si>
    <t>1.3.3.2.2.</t>
  </si>
  <si>
    <t>1.3.3.3.</t>
  </si>
  <si>
    <t>1.3.4.</t>
  </si>
  <si>
    <t>1.3.4.1.</t>
  </si>
  <si>
    <t>1.3.4.1.1.</t>
  </si>
  <si>
    <t>1.3.4.1.2.</t>
  </si>
  <si>
    <t>1.3.4.1.3.</t>
  </si>
  <si>
    <t>1.3.4.2.</t>
  </si>
  <si>
    <t>1.3.4.2.1.</t>
  </si>
  <si>
    <t>1.3.4.2.2.</t>
  </si>
  <si>
    <t>1.3.4.2.3.</t>
  </si>
  <si>
    <t>1.3.4.2.4.</t>
  </si>
  <si>
    <t>1.3.4.2.5.</t>
  </si>
  <si>
    <t>1.3.4.2.6.</t>
  </si>
  <si>
    <t>1.3.4.2.7.</t>
  </si>
  <si>
    <t>1.3.4.3.</t>
  </si>
  <si>
    <t>1.3.4.3.1.</t>
  </si>
  <si>
    <t>1.3.4.3.2.</t>
  </si>
  <si>
    <t>1.3.5.</t>
  </si>
  <si>
    <t>1.3.5.1.</t>
  </si>
  <si>
    <t>1.3.5.2.</t>
  </si>
  <si>
    <t>1.4.1.</t>
  </si>
  <si>
    <t>1.4.1.1.</t>
  </si>
  <si>
    <t>1.4.1.1.1.</t>
  </si>
  <si>
    <t>1.4.1.1.2.</t>
  </si>
  <si>
    <t>1.4.1.1.3.</t>
  </si>
  <si>
    <t>1.4.1.1.4.</t>
  </si>
  <si>
    <t>1.4.1.1.5.</t>
  </si>
  <si>
    <t>1.4.1.1.6.</t>
  </si>
  <si>
    <t>1.4.1.1.7.</t>
  </si>
  <si>
    <t>1.4.1.1.8.</t>
  </si>
  <si>
    <t>1.4.1.2.</t>
  </si>
  <si>
    <t>1.4.1.2.1.</t>
  </si>
  <si>
    <t>1.4.1.2.2.</t>
  </si>
  <si>
    <t>1.4.1.2.3.</t>
  </si>
  <si>
    <t>1.4.1.2.4.</t>
  </si>
  <si>
    <t>1.4.1.2.5.</t>
  </si>
  <si>
    <t>1.4.1.2.6.</t>
  </si>
  <si>
    <t>1.4.1.2.7.</t>
  </si>
  <si>
    <t>1.4.1.2.8.</t>
  </si>
  <si>
    <t>1.4.1.2.9.</t>
  </si>
  <si>
    <t>1.4.1.2.10.</t>
  </si>
  <si>
    <t>1.4.1.2.11.</t>
  </si>
  <si>
    <t>1.4.1.2.12.</t>
  </si>
  <si>
    <t>1.4.1.2.13.</t>
  </si>
  <si>
    <t>1.4.1.3.</t>
  </si>
  <si>
    <t>1.4.1.3.1.</t>
  </si>
  <si>
    <t>1.4.1.3.2.</t>
  </si>
  <si>
    <t>1.4.2.</t>
  </si>
  <si>
    <t>1.4.2.1.</t>
  </si>
  <si>
    <t>1.4.2.2.</t>
  </si>
  <si>
    <t>1.4.2.3.</t>
  </si>
  <si>
    <t>1.4.2.4.</t>
  </si>
  <si>
    <t>1.4.2.5.</t>
  </si>
  <si>
    <t>1.4.2.6.</t>
  </si>
  <si>
    <t>1.4.2.7.</t>
  </si>
  <si>
    <t>1.4.2.8.</t>
  </si>
  <si>
    <t>1.4.2.9.</t>
  </si>
  <si>
    <t>1.4.2.10.</t>
  </si>
  <si>
    <t>1.4.3.</t>
  </si>
  <si>
    <t>1.4.3.1.</t>
  </si>
  <si>
    <t>1.4.3.1.1.</t>
  </si>
  <si>
    <t>1.4.3.2.</t>
  </si>
  <si>
    <t>1.4.3.2.1.</t>
  </si>
  <si>
    <t>1.4.3.2.2.</t>
  </si>
  <si>
    <t>1.4.3.3.</t>
  </si>
  <si>
    <t>1.4.3.3.1.</t>
  </si>
  <si>
    <t>1.4.3.3.2.</t>
  </si>
  <si>
    <t>1.4.3.3.3.</t>
  </si>
  <si>
    <t>1.4.3.3.4.</t>
  </si>
  <si>
    <t>1.4.3.3.5.</t>
  </si>
  <si>
    <t>1.4.3.3.6.</t>
  </si>
  <si>
    <t>1.4.3.3.7.</t>
  </si>
  <si>
    <t>1.4.3.3.8.</t>
  </si>
  <si>
    <t>1.4.3.4.</t>
  </si>
  <si>
    <t>1.4.3.4.1.</t>
  </si>
  <si>
    <t>1.4.3.4.2.</t>
  </si>
  <si>
    <t>1.4.3.4.3.</t>
  </si>
  <si>
    <t>1.4.3.4.4.</t>
  </si>
  <si>
    <t>1.4.3.4.5.</t>
  </si>
  <si>
    <t>1.4.3.4.6.</t>
  </si>
  <si>
    <t>1.4.3.4.7.</t>
  </si>
  <si>
    <t>1.4.3.5.</t>
  </si>
  <si>
    <t>1.4.3.5.1.</t>
  </si>
  <si>
    <t>1.4.3.6.</t>
  </si>
  <si>
    <t>1.4.3.6.1.</t>
  </si>
  <si>
    <t>1.4.3.6.2.</t>
  </si>
  <si>
    <t>1.4.3.6.3.</t>
  </si>
  <si>
    <t>1.5.1.</t>
  </si>
  <si>
    <t>1.5.1.1.</t>
  </si>
  <si>
    <t>1.5.1.2.</t>
  </si>
  <si>
    <t>1.5.1.3.</t>
  </si>
  <si>
    <t>1.5.2.</t>
  </si>
  <si>
    <t>1.5.2.1.</t>
  </si>
  <si>
    <t>1.5.2.2.</t>
  </si>
  <si>
    <t>1.5.2.3.</t>
  </si>
  <si>
    <t>1.5.2.4.</t>
  </si>
  <si>
    <t>1.5.3.</t>
  </si>
  <si>
    <t>1.5.3.1.</t>
  </si>
  <si>
    <t>1.5.3.2.</t>
  </si>
  <si>
    <t>1.5.4.</t>
  </si>
  <si>
    <t>1.5.4.1.</t>
  </si>
  <si>
    <t>1.5.4.2.</t>
  </si>
  <si>
    <t>2.1.</t>
  </si>
  <si>
    <t>2.1.1.1.</t>
  </si>
  <si>
    <t>2.1.1.1.1.</t>
  </si>
  <si>
    <t>2.1.1.1.2.</t>
  </si>
  <si>
    <t>2.1.1.1.3.</t>
  </si>
  <si>
    <t>2.1.1.1.4.</t>
  </si>
  <si>
    <t>2.1.1.2.</t>
  </si>
  <si>
    <t>2.1.1.2.1.</t>
  </si>
  <si>
    <t>2.1.1.2.2.</t>
  </si>
  <si>
    <t>2.1.1.2.3.</t>
  </si>
  <si>
    <t>2.1.1.2.4.</t>
  </si>
  <si>
    <t>2.1.1.2.5.</t>
  </si>
  <si>
    <t>2.1.1.2.6.</t>
  </si>
  <si>
    <t>2.1.1.2.7.</t>
  </si>
  <si>
    <t>2.1.1.2.8.</t>
  </si>
  <si>
    <t>2.1.1.2.9.</t>
  </si>
  <si>
    <t>2.1.1.2.10.</t>
  </si>
  <si>
    <t>2.1.1.2.11.</t>
  </si>
  <si>
    <t>2.1.1.2.12.</t>
  </si>
  <si>
    <t>2.1.1.2.13.</t>
  </si>
  <si>
    <t>2.1.1.2.14.</t>
  </si>
  <si>
    <t>2.1.1.2.15.</t>
  </si>
  <si>
    <t>2.1.1.2.16.</t>
  </si>
  <si>
    <t>2.1.1.2.17.</t>
  </si>
  <si>
    <t>2.1.1.3.</t>
  </si>
  <si>
    <t>2.1.1.3.1.</t>
  </si>
  <si>
    <t>2.1.2.1.</t>
  </si>
  <si>
    <t>2.1.2.1.1.</t>
  </si>
  <si>
    <t>2.1.2.1.2.</t>
  </si>
  <si>
    <t>2.1.2.1.3.</t>
  </si>
  <si>
    <t>2.1.2.1.4.</t>
  </si>
  <si>
    <t>2.1.2.1.5.</t>
  </si>
  <si>
    <t>2.1.2.1.6.</t>
  </si>
  <si>
    <t>2.1.2.2.</t>
  </si>
  <si>
    <t>2.1.2.2.1.</t>
  </si>
  <si>
    <t>2.1.2.3.</t>
  </si>
  <si>
    <t>2.1.2.3.1.</t>
  </si>
  <si>
    <t>2.1.2.4.</t>
  </si>
  <si>
    <t>2.1.2.4.1.</t>
  </si>
  <si>
    <t>2.1.2.4.2.</t>
  </si>
  <si>
    <t>2.1.2.5.</t>
  </si>
  <si>
    <t>2.1.2.5.1.</t>
  </si>
  <si>
    <t>2.1.2.5.2.</t>
  </si>
  <si>
    <t>2.1.2.5.3.</t>
  </si>
  <si>
    <t>2.1.2.6.</t>
  </si>
  <si>
    <t>2.1.2.6.1.</t>
  </si>
  <si>
    <t>2.1.2.6.2.</t>
  </si>
  <si>
    <t>2.1.2.6.3.</t>
  </si>
  <si>
    <t>2.1.2.6.4.</t>
  </si>
  <si>
    <t>2.1.2.6.5.</t>
  </si>
  <si>
    <t>2.1.2.6.6.</t>
  </si>
  <si>
    <t>2.1.3.1.</t>
  </si>
  <si>
    <t>2.1.3.1.1.</t>
  </si>
  <si>
    <t>2.1.3.1.2.</t>
  </si>
  <si>
    <t>2.1.3.1.3.</t>
  </si>
  <si>
    <t>2.1.3.1.4.</t>
  </si>
  <si>
    <t>2.1.3.1.5.</t>
  </si>
  <si>
    <t>2.1.3.1.6.</t>
  </si>
  <si>
    <t>2.1.3.2.</t>
  </si>
  <si>
    <t>2.1.3.2.1.</t>
  </si>
  <si>
    <t>2.1.3.2.2.</t>
  </si>
  <si>
    <t>2.1.3.2.3.</t>
  </si>
  <si>
    <t>2.1.3.2.4.</t>
  </si>
  <si>
    <t>2.1.3.2.5.</t>
  </si>
  <si>
    <t>2.1.3.2.6.</t>
  </si>
  <si>
    <t>2.1.3.2.7.</t>
  </si>
  <si>
    <t>2.1.3.2.8.</t>
  </si>
  <si>
    <t>2.1.4.1.</t>
  </si>
  <si>
    <t>2.1.4.1.1.</t>
  </si>
  <si>
    <t>2.1.4.1.2.</t>
  </si>
  <si>
    <t>2.1.4.2.</t>
  </si>
  <si>
    <t>2.1.4.2.1.</t>
  </si>
  <si>
    <t>2.1.4.2.2.</t>
  </si>
  <si>
    <t>2.1.4.2.3.</t>
  </si>
  <si>
    <t>2.1.4.2.4.</t>
  </si>
  <si>
    <t>2.1.5.1.</t>
  </si>
  <si>
    <t>2.1.5.1.1.</t>
  </si>
  <si>
    <t>2.1.5.1.2.</t>
  </si>
  <si>
    <t>2.1.5.1.3.</t>
  </si>
  <si>
    <t>2.1.5.1.4.</t>
  </si>
  <si>
    <t>2.1.5.1.5.</t>
  </si>
  <si>
    <t>2.1.5.1.6.</t>
  </si>
  <si>
    <t>2.1.5.1.7.</t>
  </si>
  <si>
    <t>2.1.5.1.8.</t>
  </si>
  <si>
    <t>2.1.5.1.9.</t>
  </si>
  <si>
    <t>2.1.5.2.</t>
  </si>
  <si>
    <t>2.1.5.2.1.</t>
  </si>
  <si>
    <t>2.1.5.2.2.</t>
  </si>
  <si>
    <t>2.1.5.2.3.</t>
  </si>
  <si>
    <t>2.1.5.2.4.</t>
  </si>
  <si>
    <t>2.1.5.2.5.</t>
  </si>
  <si>
    <t>2.1.5.2.6.</t>
  </si>
  <si>
    <t>2.1.5.2.7.</t>
  </si>
  <si>
    <t>2.1.5.2.8.</t>
  </si>
  <si>
    <t>2.1.5.2.9.</t>
  </si>
  <si>
    <t>2.1.5.2.10.</t>
  </si>
  <si>
    <t>2.1.5.2.11.</t>
  </si>
  <si>
    <t>2.1.5.2.12.</t>
  </si>
  <si>
    <t>2.1.5.2.13.</t>
  </si>
  <si>
    <t>2.1.5.3.</t>
  </si>
  <si>
    <t>2.1.5.3.1.</t>
  </si>
  <si>
    <t>2.1.5.3.2.</t>
  </si>
  <si>
    <t>2.1.5.3.3.</t>
  </si>
  <si>
    <t>2.1.5.3.4.</t>
  </si>
  <si>
    <t>2.1.5.3.5.</t>
  </si>
  <si>
    <t>2.1.6.1.</t>
  </si>
  <si>
    <t>2.1.6.2.</t>
  </si>
  <si>
    <t>2.1.6.3.</t>
  </si>
  <si>
    <t>2.1.6.4.</t>
  </si>
  <si>
    <t>2.1.6.5.</t>
  </si>
  <si>
    <t>2.1.6.6.</t>
  </si>
  <si>
    <t>2.1.6.7.</t>
  </si>
  <si>
    <t>3.1.</t>
  </si>
  <si>
    <t>3.1.1.1.</t>
  </si>
  <si>
    <t>3.1.1.1.1.</t>
  </si>
  <si>
    <t>3.1.1.2.</t>
  </si>
  <si>
    <t>3.1.1.2.1.</t>
  </si>
  <si>
    <t>3.1.1.2.2.</t>
  </si>
  <si>
    <t>3.1.1.2.3.</t>
  </si>
  <si>
    <t>3.1.1.2.4.</t>
  </si>
  <si>
    <t>3.1.1.2.5.</t>
  </si>
  <si>
    <t>3.1.1.2.6.</t>
  </si>
  <si>
    <t>3.1.2.1.</t>
  </si>
  <si>
    <t>3.1.2.1.1.</t>
  </si>
  <si>
    <t>3.1.2.1.2.</t>
  </si>
  <si>
    <t>3.1.2.2.</t>
  </si>
  <si>
    <t>3.1.2.2.1.</t>
  </si>
  <si>
    <t>3.1.2.3.</t>
  </si>
  <si>
    <t>3.1.2.3.1.</t>
  </si>
  <si>
    <t>3.1.2.3.2.</t>
  </si>
  <si>
    <t>3.1.2.4.</t>
  </si>
  <si>
    <t>3.1.2.4.1.</t>
  </si>
  <si>
    <t>3.1.3.1.</t>
  </si>
  <si>
    <t>3.1.3.1.1.</t>
  </si>
  <si>
    <t>3.1.3.1.2.</t>
  </si>
  <si>
    <t>3.1.3.1.3.</t>
  </si>
  <si>
    <t>3.1.3.2.</t>
  </si>
  <si>
    <t>3.1.3.2.1.</t>
  </si>
  <si>
    <t>3.1.3.2.2.</t>
  </si>
  <si>
    <t>3.1.3.2.3.</t>
  </si>
  <si>
    <t>3.1.3.3.</t>
  </si>
  <si>
    <t>3.1.3.3.1.</t>
  </si>
  <si>
    <t>3.1.3.3.2.</t>
  </si>
  <si>
    <t>3.1.4.1.</t>
  </si>
  <si>
    <t>3.1.4.1.1.</t>
  </si>
  <si>
    <t>3.1.4.1.2.</t>
  </si>
  <si>
    <t>3.1.4.2.</t>
  </si>
  <si>
    <t>3.1.4.2.1.</t>
  </si>
  <si>
    <t>3.1.4.2.2.</t>
  </si>
  <si>
    <t>3.1.4.2.3.</t>
  </si>
  <si>
    <t>3.1.4.2.4.</t>
  </si>
  <si>
    <t>3.1.4.2.5.</t>
  </si>
  <si>
    <t>3.1.4.2.6.</t>
  </si>
  <si>
    <t>Izdelava nosilne plasti bituminizirane zmesi AC 16 base B 50/70 A4 v debelini 4cm (pred in za mostom); V skladu z ZeJN upoštevati tudi uporabo materiala pridobljenega pri rušenju in rezkanju asfalta</t>
  </si>
  <si>
    <t>Izdelava obrabne in zaporne plasti bituminizirane zmesi AC 8 surf B 70/100 A5 v debelini 3 cm (pred in za mostom); V skladu z ZeJN upoštevati tudi uporabo materiala pridobljenega pri rušenju in rezkanju asfalta</t>
  </si>
  <si>
    <t>Dobava in izdelava posteljice iz drobljenih kamnitih zrn v debelini min. 30 cm; V skladu z ZeJN upoštevati tudi uporabo materiala pridobljenega pri rušenju in rezkanju asfalta</t>
  </si>
  <si>
    <t>Dobava in vgrajevanje nasipa z mehke kamenine 4 kategorije zasip meteornih jarkov in jaškov z utrjevanjem v slojih; V skladu z ZeJN upoštevati tudi uporabo materiala pridobljenega pri rušenju in rezkanju asfalta</t>
  </si>
  <si>
    <t>Izdelava nosilne plasti bituminizirane zmesi AC 16 base B70/100 A4 v debelini 6 cm hišni priklučki in lokalna cesta; V skladu z ZeJN upoštevati tudi uporabo materiala pridobljenega pri rušenju in rezkanju asfalta</t>
  </si>
  <si>
    <t>Izdelava nosilne plasti bituminizirane zmesi AC 32 base B70/100 A3 v debelini 12 cm; V skladu z ZeJN upoštevati tudi uporabo materiala pridobljenega pri rušenju in rezkanju asfalta</t>
  </si>
  <si>
    <t>Izdelava obrabne in zaporne plasti bituminizirane zmesi AC 11 surf PmB 45/80-65 A2 v debelini 3 cm; V skladu z ZeJN upoštevati tudi uporabo materiala pridobljenega pri rušenju in rezkanju asfalta</t>
  </si>
  <si>
    <t>Izdelava obrabne in zaporne plasti bituminizirane zmesi AC 8 surf B70/100 A5 v debelini 4 cm; V skladu z ZeJN upoštevati tudi uporabo materiala pridobljenega pri rušenju in rezkanju asfalta</t>
  </si>
  <si>
    <t>Izdelava nevezane nosilne plasti gramoza v debelini 21 do 30 cm; V skladu z ZeJN upoštevati tudi uporabo materiala pridobljenega pri rušenju in rezkanju asfalta</t>
  </si>
  <si>
    <t>Izdelava zgornje nosilne plasti bituminiziranega drobljenca AC 22 base B 70/100 A4 v povprečni debelini 8 cm; V skladu z ZeJN upoštevati tudi uporabo materiala pridobljenega pri rušenju in rezkanju asfalta</t>
  </si>
  <si>
    <t>Izdelava obrabne in zaporne plasti bitumenskega betona AC 8 surf B 70/100 A5 v debelini 40 mm (pločnik); V skladu z ZeJN upoštevati tudi uporabo materiala pridobljenega pri rušenju in rezkanju asfalta</t>
  </si>
  <si>
    <t>Izdelava obrabne in zaporne plasti bitumenskega betona AC 8 surf B 70/100 A4, A3 v debelini 40 mm; V skladu z ZeJN upoštevati tudi uporabo materiala pridobljenega pri rušenju in rezkanju asfalta</t>
  </si>
  <si>
    <t>Ponudnik:</t>
  </si>
  <si>
    <t>1.2.1.3.2.</t>
  </si>
  <si>
    <t>Zavarovanje gradbišča v času gradnje s popolno ali polovično zaporo prometa ter usmerjanjem prometa s semaforji ali ročnim usmerjanjem, označitvami vseh obvozov in stroški najema (obračun po dejanskih stroških - zapora po računu koncesionarja).</t>
  </si>
  <si>
    <t>Dobava in vgradnja LTŽ mostovnega izlivnika za točkovni odvod meteorne vode iz vozišča pod robnikom, kot na primer UNIMAT art. 426, vključno s privarjeno cevjo za vertikalno odvod, preko obstoječega preboja skozi nosilno konstrukcijo, upošteva se dolžina cevi do l=2m, vključno z vsemi potrebnimi prilagoditvami in zavoji. Preboj odtoka tesnjen po sistemu nove HI, kot na primer Servidek/Servipak. V ceni upoštevati tudi prilagoditev robnika na mestu izlivnika. Izvedba se izvrši skladno z detajli in navodili proizvajalca.</t>
  </si>
  <si>
    <t>Dobava in vgradnja povozne dilatacije v plasti asfaltne voziščne konstrukcije, po sistemu kot naprimer Mageba POLYFLEX*ADVANCED PU, skupaj z vsem stičenjem (dilatacija asfalta). Dodatne karakteristike v TP.</t>
  </si>
  <si>
    <t xml:space="preserve">Sanacija delaminiranih  in razpadlih mest – globja korozija armature, po postopku:
- Mehanska odstranitev razpadlega betona – odstraniti je treba vse nevezane in delaminirane kose betona,  beton se odstrani vzdolž razpok in na mestih kjer beton pri preizkusu s kladivom votli,
- odstranjevanje z visokotlačnim vodnim curkom pod pritiskom – odstraniti je treba vsa nevezana zrna,
- na mestih močneje korozijsko poškodovane armature, oz. tam kjer so armaturne palice korozijsko poškodovane po celotnem obodu, se odstrani beton do globine min. 2 c m pod armaturo,
- čiščenje razkrite armature: odstranitev korozijskih produktov z žično ščetko (strojno) ali s peskanjem do sijaja SA 2,5 po SIST EN ISO 8501 -1,
- premaz armature z ustreznimi zaščitnimi sredstvi skladno s tehničnim listom,
- reprofilacija odstranjenih betonskih delov s sanacijsko malto skladno s tehničnim listom,
- upoštevati globino obdelave do 6 cm.
Vsa sanacijska dela naj bodo izvedena skladno z določili skupine standardov SIST EN 1504.
</t>
  </si>
  <si>
    <t xml:space="preserve">Sanacija delaminiranih, razpadlih mest in segregiranih mest – površinska korozija armature, po postopku:
- Mehanska odstranitev razpadlega betona – odstraniti je treba vse nevezane delaminirane kose betona,
- odstranjevanje z visokotlačnim vodnim curkom pod pritiskom – odstraniti je treba vsa nevezana zrna,
- čiščenje razkrite armature: odstranitev korozijskih produktov z žično ščetko (strojno) ali s peskanjem do sijaja SA 2,5 po SIST EN ISO 8501 -1,
- premaz armature z ustreznimi zaščitnimi sredstvi skladno s tehničnim listom,
- sanacija delaminiranih betonskih površin s sanacijsko malto skladno s tehničnim listom,
- upoštevati globino obdelave do 6 cm.
Vsa sanacijska dela naj bodo izvedena skladno z določili skupine standardov SIST EN 1504.
</t>
  </si>
  <si>
    <t xml:space="preserve">Odstranitev razpadlega in  delaminiranega betona na mestih  zamakanja  ter izvedba reprofilacije betonskih elementov. Vsa sanacijska dela naj bodo izvedena skladno z določili skupine standardov SIST EN 1504.
Mehanska odstranitev betona in reprofilacija odstranjenih betonskih delov s sanacijsko malto skladno s tehničnim listom. Upoštevati globino obdelave do 6 cm.
</t>
  </si>
  <si>
    <t>Pregled, sanacija s ponovno pozidavo oz. nadomestitev odpadlih granitnih kvadrov, velikosti cca. 30x30x40 cm s katerimi so obzidani zgornji deli temeljnih blokov vmesnih opornikov zaradi zaščite pred udarci plavajočih materialov ob visoki vodi. Nekateri deli te obloge so odpadli in se nahajajo v bližini v strugi Save. (Ocena.)</t>
  </si>
  <si>
    <t>Dobava in zasaditev s profesionalnim subrtratom cipres žive meje (Thuja Smaragd višine 100 - 125 cm) z enoletnim vzdrževanjem.</t>
  </si>
  <si>
    <t>Vgradnja jaška fi 80 za SN elektrovode (strošek dobave nosi Elektro Gorenjska d.d.)</t>
  </si>
  <si>
    <t>Vgradnja zaščitnih cevi za SN elektrovode: 2x fi 110 in 2x 160 (strošek dobave nosi Elektro Gorenjska d.d.)</t>
  </si>
  <si>
    <t>Kabel K-298</t>
  </si>
  <si>
    <t>KABEL TOSM 03 (6X4)xII/IIIx0.38/0.25x3.5/19 CMAN</t>
  </si>
  <si>
    <t>Izvlačenje optičnega kabla kapacitete do 8x12 iz kabelske kanalizacije ter odvoz na deponijo</t>
  </si>
  <si>
    <t>Začasna montaža kabla po v naprej pripravljeni konstrukciji  do 8x12</t>
  </si>
  <si>
    <t>Demontaža kabla iz začasne konstrukcije do 8x12</t>
  </si>
  <si>
    <t>Uvlačenje predvleke v plastično kab.kanalizacijo</t>
  </si>
  <si>
    <t>Uvlačenje optičnega kabla kapacitete do 8x12 v plastično kabelsko kanalizacijo</t>
  </si>
  <si>
    <t>Izdelava optične spojke na optičnem kablu do 24 vlaken z dobavo in vsemi potrebnimi deli</t>
  </si>
  <si>
    <t>Označevanje kabla</t>
  </si>
  <si>
    <t>Kabel K-390</t>
  </si>
  <si>
    <t>KABEL TOSM 03 (8X12)xII/IIIx0.38/0.25x3.5/19 CMAN</t>
  </si>
  <si>
    <t>Izvlačenje optičnega kabla kapacitete do 12x12 iz kabelske kanalizacije ter odvoz na deponijo</t>
  </si>
  <si>
    <t>Začasna montaža kabla po v naprej pripravljeni konstrukciji  do 12x12</t>
  </si>
  <si>
    <t>Demontaža kabla iz začasne konstrukcije  do 12x12</t>
  </si>
  <si>
    <t>Uvlačenje optičnega kabla kapacitete do 12x12 v plastično kabelsko kanalizacijo</t>
  </si>
  <si>
    <t>Izdelava optične spojke na optičnem kablu do 144 vlaken z dobavo in vsemi potrebnimi deli</t>
  </si>
  <si>
    <t>Kabel KMO-284</t>
  </si>
  <si>
    <t>Začasna montaža kabla po v naprej pripravljeni konstrukciji do 8x12</t>
  </si>
  <si>
    <t>Kabel KKO-125</t>
  </si>
  <si>
    <t>Začasna montaža kabla po v naprej pripravljeni konstrukciji do 12x12</t>
  </si>
  <si>
    <t>Demontaža kabla iz začasne konstrukcije do 12x12</t>
  </si>
  <si>
    <t>Kabel KKF-001</t>
  </si>
  <si>
    <t>KABEL TOSM 03 3x(12X12)xII/IIIx0.38/0.25x3.5/18 SMAN</t>
  </si>
  <si>
    <t>Izvlačenje optičnega kabla kapacitete do 3x12x12 iz kabelske kanalizacije ter odvoz na deponijo</t>
  </si>
  <si>
    <t>Začasna montaža kabla po v naprej pripravljeni konstrukciji do 3x12x12</t>
  </si>
  <si>
    <t>Demontaža kabla iz začasne konstrukcije do 3x12x12</t>
  </si>
  <si>
    <t>Uvlačenje optičnega kabla kapacitete do 3x12x12 v plastično kabelsko kanalizacijo</t>
  </si>
  <si>
    <t>Izdelava optične spojke na optičnem kablu do 432 vlaken z dobavo in vsemi potrebnimi deli</t>
  </si>
  <si>
    <t>Kabel K-3a</t>
  </si>
  <si>
    <t>KABEL TK 59 15X4X0.8 GM</t>
  </si>
  <si>
    <t>Izvlačenje bakrenega optičnega kabla kapacitete 100x4 iz kabelske kanalizacije ter odvoz na deponijo</t>
  </si>
  <si>
    <t>Začasna montaža kabla po v naprej pripravljeni konstrukciji kapacitete 100x4</t>
  </si>
  <si>
    <t>Demontaža kabla iz začasne konstrukcije kapacitete 100x4</t>
  </si>
  <si>
    <t>Uvlačenje telefonskega kabla kapacitete do 100x4 v plastično kab.kanalizacijo.</t>
  </si>
  <si>
    <t>Izdelava ravne spojke na  kablu TK 59  kapacitete 15x4 z dobavo in vsemi potrebnimi deli</t>
  </si>
  <si>
    <t>Kabel KG-2</t>
  </si>
  <si>
    <t>KABEL TK 59 200X4X0.4 GM</t>
  </si>
  <si>
    <t>Izvlačenje bakrenega optičnega kabla kapacitete 200x4 iz kabelske kanalizacije ter odvoz na deponijo</t>
  </si>
  <si>
    <t>Začasna montaža kabla po v naprej pripravljeni konstrukciji kapacitete 200x4</t>
  </si>
  <si>
    <t>Demontaža kabla iz začasne konstrukcije kapacitete 200x4</t>
  </si>
  <si>
    <t>Uvlačenje telefonskega kabla kapacitete od 200x4-500x4 v plastično kab.kanalizacijo.</t>
  </si>
  <si>
    <t>Izdelava ravne spojke na kablu TK 59  kapacitete 200x4 z dobavo in vsemi potrebnimi deli</t>
  </si>
  <si>
    <t>Dodatek za izdelavo razcepne spojke na kablu TK 59 kapacitete od 51x4 do 250x4 - za 1 odcep</t>
  </si>
  <si>
    <t>Kabel KG-3</t>
  </si>
  <si>
    <t>KABEL TK 59 250X4X0.4 GM</t>
  </si>
  <si>
    <t>Izvlačenje bakrenega optičnega kabla kapacitete nad 200x4 iz kabelske kanalizacije ter odvoz na deponijo</t>
  </si>
  <si>
    <t>Začasna montaža kabla po v naprej pripravljeni konstrukciji nad 200x4</t>
  </si>
  <si>
    <t>Demontaža kabla iz začasne konstrukcije nad 200x4</t>
  </si>
  <si>
    <t>Izdelava ravne spojke na kablu TK 59 kapacitete 250x4 z dobavo in vsemi potrebnimi deli</t>
  </si>
  <si>
    <t>Kabel KG-21</t>
  </si>
  <si>
    <t>KABEL TK 59 250X4X0.6 GM</t>
  </si>
  <si>
    <t>1.5.3.1.1.</t>
  </si>
  <si>
    <t>1.5.3.1.2.</t>
  </si>
  <si>
    <t>1.5.3.1.3.</t>
  </si>
  <si>
    <t>1.5.3.1.4.</t>
  </si>
  <si>
    <t>1.5.3.1.5.</t>
  </si>
  <si>
    <t>1.5.3.1.6.</t>
  </si>
  <si>
    <t>1.5.3.1.7.</t>
  </si>
  <si>
    <t>1.5.3.1.8.</t>
  </si>
  <si>
    <t>1.5.3.2.1.</t>
  </si>
  <si>
    <t>1.5.3.2.2.</t>
  </si>
  <si>
    <t>1.5.3.2.3.</t>
  </si>
  <si>
    <t>1.5.3.2.4.</t>
  </si>
  <si>
    <t>1.5.3.2.5.</t>
  </si>
  <si>
    <t>1.5.3.2.6.</t>
  </si>
  <si>
    <t>1.5.3.2.7.</t>
  </si>
  <si>
    <t>1.5.3.2.8.</t>
  </si>
  <si>
    <t>1.5.3.3.</t>
  </si>
  <si>
    <t>1.5.3.3.1.</t>
  </si>
  <si>
    <t>1.5.3.3.2.</t>
  </si>
  <si>
    <t>1.5.3.3.3.</t>
  </si>
  <si>
    <t>1.5.3.3.4.</t>
  </si>
  <si>
    <t>1.5.3.3.5.</t>
  </si>
  <si>
    <t>1.5.3.3.6.</t>
  </si>
  <si>
    <t>1.5.3.3.7.</t>
  </si>
  <si>
    <t>1.5.3.3.8.</t>
  </si>
  <si>
    <t>1.5.3.4.</t>
  </si>
  <si>
    <t>1.5.3.4.1.</t>
  </si>
  <si>
    <t>1.5.3.4.2.</t>
  </si>
  <si>
    <t>1.5.3.4.3.</t>
  </si>
  <si>
    <t>1.5.3.4.4.</t>
  </si>
  <si>
    <t>1.5.3.4.5.</t>
  </si>
  <si>
    <t>1.5.3.4.6.</t>
  </si>
  <si>
    <t>1.5.3.4.7.</t>
  </si>
  <si>
    <t>1.5.3.4.8.</t>
  </si>
  <si>
    <t>1.5.3.5.</t>
  </si>
  <si>
    <t>1.5.3.5.1.</t>
  </si>
  <si>
    <t>1.5.3.5.2.</t>
  </si>
  <si>
    <t>1.5.3.5.3.</t>
  </si>
  <si>
    <t>1.5.3.5.4.</t>
  </si>
  <si>
    <t>1.5.3.5.5.</t>
  </si>
  <si>
    <t>1.5.3.5.6.</t>
  </si>
  <si>
    <t>1.5.3.5.7.</t>
  </si>
  <si>
    <t>1.5.3.5.8.</t>
  </si>
  <si>
    <t>1.5.3.6.</t>
  </si>
  <si>
    <t>1.5.3.6.1.</t>
  </si>
  <si>
    <t>1.5.3.6.2.</t>
  </si>
  <si>
    <t>1.5.3.6.3.</t>
  </si>
  <si>
    <t>1.5.3.6.4.</t>
  </si>
  <si>
    <t>1.5.3.6.5.</t>
  </si>
  <si>
    <t>1.5.3.6.6.</t>
  </si>
  <si>
    <t>1.5.3.6.7.</t>
  </si>
  <si>
    <t>1.5.3.6.8.</t>
  </si>
  <si>
    <t>1.5.3.7.</t>
  </si>
  <si>
    <t>1.5.3.7.1.</t>
  </si>
  <si>
    <t>1.5.3.7.2.</t>
  </si>
  <si>
    <t>1.5.3.7.3.</t>
  </si>
  <si>
    <t>1.5.3.7.4.</t>
  </si>
  <si>
    <t>1.5.3.7.5.</t>
  </si>
  <si>
    <t>1.5.3.7.6.</t>
  </si>
  <si>
    <t>1.5.3.7.7.</t>
  </si>
  <si>
    <t>1.5.3.7.8.</t>
  </si>
  <si>
    <t>1.5.3.7.9.</t>
  </si>
  <si>
    <t>1.5.3.8.</t>
  </si>
  <si>
    <t>1.5.3.8.1.</t>
  </si>
  <si>
    <t>1.5.3.8.2.</t>
  </si>
  <si>
    <t>1.5.3.8.3.</t>
  </si>
  <si>
    <t>1.5.3.8.4.</t>
  </si>
  <si>
    <t>1.5.3.8.5.</t>
  </si>
  <si>
    <t>1.5.3.8.6.</t>
  </si>
  <si>
    <t>1.5.3.8.7.</t>
  </si>
  <si>
    <t>1.5.3.8.8.</t>
  </si>
  <si>
    <t>1.5.3.8.9.</t>
  </si>
  <si>
    <t>1.5.3.9.</t>
  </si>
  <si>
    <t>1.5.3.9.1.</t>
  </si>
  <si>
    <t>1.5.3.9.2.</t>
  </si>
  <si>
    <t>1.5.3.9.3.</t>
  </si>
  <si>
    <t>1.5.3.9.4.</t>
  </si>
  <si>
    <t>1.5.3.9.5.</t>
  </si>
  <si>
    <t>1.5.3.9.6.</t>
  </si>
  <si>
    <t>1.5.3.9.7.</t>
  </si>
  <si>
    <t>1.5.3.9.8.</t>
  </si>
  <si>
    <t>1.5.3.9.9.</t>
  </si>
  <si>
    <t>1.5.2.5.</t>
  </si>
  <si>
    <t>Dobava in postavitev začasne konstrukcije pod mostom za prestavitev telekomunikacijskih kablov, vključno z odstranitvijo in deponiranjem po prestavitvi TK v novo kab. Kanalizacijo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</si>
</sst>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quot;SIT&quot;_-;\-* #,##0.00\ &quot;SIT&quot;_-;_-* &quot;-&quot;??\ &quot;SIT&quot;_-;_-@_-"/>
    <numFmt numFmtId="165" formatCode="_-* #,##0.00\ [$€-1]_-;\-* #,##0.00\ [$€-1]_-;_-* &quot;-&quot;??\ [$€-1]_-;_-@_-"/>
  </numFmts>
  <fonts count="15" x14ac:knownFonts="1">
    <font>
      <sz val="11"/>
      <color theme="1"/>
      <name val="Calibri"/>
      <family val="2"/>
      <charset val="238"/>
      <scheme val="minor"/>
    </font>
    <font>
      <sz val="11"/>
      <color theme="1"/>
      <name val="Calibri"/>
      <family val="2"/>
      <scheme val="minor"/>
    </font>
    <font>
      <sz val="11"/>
      <color indexed="8"/>
      <name val="Calibri"/>
      <family val="2"/>
      <charset val="238"/>
    </font>
    <font>
      <sz val="10"/>
      <name val="Arial CE"/>
      <charset val="238"/>
    </font>
    <font>
      <sz val="10"/>
      <name val="Arial"/>
      <family val="2"/>
      <charset val="238"/>
    </font>
    <font>
      <b/>
      <sz val="10"/>
      <color theme="1"/>
      <name val="Calibri"/>
      <family val="2"/>
      <charset val="238"/>
      <scheme val="minor"/>
    </font>
    <font>
      <sz val="10"/>
      <color theme="1"/>
      <name val="Calibri"/>
      <family val="2"/>
      <charset val="238"/>
      <scheme val="minor"/>
    </font>
    <font>
      <sz val="10"/>
      <name val="Arial CE"/>
    </font>
    <font>
      <b/>
      <sz val="20"/>
      <name val="Calibri"/>
      <family val="2"/>
      <charset val="238"/>
      <scheme val="minor"/>
    </font>
    <font>
      <sz val="20"/>
      <name val="Calibri"/>
      <family val="2"/>
      <charset val="238"/>
      <scheme val="minor"/>
    </font>
    <font>
      <sz val="11"/>
      <name val="Calibri"/>
      <family val="2"/>
      <charset val="238"/>
      <scheme val="minor"/>
    </font>
    <font>
      <b/>
      <sz val="11"/>
      <name val="Calibri"/>
      <family val="2"/>
      <charset val="238"/>
      <scheme val="minor"/>
    </font>
    <font>
      <b/>
      <sz val="12"/>
      <name val="Calibri"/>
      <family val="2"/>
      <charset val="238"/>
      <scheme val="minor"/>
    </font>
    <font>
      <sz val="10"/>
      <color rgb="FF000000"/>
      <name val="Calibri"/>
      <family val="2"/>
      <charset val="238"/>
      <scheme val="minor"/>
    </font>
    <font>
      <sz val="10"/>
      <color rgb="FF000000"/>
      <name val="Calibri"/>
      <family val="2"/>
      <charset val="238"/>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double">
        <color indexed="64"/>
      </bottom>
      <diagonal/>
    </border>
  </borders>
  <cellStyleXfs count="7">
    <xf numFmtId="0" fontId="0" fillId="0" borderId="0"/>
    <xf numFmtId="0" fontId="1" fillId="0" borderId="0"/>
    <xf numFmtId="0" fontId="2" fillId="0" borderId="0"/>
    <xf numFmtId="0" fontId="3" fillId="0" borderId="0"/>
    <xf numFmtId="164" fontId="4" fillId="0" borderId="0" applyFont="0" applyFill="0" applyBorder="0" applyAlignment="0" applyProtection="0"/>
    <xf numFmtId="0" fontId="7" fillId="0" borderId="0"/>
    <xf numFmtId="0" fontId="7" fillId="0" borderId="0"/>
  </cellStyleXfs>
  <cellXfs count="71">
    <xf numFmtId="0" fontId="0" fillId="0" borderId="0" xfId="0"/>
    <xf numFmtId="49" fontId="5" fillId="2" borderId="1" xfId="1" applyNumberFormat="1" applyFont="1" applyFill="1" applyBorder="1" applyAlignment="1" applyProtection="1">
      <alignment horizontal="center" vertical="top"/>
    </xf>
    <xf numFmtId="0" fontId="5" fillId="2" borderId="1" xfId="1" applyFont="1" applyFill="1" applyBorder="1" applyAlignment="1" applyProtection="1">
      <alignment vertical="top" wrapText="1"/>
    </xf>
    <xf numFmtId="0" fontId="5" fillId="2" borderId="1" xfId="1" applyFont="1" applyFill="1" applyBorder="1" applyAlignment="1" applyProtection="1">
      <alignment horizontal="center" vertical="center"/>
    </xf>
    <xf numFmtId="4" fontId="5" fillId="2" borderId="1" xfId="1" applyNumberFormat="1" applyFont="1" applyFill="1" applyBorder="1" applyAlignment="1" applyProtection="1">
      <alignment horizontal="center" vertical="center"/>
    </xf>
    <xf numFmtId="49" fontId="6" fillId="0" borderId="1" xfId="1" applyNumberFormat="1" applyFont="1" applyBorder="1" applyAlignment="1" applyProtection="1">
      <alignment horizontal="right" vertical="top"/>
    </xf>
    <xf numFmtId="0" fontId="6" fillId="0" borderId="1" xfId="1" applyFont="1" applyBorder="1" applyAlignment="1" applyProtection="1">
      <alignment vertical="top" wrapText="1"/>
    </xf>
    <xf numFmtId="0" fontId="6" fillId="0" borderId="1" xfId="1" applyFont="1" applyBorder="1" applyAlignment="1" applyProtection="1">
      <alignment horizontal="center" vertical="center"/>
    </xf>
    <xf numFmtId="4" fontId="6" fillId="0" borderId="1" xfId="1" applyNumberFormat="1" applyFont="1" applyBorder="1" applyAlignment="1" applyProtection="1">
      <alignment horizontal="center" vertical="center"/>
    </xf>
    <xf numFmtId="4" fontId="6" fillId="0" borderId="1" xfId="1" applyNumberFormat="1" applyFont="1" applyBorder="1" applyAlignment="1" applyProtection="1">
      <alignment horizontal="center" vertical="center"/>
      <protection locked="0"/>
    </xf>
    <xf numFmtId="49" fontId="5" fillId="3" borderId="2" xfId="1" applyNumberFormat="1" applyFont="1" applyFill="1" applyBorder="1" applyAlignment="1" applyProtection="1">
      <alignment horizontal="right" vertical="top"/>
    </xf>
    <xf numFmtId="0" fontId="5" fillId="3" borderId="2" xfId="1" applyFont="1" applyFill="1" applyBorder="1" applyAlignment="1" applyProtection="1"/>
    <xf numFmtId="0" fontId="5" fillId="3" borderId="3" xfId="1" applyFont="1" applyFill="1" applyBorder="1" applyAlignment="1" applyProtection="1"/>
    <xf numFmtId="4" fontId="5" fillId="3" borderId="4" xfId="1" applyNumberFormat="1" applyFont="1" applyFill="1" applyBorder="1" applyAlignment="1" applyProtection="1"/>
    <xf numFmtId="49" fontId="5" fillId="4" borderId="2" xfId="1" applyNumberFormat="1" applyFont="1" applyFill="1" applyBorder="1" applyAlignment="1" applyProtection="1">
      <alignment horizontal="right" vertical="top"/>
    </xf>
    <xf numFmtId="0" fontId="5" fillId="4" borderId="2" xfId="1" applyFont="1" applyFill="1" applyBorder="1" applyAlignment="1" applyProtection="1"/>
    <xf numFmtId="0" fontId="5" fillId="4" borderId="3" xfId="1" applyFont="1" applyFill="1" applyBorder="1" applyAlignment="1" applyProtection="1"/>
    <xf numFmtId="4" fontId="5" fillId="4" borderId="4" xfId="1" applyNumberFormat="1" applyFont="1" applyFill="1" applyBorder="1" applyAlignment="1" applyProtection="1"/>
    <xf numFmtId="0" fontId="6" fillId="0" borderId="1" xfId="1" applyFont="1" applyFill="1" applyBorder="1" applyAlignment="1" applyProtection="1">
      <alignment vertical="top" wrapText="1"/>
    </xf>
    <xf numFmtId="0" fontId="8" fillId="0" borderId="0" xfId="5" applyFont="1" applyFill="1" applyBorder="1" applyProtection="1"/>
    <xf numFmtId="0" fontId="9" fillId="0" borderId="0" xfId="5" applyFont="1" applyFill="1" applyBorder="1" applyProtection="1"/>
    <xf numFmtId="0" fontId="10" fillId="0" borderId="0" xfId="5" applyFont="1" applyFill="1" applyBorder="1" applyProtection="1"/>
    <xf numFmtId="4" fontId="12" fillId="0" borderId="5" xfId="5" applyNumberFormat="1" applyFont="1" applyFill="1" applyBorder="1" applyAlignment="1" applyProtection="1">
      <alignment vertical="top"/>
    </xf>
    <xf numFmtId="165" fontId="12" fillId="0" borderId="0" xfId="5" applyNumberFormat="1" applyFont="1" applyFill="1" applyBorder="1" applyAlignment="1" applyProtection="1">
      <alignment vertical="top"/>
    </xf>
    <xf numFmtId="0" fontId="12" fillId="0" borderId="3" xfId="5" applyFont="1" applyFill="1" applyBorder="1" applyAlignment="1" applyProtection="1"/>
    <xf numFmtId="4" fontId="12" fillId="0" borderId="3" xfId="5" applyNumberFormat="1" applyFont="1" applyFill="1" applyBorder="1" applyAlignment="1" applyProtection="1">
      <alignment vertical="top"/>
    </xf>
    <xf numFmtId="0" fontId="12" fillId="0" borderId="5" xfId="5" applyFont="1" applyFill="1" applyBorder="1" applyAlignment="1" applyProtection="1"/>
    <xf numFmtId="4" fontId="12" fillId="0" borderId="0" xfId="5" applyNumberFormat="1" applyFont="1" applyFill="1" applyBorder="1" applyAlignment="1" applyProtection="1">
      <alignment vertical="top"/>
    </xf>
    <xf numFmtId="49" fontId="10" fillId="0" borderId="0" xfId="5" applyNumberFormat="1" applyFont="1" applyFill="1" applyBorder="1" applyAlignment="1" applyProtection="1">
      <alignment horizontal="right"/>
    </xf>
    <xf numFmtId="10" fontId="12" fillId="0" borderId="3" xfId="5" applyNumberFormat="1" applyFont="1" applyFill="1" applyBorder="1" applyAlignment="1" applyProtection="1"/>
    <xf numFmtId="10" fontId="12" fillId="0" borderId="5" xfId="5" applyNumberFormat="1" applyFont="1" applyFill="1" applyBorder="1" applyAlignment="1" applyProtection="1"/>
    <xf numFmtId="0" fontId="11" fillId="0" borderId="0" xfId="5" applyFont="1" applyFill="1" applyBorder="1" applyAlignment="1" applyProtection="1">
      <alignment horizontal="left" vertical="center"/>
    </xf>
    <xf numFmtId="0" fontId="6" fillId="0" borderId="1" xfId="1" quotePrefix="1" applyFont="1" applyBorder="1" applyAlignment="1" applyProtection="1">
      <alignment vertical="top" wrapText="1"/>
    </xf>
    <xf numFmtId="0" fontId="6" fillId="0" borderId="1" xfId="1" quotePrefix="1" applyFont="1" applyFill="1" applyBorder="1" applyAlignment="1" applyProtection="1">
      <alignment vertical="top" wrapText="1"/>
    </xf>
    <xf numFmtId="49" fontId="6" fillId="0" borderId="2" xfId="1" applyNumberFormat="1" applyFont="1" applyFill="1" applyBorder="1" applyAlignment="1" applyProtection="1">
      <alignment horizontal="right" vertical="top"/>
    </xf>
    <xf numFmtId="49" fontId="10" fillId="3" borderId="0" xfId="5" applyNumberFormat="1" applyFont="1" applyFill="1" applyBorder="1" applyAlignment="1" applyProtection="1">
      <alignment horizontal="right"/>
    </xf>
    <xf numFmtId="4" fontId="12" fillId="3" borderId="5" xfId="5" applyNumberFormat="1" applyFont="1" applyFill="1" applyBorder="1" applyAlignment="1" applyProtection="1">
      <alignment vertical="top"/>
    </xf>
    <xf numFmtId="0" fontId="5" fillId="3" borderId="1" xfId="1" applyFont="1" applyFill="1" applyBorder="1" applyAlignment="1" applyProtection="1">
      <alignment wrapText="1"/>
    </xf>
    <xf numFmtId="0" fontId="5" fillId="2" borderId="1" xfId="1" applyFont="1" applyFill="1" applyBorder="1" applyAlignment="1" applyProtection="1"/>
    <xf numFmtId="4" fontId="5" fillId="3" borderId="1" xfId="1" applyNumberFormat="1" applyFont="1" applyFill="1" applyBorder="1" applyAlignment="1" applyProtection="1">
      <alignment wrapText="1"/>
    </xf>
    <xf numFmtId="4" fontId="5" fillId="2" borderId="1" xfId="1" applyNumberFormat="1" applyFont="1" applyFill="1" applyBorder="1" applyAlignment="1" applyProtection="1"/>
    <xf numFmtId="49" fontId="5" fillId="2" borderId="1" xfId="1" applyNumberFormat="1" applyFont="1" applyFill="1" applyBorder="1" applyAlignment="1" applyProtection="1">
      <alignment horizontal="right" vertical="top"/>
    </xf>
    <xf numFmtId="49" fontId="6" fillId="0" borderId="1" xfId="1" applyNumberFormat="1" applyFont="1" applyFill="1" applyBorder="1" applyAlignment="1" applyProtection="1">
      <alignment horizontal="right" vertical="top"/>
    </xf>
    <xf numFmtId="49" fontId="5" fillId="3" borderId="1" xfId="1" applyNumberFormat="1" applyFont="1" applyFill="1" applyBorder="1" applyAlignment="1" applyProtection="1">
      <alignment horizontal="right" vertical="top" wrapText="1"/>
    </xf>
    <xf numFmtId="49" fontId="5" fillId="4" borderId="1" xfId="1" applyNumberFormat="1" applyFont="1" applyFill="1" applyBorder="1" applyAlignment="1" applyProtection="1">
      <alignment horizontal="right" vertical="top"/>
    </xf>
    <xf numFmtId="0" fontId="5" fillId="4" borderId="1" xfId="1" applyFont="1" applyFill="1" applyBorder="1" applyAlignment="1" applyProtection="1"/>
    <xf numFmtId="4" fontId="5" fillId="4" borderId="1" xfId="1" applyNumberFormat="1" applyFont="1" applyFill="1" applyBorder="1" applyAlignment="1" applyProtection="1"/>
    <xf numFmtId="49" fontId="5" fillId="3" borderId="1" xfId="1" applyNumberFormat="1" applyFont="1" applyFill="1" applyBorder="1" applyAlignment="1" applyProtection="1">
      <alignment horizontal="right" vertical="top"/>
    </xf>
    <xf numFmtId="0" fontId="5" fillId="3" borderId="1" xfId="1" applyFont="1" applyFill="1" applyBorder="1" applyAlignment="1" applyProtection="1"/>
    <xf numFmtId="4" fontId="5" fillId="3" borderId="1" xfId="1" applyNumberFormat="1" applyFont="1" applyFill="1" applyBorder="1" applyAlignment="1" applyProtection="1"/>
    <xf numFmtId="165" fontId="12" fillId="3" borderId="3" xfId="5" applyNumberFormat="1" applyFont="1" applyFill="1" applyBorder="1" applyAlignment="1" applyProtection="1">
      <alignment vertical="top"/>
    </xf>
    <xf numFmtId="165" fontId="12" fillId="0" borderId="6" xfId="5" applyNumberFormat="1" applyFont="1" applyFill="1" applyBorder="1" applyAlignment="1" applyProtection="1">
      <alignment vertical="top"/>
    </xf>
    <xf numFmtId="0" fontId="13" fillId="0" borderId="0" xfId="0" applyFont="1" applyAlignment="1">
      <alignment wrapText="1"/>
    </xf>
    <xf numFmtId="49" fontId="14" fillId="5" borderId="2" xfId="1" applyNumberFormat="1" applyFont="1" applyFill="1" applyBorder="1" applyAlignment="1" applyProtection="1">
      <alignment horizontal="right" vertical="top"/>
    </xf>
    <xf numFmtId="0" fontId="14" fillId="5" borderId="1" xfId="1" applyFont="1" applyFill="1" applyBorder="1" applyAlignment="1" applyProtection="1">
      <alignment vertical="top" wrapText="1"/>
    </xf>
    <xf numFmtId="0" fontId="14" fillId="0" borderId="1" xfId="1" applyFont="1" applyFill="1" applyBorder="1" applyAlignment="1" applyProtection="1">
      <alignment horizontal="center" vertical="center"/>
    </xf>
    <xf numFmtId="4" fontId="14" fillId="0" borderId="1" xfId="1" applyNumberFormat="1" applyFont="1" applyFill="1" applyBorder="1" applyAlignment="1" applyProtection="1">
      <alignment horizontal="center" vertical="center"/>
    </xf>
    <xf numFmtId="0" fontId="14" fillId="0" borderId="1" xfId="1" applyFont="1" applyFill="1" applyBorder="1" applyAlignment="1" applyProtection="1">
      <alignment vertical="top" wrapText="1"/>
    </xf>
    <xf numFmtId="4" fontId="14" fillId="0" borderId="1" xfId="1" applyNumberFormat="1" applyFont="1" applyFill="1" applyBorder="1" applyAlignment="1" applyProtection="1">
      <alignment horizontal="center" vertical="center"/>
      <protection locked="0"/>
    </xf>
    <xf numFmtId="0" fontId="11" fillId="0" borderId="0" xfId="6" applyFont="1" applyFill="1" applyBorder="1" applyAlignment="1" applyProtection="1">
      <alignment horizontal="left" vertical="top" wrapText="1"/>
    </xf>
    <xf numFmtId="0" fontId="10" fillId="0" borderId="0" xfId="5" applyFont="1" applyFill="1" applyBorder="1" applyAlignment="1" applyProtection="1">
      <alignment horizontal="left"/>
    </xf>
    <xf numFmtId="0" fontId="11" fillId="0" borderId="0" xfId="6" quotePrefix="1" applyFont="1" applyFill="1" applyBorder="1" applyAlignment="1" applyProtection="1">
      <alignment horizontal="left" vertical="top" wrapText="1"/>
      <protection locked="0"/>
    </xf>
    <xf numFmtId="0" fontId="11" fillId="0" borderId="0" xfId="6" applyFont="1" applyFill="1" applyBorder="1" applyAlignment="1" applyProtection="1">
      <alignment horizontal="left" vertical="top" wrapText="1"/>
      <protection locked="0"/>
    </xf>
    <xf numFmtId="4" fontId="12" fillId="0" borderId="3" xfId="5" applyNumberFormat="1" applyFont="1" applyFill="1" applyBorder="1" applyAlignment="1" applyProtection="1">
      <alignment horizontal="left"/>
    </xf>
    <xf numFmtId="4" fontId="12" fillId="3" borderId="5" xfId="5" applyNumberFormat="1" applyFont="1" applyFill="1" applyBorder="1" applyAlignment="1" applyProtection="1">
      <alignment horizontal="left"/>
    </xf>
    <xf numFmtId="0" fontId="12" fillId="3" borderId="5" xfId="5" applyFont="1" applyFill="1" applyBorder="1" applyAlignment="1" applyProtection="1">
      <alignment horizontal="left"/>
    </xf>
    <xf numFmtId="4" fontId="12" fillId="3" borderId="3" xfId="5" applyNumberFormat="1" applyFont="1" applyFill="1" applyBorder="1" applyAlignment="1" applyProtection="1">
      <alignment horizontal="left"/>
    </xf>
    <xf numFmtId="0" fontId="10" fillId="0" borderId="0" xfId="5" applyFont="1" applyFill="1" applyBorder="1" applyAlignment="1" applyProtection="1">
      <alignment horizontal="left" vertical="top" wrapText="1"/>
    </xf>
    <xf numFmtId="0" fontId="12" fillId="0" borderId="5" xfId="5" applyFont="1" applyFill="1" applyBorder="1" applyAlignment="1" applyProtection="1">
      <alignment horizontal="left"/>
    </xf>
    <xf numFmtId="0" fontId="12" fillId="0" borderId="3" xfId="5" applyFont="1" applyFill="1" applyBorder="1" applyAlignment="1" applyProtection="1">
      <alignment horizontal="left"/>
    </xf>
    <xf numFmtId="0" fontId="12" fillId="0" borderId="0" xfId="5" applyFont="1" applyFill="1" applyBorder="1" applyAlignment="1" applyProtection="1">
      <alignment horizontal="left"/>
    </xf>
  </cellXfs>
  <cellStyles count="7">
    <cellStyle name="Excel Built-in Normal" xfId="2"/>
    <cellStyle name="Navadno" xfId="0" builtinId="0"/>
    <cellStyle name="Navadno 2 3" xfId="5"/>
    <cellStyle name="Navadno 2 47" xfId="3"/>
    <cellStyle name="Navadno 2 5" xfId="6"/>
    <cellStyle name="Normal 2" xfId="1"/>
    <cellStyle name="Valuta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8"/>
  <sheetViews>
    <sheetView tabSelected="1" view="pageBreakPreview" zoomScaleNormal="100" zoomScaleSheetLayoutView="100" zoomScalePageLayoutView="80" workbookViewId="0">
      <selection activeCell="D7" sqref="D7:G8"/>
    </sheetView>
  </sheetViews>
  <sheetFormatPr defaultColWidth="9.140625" defaultRowHeight="15" x14ac:dyDescent="0.25"/>
  <cols>
    <col min="1" max="1" width="10" style="28" customWidth="1"/>
    <col min="2" max="2" width="9.28515625" style="21" customWidth="1"/>
    <col min="3" max="3" width="14.28515625" style="21" customWidth="1"/>
    <col min="4" max="4" width="9.140625" style="21" customWidth="1"/>
    <col min="5" max="5" width="35.28515625" style="21" customWidth="1"/>
    <col min="6" max="6" width="16.5703125" style="21" customWidth="1"/>
    <col min="7" max="7" width="4.7109375" style="21" customWidth="1"/>
    <col min="8" max="8" width="9.140625" style="21" customWidth="1"/>
    <col min="9" max="16384" width="9.140625" style="21"/>
  </cols>
  <sheetData>
    <row r="2" spans="1:7" ht="26.25" x14ac:dyDescent="0.4">
      <c r="B2" s="19" t="s">
        <v>361</v>
      </c>
      <c r="C2" s="20"/>
    </row>
    <row r="3" spans="1:7" x14ac:dyDescent="0.25">
      <c r="D3" s="31"/>
      <c r="E3" s="31"/>
    </row>
    <row r="4" spans="1:7" ht="12.75" customHeight="1" x14ac:dyDescent="0.25">
      <c r="B4" s="21" t="s">
        <v>353</v>
      </c>
      <c r="D4" s="59" t="s">
        <v>525</v>
      </c>
      <c r="E4" s="59"/>
      <c r="F4" s="59"/>
      <c r="G4" s="59"/>
    </row>
    <row r="5" spans="1:7" ht="12.75" customHeight="1" x14ac:dyDescent="0.25">
      <c r="D5" s="59"/>
      <c r="E5" s="59"/>
      <c r="F5" s="59"/>
      <c r="G5" s="59"/>
    </row>
    <row r="6" spans="1:7" ht="12.75" customHeight="1" x14ac:dyDescent="0.25">
      <c r="D6" s="59"/>
      <c r="E6" s="59"/>
      <c r="F6" s="59"/>
      <c r="G6" s="59"/>
    </row>
    <row r="7" spans="1:7" ht="14.45" customHeight="1" x14ac:dyDescent="0.25">
      <c r="B7" s="60" t="s">
        <v>1090</v>
      </c>
      <c r="C7" s="60"/>
      <c r="D7" s="61"/>
      <c r="E7" s="62"/>
      <c r="F7" s="62"/>
      <c r="G7" s="62"/>
    </row>
    <row r="8" spans="1:7" x14ac:dyDescent="0.25">
      <c r="D8" s="62"/>
      <c r="E8" s="62"/>
      <c r="F8" s="62"/>
      <c r="G8" s="62"/>
    </row>
    <row r="10" spans="1:7" ht="15.75" x14ac:dyDescent="0.25">
      <c r="A10" s="35" t="s">
        <v>512</v>
      </c>
      <c r="B10" s="64" t="str">
        <f>VLOOKUP(A10,Popis!A:F,2)</f>
        <v>MOST</v>
      </c>
      <c r="C10" s="65"/>
      <c r="D10" s="65"/>
      <c r="E10" s="65"/>
      <c r="F10" s="36">
        <f>VLOOKUP(A10,Popis!A:F,6)</f>
        <v>12600</v>
      </c>
    </row>
    <row r="11" spans="1:7" ht="15.75" x14ac:dyDescent="0.25">
      <c r="A11" s="28" t="s">
        <v>363</v>
      </c>
      <c r="B11" s="63" t="str">
        <f>VLOOKUP(A11,Popis!A:F,2)</f>
        <v>GRADBENO - OBRTNIŠKA DELA:</v>
      </c>
      <c r="C11" s="63"/>
      <c r="D11" s="63"/>
      <c r="E11" s="63"/>
      <c r="F11" s="22">
        <f>VLOOKUP(A11,Popis!A:F,6)</f>
        <v>0</v>
      </c>
    </row>
    <row r="12" spans="1:7" ht="15.75" x14ac:dyDescent="0.25">
      <c r="A12" s="28" t="s">
        <v>364</v>
      </c>
      <c r="B12" s="63" t="str">
        <f>VLOOKUP(A12,Popis!A:F,2)</f>
        <v>VOZIŠČE</v>
      </c>
      <c r="C12" s="63"/>
      <c r="D12" s="63"/>
      <c r="E12" s="63"/>
      <c r="F12" s="22">
        <f>VLOOKUP(A12,Popis!A:F,6)</f>
        <v>12600</v>
      </c>
    </row>
    <row r="13" spans="1:7" ht="15.75" x14ac:dyDescent="0.25">
      <c r="A13" s="28" t="s">
        <v>365</v>
      </c>
      <c r="B13" s="63" t="str">
        <f>VLOOKUP(A13,Popis!A:F,2)</f>
        <v>PLOČNIK</v>
      </c>
      <c r="C13" s="63"/>
      <c r="D13" s="63"/>
      <c r="E13" s="63"/>
      <c r="F13" s="22">
        <f>VLOOKUP(A13,Popis!A:F,6)</f>
        <v>0</v>
      </c>
    </row>
    <row r="14" spans="1:7" ht="15.75" x14ac:dyDescent="0.25">
      <c r="A14" s="28" t="s">
        <v>366</v>
      </c>
      <c r="B14" s="63" t="str">
        <f>VLOOKUP(A14,Popis!A:F,2)</f>
        <v>VODOVODNO OMREŽJE</v>
      </c>
      <c r="C14" s="63"/>
      <c r="D14" s="63"/>
      <c r="E14" s="63"/>
      <c r="F14" s="22">
        <f>VLOOKUP(A14,Popis!A:F,6)</f>
        <v>0</v>
      </c>
    </row>
    <row r="15" spans="1:7" ht="15.75" x14ac:dyDescent="0.25">
      <c r="A15" s="28" t="s">
        <v>367</v>
      </c>
      <c r="B15" s="63" t="str">
        <f>VLOOKUP(A15,Popis!A:F,2)</f>
        <v>KABELSKA KANALIZACIJA IN TK VODI</v>
      </c>
      <c r="C15" s="63"/>
      <c r="D15" s="63"/>
      <c r="E15" s="63"/>
      <c r="F15" s="22">
        <f>VLOOKUP(A15,Popis!A:F,6)</f>
        <v>0</v>
      </c>
    </row>
    <row r="16" spans="1:7" ht="15.75" x14ac:dyDescent="0.25">
      <c r="A16" s="35" t="s">
        <v>513</v>
      </c>
      <c r="B16" s="66" t="str">
        <f>VLOOKUP(A16,Popis!A:F,2)</f>
        <v>K28</v>
      </c>
      <c r="C16" s="66"/>
      <c r="D16" s="66"/>
      <c r="E16" s="66"/>
      <c r="F16" s="36">
        <f>VLOOKUP(A16,Popis!A:F,6)</f>
        <v>0</v>
      </c>
    </row>
    <row r="17" spans="1:7" ht="15.75" x14ac:dyDescent="0.25">
      <c r="A17" s="28" t="s">
        <v>514</v>
      </c>
      <c r="B17" s="63" t="str">
        <f>VLOOKUP(A17,Popis!A:F,2)</f>
        <v>PREDDELA</v>
      </c>
      <c r="C17" s="63"/>
      <c r="D17" s="63"/>
      <c r="E17" s="63"/>
      <c r="F17" s="22">
        <f>VLOOKUP(A17,Popis!A:F,6)</f>
        <v>0</v>
      </c>
    </row>
    <row r="18" spans="1:7" ht="15.75" x14ac:dyDescent="0.25">
      <c r="A18" s="28" t="s">
        <v>515</v>
      </c>
      <c r="B18" s="63" t="str">
        <f>VLOOKUP(A18,Popis!A:F,2)</f>
        <v>ZEMELJSKA DELA</v>
      </c>
      <c r="C18" s="63"/>
      <c r="D18" s="63"/>
      <c r="E18" s="63"/>
      <c r="F18" s="22">
        <f>VLOOKUP(A18,Popis!A:F,6)</f>
        <v>0</v>
      </c>
    </row>
    <row r="19" spans="1:7" ht="15.75" x14ac:dyDescent="0.25">
      <c r="A19" s="28" t="s">
        <v>516</v>
      </c>
      <c r="B19" s="63" t="str">
        <f>VLOOKUP(A19,Popis!A:F,2)</f>
        <v>VOZIŠČNE KONSTRUKCIJE</v>
      </c>
      <c r="C19" s="63"/>
      <c r="D19" s="63"/>
      <c r="E19" s="63"/>
      <c r="F19" s="22">
        <f>VLOOKUP(A19,Popis!A:F,6)</f>
        <v>0</v>
      </c>
    </row>
    <row r="20" spans="1:7" ht="15.75" x14ac:dyDescent="0.25">
      <c r="A20" s="28" t="s">
        <v>517</v>
      </c>
      <c r="B20" s="63" t="str">
        <f>VLOOKUP(A20,Popis!A:F,2)</f>
        <v>ODVODNJAVANJE</v>
      </c>
      <c r="C20" s="63"/>
      <c r="D20" s="63"/>
      <c r="E20" s="63"/>
      <c r="F20" s="22">
        <f>VLOOKUP(A20,Popis!A:F,6)</f>
        <v>0</v>
      </c>
    </row>
    <row r="21" spans="1:7" ht="15.75" x14ac:dyDescent="0.25">
      <c r="A21" s="28" t="s">
        <v>518</v>
      </c>
      <c r="B21" s="63" t="str">
        <f>VLOOKUP(A21,Popis!A:F,2)</f>
        <v>PROMETNA OPREMA</v>
      </c>
      <c r="C21" s="63"/>
      <c r="D21" s="63"/>
      <c r="E21" s="63"/>
      <c r="F21" s="22">
        <f>VLOOKUP(A21,Popis!A:F,6)</f>
        <v>0</v>
      </c>
    </row>
    <row r="22" spans="1:7" ht="15.75" x14ac:dyDescent="0.25">
      <c r="A22" s="28" t="s">
        <v>519</v>
      </c>
      <c r="B22" s="63" t="str">
        <f>VLOOKUP(A22,Popis!A:F,2)</f>
        <v>TUJE STORITVE</v>
      </c>
      <c r="C22" s="63"/>
      <c r="D22" s="63"/>
      <c r="E22" s="63"/>
      <c r="F22" s="22">
        <f>VLOOKUP(A22,Popis!A:F,6)</f>
        <v>0</v>
      </c>
    </row>
    <row r="23" spans="1:7" ht="15.75" x14ac:dyDescent="0.25">
      <c r="A23" s="35" t="s">
        <v>520</v>
      </c>
      <c r="B23" s="66" t="str">
        <f>VLOOKUP(A23,Popis!A:F,2)</f>
        <v>K39a</v>
      </c>
      <c r="C23" s="66"/>
      <c r="D23" s="66"/>
      <c r="E23" s="66"/>
      <c r="F23" s="36">
        <f>VLOOKUP(A23,Popis!A:F,6)</f>
        <v>0</v>
      </c>
    </row>
    <row r="24" spans="1:7" ht="15.75" x14ac:dyDescent="0.25">
      <c r="A24" s="28" t="s">
        <v>521</v>
      </c>
      <c r="B24" s="63" t="str">
        <f>VLOOKUP(A24,Popis!A:F,2)</f>
        <v>PREDDELA</v>
      </c>
      <c r="C24" s="63"/>
      <c r="D24" s="63"/>
      <c r="E24" s="63"/>
      <c r="F24" s="22">
        <f>VLOOKUP(A24,Popis!A:F,6)</f>
        <v>0</v>
      </c>
    </row>
    <row r="25" spans="1:7" ht="15.75" x14ac:dyDescent="0.25">
      <c r="A25" s="28" t="s">
        <v>522</v>
      </c>
      <c r="B25" s="63" t="str">
        <f>VLOOKUP(A25,Popis!A:F,2)</f>
        <v>ZEMELJSKA DELA</v>
      </c>
      <c r="C25" s="63"/>
      <c r="D25" s="63"/>
      <c r="E25" s="63"/>
      <c r="F25" s="22">
        <f>VLOOKUP(A25,Popis!A:F,6)</f>
        <v>0</v>
      </c>
    </row>
    <row r="26" spans="1:7" ht="15.75" x14ac:dyDescent="0.25">
      <c r="A26" s="28" t="s">
        <v>523</v>
      </c>
      <c r="B26" s="63" t="str">
        <f>VLOOKUP(A26,Popis!A:F,2)</f>
        <v>VOZIŠČNE KONSTRUKCIJE</v>
      </c>
      <c r="C26" s="63"/>
      <c r="D26" s="63"/>
      <c r="E26" s="63"/>
      <c r="F26" s="22">
        <f>VLOOKUP(A26,Popis!A:F,6)</f>
        <v>0</v>
      </c>
    </row>
    <row r="27" spans="1:7" ht="15.75" x14ac:dyDescent="0.25">
      <c r="A27" s="28" t="s">
        <v>524</v>
      </c>
      <c r="B27" s="63" t="str">
        <f>VLOOKUP(A27,Popis!A:F,2)</f>
        <v>PROMETNA OPREMA</v>
      </c>
      <c r="C27" s="63"/>
      <c r="D27" s="63"/>
      <c r="E27" s="63"/>
      <c r="F27" s="22">
        <f>VLOOKUP(A27,Popis!A:F,6)</f>
        <v>0</v>
      </c>
    </row>
    <row r="28" spans="1:7" ht="15.75" x14ac:dyDescent="0.25">
      <c r="B28" s="68"/>
      <c r="C28" s="68"/>
      <c r="D28" s="68"/>
      <c r="E28" s="68"/>
      <c r="F28" s="22"/>
    </row>
    <row r="29" spans="1:7" ht="15.75" x14ac:dyDescent="0.25">
      <c r="B29" s="68" t="s">
        <v>354</v>
      </c>
      <c r="C29" s="68"/>
      <c r="D29" s="68"/>
      <c r="E29" s="68"/>
      <c r="F29" s="22">
        <f>SUM(F11:F27)-F16-F23</f>
        <v>12600</v>
      </c>
      <c r="G29" s="23"/>
    </row>
    <row r="30" spans="1:7" ht="15.75" x14ac:dyDescent="0.25">
      <c r="B30" s="69" t="s">
        <v>355</v>
      </c>
      <c r="C30" s="69"/>
      <c r="D30" s="29">
        <v>0.1</v>
      </c>
      <c r="E30" s="24"/>
      <c r="F30" s="25">
        <f>ROUND(F29*D30,2)</f>
        <v>1260</v>
      </c>
    </row>
    <row r="31" spans="1:7" ht="15.75" x14ac:dyDescent="0.25">
      <c r="B31" s="69" t="s">
        <v>356</v>
      </c>
      <c r="C31" s="69"/>
      <c r="D31" s="69"/>
      <c r="E31" s="69"/>
      <c r="F31" s="50">
        <f>F29+F30</f>
        <v>13860</v>
      </c>
    </row>
    <row r="32" spans="1:7" ht="15.75" x14ac:dyDescent="0.25">
      <c r="B32" s="68" t="s">
        <v>357</v>
      </c>
      <c r="C32" s="68"/>
      <c r="D32" s="30">
        <v>0.22</v>
      </c>
      <c r="E32" s="26"/>
      <c r="F32" s="22">
        <f>ROUND(F31*D32,2)</f>
        <v>3049.2</v>
      </c>
    </row>
    <row r="33" spans="2:6" ht="15.75" x14ac:dyDescent="0.25">
      <c r="B33" s="70"/>
      <c r="C33" s="70"/>
      <c r="D33" s="70"/>
      <c r="E33" s="70"/>
      <c r="F33" s="27"/>
    </row>
    <row r="34" spans="2:6" ht="16.5" thickBot="1" x14ac:dyDescent="0.3">
      <c r="B34" s="70" t="s">
        <v>358</v>
      </c>
      <c r="C34" s="70"/>
      <c r="D34" s="70"/>
      <c r="E34" s="70"/>
      <c r="F34" s="51">
        <f>F31+F32</f>
        <v>16909.2</v>
      </c>
    </row>
    <row r="35" spans="2:6" ht="15.75" thickTop="1" x14ac:dyDescent="0.25"/>
    <row r="36" spans="2:6" x14ac:dyDescent="0.25">
      <c r="B36" s="67" t="s">
        <v>359</v>
      </c>
      <c r="C36" s="67"/>
      <c r="D36" s="67"/>
      <c r="E36" s="67"/>
      <c r="F36" s="67"/>
    </row>
    <row r="37" spans="2:6" ht="46.5" customHeight="1" x14ac:dyDescent="0.25">
      <c r="B37" s="67" t="s">
        <v>362</v>
      </c>
      <c r="C37" s="67"/>
      <c r="D37" s="67"/>
      <c r="E37" s="67"/>
      <c r="F37" s="67"/>
    </row>
    <row r="38" spans="2:6" ht="30" customHeight="1" x14ac:dyDescent="0.25">
      <c r="B38" s="67" t="s">
        <v>360</v>
      </c>
      <c r="C38" s="67"/>
      <c r="D38" s="67"/>
      <c r="E38" s="67"/>
      <c r="F38" s="67"/>
    </row>
  </sheetData>
  <sheetProtection algorithmName="SHA-512" hashValue="1Z4Cs3ymvaVjgpzdRhBRzpeHeFhkMyRlhjvuKIpflSD+4rmu39glvul4R1RJTGoZcopWUbaNn8dzKhGYFdZOxw==" saltValue="Q3ol+z5Ud7k/kJy6arOj/Q==" spinCount="100000" sheet="1" objects="1" scenarios="1" selectLockedCells="1"/>
  <mergeCells count="31">
    <mergeCell ref="B26:E26"/>
    <mergeCell ref="B27:E27"/>
    <mergeCell ref="B24:E24"/>
    <mergeCell ref="B28:E28"/>
    <mergeCell ref="B22:E22"/>
    <mergeCell ref="B23:E23"/>
    <mergeCell ref="B25:E25"/>
    <mergeCell ref="B36:F36"/>
    <mergeCell ref="B37:F37"/>
    <mergeCell ref="B38:F38"/>
    <mergeCell ref="B29:E29"/>
    <mergeCell ref="B30:C30"/>
    <mergeCell ref="B31:E31"/>
    <mergeCell ref="B32:C32"/>
    <mergeCell ref="B33:E33"/>
    <mergeCell ref="B34:E34"/>
    <mergeCell ref="B12:E12"/>
    <mergeCell ref="B13:E13"/>
    <mergeCell ref="B14:E14"/>
    <mergeCell ref="B15:E15"/>
    <mergeCell ref="B21:E21"/>
    <mergeCell ref="B16:E16"/>
    <mergeCell ref="B17:E17"/>
    <mergeCell ref="B18:E18"/>
    <mergeCell ref="B19:E19"/>
    <mergeCell ref="B20:E20"/>
    <mergeCell ref="D4:G6"/>
    <mergeCell ref="B7:C7"/>
    <mergeCell ref="D7:G8"/>
    <mergeCell ref="B11:E11"/>
    <mergeCell ref="B10:E10"/>
  </mergeCells>
  <pageMargins left="0.7" right="0.7" top="0.75" bottom="0.75" header="0.3" footer="0.3"/>
  <pageSetup paperSize="9" scale="86" orientation="portrait" r:id="rId1"/>
  <headerFooter>
    <oddHeader>&amp;L&amp;G</oddHeader>
    <oddFooter xml:space="preserve">&amp;R&amp;P od &amp; &amp;N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0"/>
  <sheetViews>
    <sheetView view="pageBreakPreview" topLeftCell="A128" zoomScale="90" zoomScaleNormal="100" zoomScaleSheetLayoutView="90" workbookViewId="0">
      <selection activeCell="E151" sqref="E151"/>
    </sheetView>
  </sheetViews>
  <sheetFormatPr defaultRowHeight="15" x14ac:dyDescent="0.25"/>
  <cols>
    <col min="1" max="1" width="9.140625" bestFit="1" customWidth="1"/>
    <col min="2" max="2" width="92.5703125" customWidth="1"/>
    <col min="3" max="3" width="5.7109375" customWidth="1"/>
    <col min="4" max="6" width="11.7109375" customWidth="1"/>
  </cols>
  <sheetData>
    <row r="1" spans="1:6" x14ac:dyDescent="0.25">
      <c r="A1" s="1" t="s">
        <v>0</v>
      </c>
      <c r="B1" s="2" t="s">
        <v>1</v>
      </c>
      <c r="C1" s="3" t="s">
        <v>2</v>
      </c>
      <c r="D1" s="3" t="s">
        <v>3</v>
      </c>
      <c r="E1" s="3" t="s">
        <v>4</v>
      </c>
      <c r="F1" s="4" t="s">
        <v>5</v>
      </c>
    </row>
    <row r="2" spans="1:6" x14ac:dyDescent="0.25">
      <c r="A2" s="41" t="s">
        <v>526</v>
      </c>
      <c r="B2" s="38" t="s">
        <v>26</v>
      </c>
      <c r="C2" s="38"/>
      <c r="D2" s="38"/>
      <c r="E2" s="38"/>
      <c r="F2" s="40"/>
    </row>
    <row r="3" spans="1:6" ht="25.5" x14ac:dyDescent="0.25">
      <c r="A3" s="42" t="s">
        <v>527</v>
      </c>
      <c r="B3" s="6" t="s">
        <v>510</v>
      </c>
      <c r="C3" s="7"/>
      <c r="D3" s="8"/>
      <c r="E3" s="8"/>
      <c r="F3" s="8">
        <f t="shared" ref="F3:F66" si="0">ROUND(ROUND(D3,2)*ROUND(E3,2),2)</f>
        <v>0</v>
      </c>
    </row>
    <row r="4" spans="1:6" ht="25.5" x14ac:dyDescent="0.25">
      <c r="A4" s="42" t="s">
        <v>528</v>
      </c>
      <c r="B4" s="6" t="s">
        <v>511</v>
      </c>
      <c r="C4" s="7"/>
      <c r="D4" s="8"/>
      <c r="E4" s="8"/>
      <c r="F4" s="8">
        <f t="shared" si="0"/>
        <v>0</v>
      </c>
    </row>
    <row r="5" spans="1:6" x14ac:dyDescent="0.25">
      <c r="A5" s="42" t="s">
        <v>529</v>
      </c>
      <c r="B5" s="6" t="s">
        <v>368</v>
      </c>
      <c r="C5" s="7"/>
      <c r="D5" s="8"/>
      <c r="E5" s="8"/>
      <c r="F5" s="8">
        <f t="shared" si="0"/>
        <v>0</v>
      </c>
    </row>
    <row r="6" spans="1:6" x14ac:dyDescent="0.25">
      <c r="A6" s="34" t="s">
        <v>530</v>
      </c>
      <c r="B6" s="6" t="s">
        <v>369</v>
      </c>
      <c r="C6" s="7"/>
      <c r="D6" s="8"/>
      <c r="E6" s="8"/>
      <c r="F6" s="8">
        <f t="shared" si="0"/>
        <v>0</v>
      </c>
    </row>
    <row r="7" spans="1:6" x14ac:dyDescent="0.25">
      <c r="A7" s="42" t="s">
        <v>531</v>
      </c>
      <c r="B7" s="6" t="s">
        <v>370</v>
      </c>
      <c r="C7" s="7"/>
      <c r="D7" s="8"/>
      <c r="E7" s="8"/>
      <c r="F7" s="8">
        <f t="shared" si="0"/>
        <v>0</v>
      </c>
    </row>
    <row r="8" spans="1:6" ht="38.25" x14ac:dyDescent="0.25">
      <c r="A8" s="42" t="s">
        <v>532</v>
      </c>
      <c r="B8" s="6" t="s">
        <v>371</v>
      </c>
      <c r="C8" s="7"/>
      <c r="D8" s="8"/>
      <c r="E8" s="8"/>
      <c r="F8" s="8">
        <f t="shared" si="0"/>
        <v>0</v>
      </c>
    </row>
    <row r="9" spans="1:6" x14ac:dyDescent="0.25">
      <c r="A9" s="42" t="s">
        <v>533</v>
      </c>
      <c r="B9" s="6" t="s">
        <v>372</v>
      </c>
      <c r="C9" s="7"/>
      <c r="D9" s="8"/>
      <c r="E9" s="8"/>
      <c r="F9" s="8">
        <f t="shared" si="0"/>
        <v>0</v>
      </c>
    </row>
    <row r="10" spans="1:6" x14ac:dyDescent="0.25">
      <c r="A10" s="42" t="s">
        <v>534</v>
      </c>
      <c r="B10" s="6" t="s">
        <v>373</v>
      </c>
      <c r="C10" s="7"/>
      <c r="D10" s="8"/>
      <c r="E10" s="8"/>
      <c r="F10" s="8">
        <f t="shared" si="0"/>
        <v>0</v>
      </c>
    </row>
    <row r="11" spans="1:6" ht="25.5" x14ac:dyDescent="0.25">
      <c r="A11" s="42" t="s">
        <v>535</v>
      </c>
      <c r="B11" s="6" t="s">
        <v>374</v>
      </c>
      <c r="C11" s="7"/>
      <c r="D11" s="8"/>
      <c r="E11" s="8"/>
      <c r="F11" s="8">
        <f t="shared" si="0"/>
        <v>0</v>
      </c>
    </row>
    <row r="12" spans="1:6" x14ac:dyDescent="0.25">
      <c r="A12" s="42" t="s">
        <v>536</v>
      </c>
      <c r="B12" s="6" t="s">
        <v>375</v>
      </c>
      <c r="C12" s="7"/>
      <c r="D12" s="8"/>
      <c r="E12" s="8"/>
      <c r="F12" s="8">
        <f t="shared" si="0"/>
        <v>0</v>
      </c>
    </row>
    <row r="13" spans="1:6" ht="25.5" x14ac:dyDescent="0.25">
      <c r="A13" s="42" t="s">
        <v>537</v>
      </c>
      <c r="B13" s="6" t="s">
        <v>376</v>
      </c>
      <c r="C13" s="7"/>
      <c r="D13" s="8"/>
      <c r="E13" s="8"/>
      <c r="F13" s="8">
        <f t="shared" si="0"/>
        <v>0</v>
      </c>
    </row>
    <row r="14" spans="1:6" ht="25.5" x14ac:dyDescent="0.25">
      <c r="A14" s="42" t="s">
        <v>538</v>
      </c>
      <c r="B14" s="6" t="s">
        <v>377</v>
      </c>
      <c r="C14" s="7"/>
      <c r="D14" s="8"/>
      <c r="E14" s="8"/>
      <c r="F14" s="8">
        <f t="shared" si="0"/>
        <v>0</v>
      </c>
    </row>
    <row r="15" spans="1:6" ht="25.5" x14ac:dyDescent="0.25">
      <c r="A15" s="42" t="s">
        <v>539</v>
      </c>
      <c r="B15" s="6" t="s">
        <v>378</v>
      </c>
      <c r="C15" s="7"/>
      <c r="D15" s="8"/>
      <c r="E15" s="8"/>
      <c r="F15" s="8">
        <f t="shared" si="0"/>
        <v>0</v>
      </c>
    </row>
    <row r="16" spans="1:6" x14ac:dyDescent="0.25">
      <c r="A16" s="42" t="s">
        <v>540</v>
      </c>
      <c r="B16" s="6" t="s">
        <v>379</v>
      </c>
      <c r="C16" s="7"/>
      <c r="D16" s="8"/>
      <c r="E16" s="8"/>
      <c r="F16" s="8">
        <f t="shared" si="0"/>
        <v>0</v>
      </c>
    </row>
    <row r="17" spans="1:6" x14ac:dyDescent="0.25">
      <c r="A17" s="42" t="s">
        <v>541</v>
      </c>
      <c r="B17" s="6" t="s">
        <v>380</v>
      </c>
      <c r="C17" s="7"/>
      <c r="D17" s="8"/>
      <c r="E17" s="8"/>
      <c r="F17" s="8">
        <f t="shared" si="0"/>
        <v>0</v>
      </c>
    </row>
    <row r="18" spans="1:6" x14ac:dyDescent="0.25">
      <c r="A18" s="42" t="s">
        <v>542</v>
      </c>
      <c r="B18" s="6" t="s">
        <v>381</v>
      </c>
      <c r="C18" s="7"/>
      <c r="D18" s="8"/>
      <c r="E18" s="8"/>
      <c r="F18" s="8">
        <f t="shared" si="0"/>
        <v>0</v>
      </c>
    </row>
    <row r="19" spans="1:6" x14ac:dyDescent="0.25">
      <c r="A19" s="42" t="s">
        <v>543</v>
      </c>
      <c r="B19" s="6" t="s">
        <v>382</v>
      </c>
      <c r="C19" s="7"/>
      <c r="D19" s="8"/>
      <c r="E19" s="8"/>
      <c r="F19" s="8">
        <f t="shared" si="0"/>
        <v>0</v>
      </c>
    </row>
    <row r="20" spans="1:6" ht="25.5" x14ac:dyDescent="0.25">
      <c r="A20" s="42"/>
      <c r="B20" s="32" t="s">
        <v>384</v>
      </c>
      <c r="C20" s="7"/>
      <c r="D20" s="8"/>
      <c r="E20" s="8"/>
      <c r="F20" s="8">
        <f t="shared" si="0"/>
        <v>0</v>
      </c>
    </row>
    <row r="21" spans="1:6" x14ac:dyDescent="0.25">
      <c r="A21" s="43" t="s">
        <v>544</v>
      </c>
      <c r="B21" s="37" t="s">
        <v>383</v>
      </c>
      <c r="C21" s="37"/>
      <c r="D21" s="37"/>
      <c r="E21" s="37"/>
      <c r="F21" s="39">
        <f t="shared" si="0"/>
        <v>0</v>
      </c>
    </row>
    <row r="22" spans="1:6" ht="25.5" x14ac:dyDescent="0.25">
      <c r="A22" s="42" t="s">
        <v>545</v>
      </c>
      <c r="B22" s="32" t="s">
        <v>487</v>
      </c>
      <c r="C22" s="7"/>
      <c r="D22" s="8"/>
      <c r="E22" s="8"/>
      <c r="F22" s="8">
        <f t="shared" si="0"/>
        <v>0</v>
      </c>
    </row>
    <row r="23" spans="1:6" ht="38.25" x14ac:dyDescent="0.25">
      <c r="A23" s="42" t="s">
        <v>546</v>
      </c>
      <c r="B23" s="32" t="s">
        <v>488</v>
      </c>
      <c r="C23" s="7"/>
      <c r="D23" s="8"/>
      <c r="E23" s="8"/>
      <c r="F23" s="8">
        <f t="shared" si="0"/>
        <v>0</v>
      </c>
    </row>
    <row r="24" spans="1:6" ht="76.5" x14ac:dyDescent="0.25">
      <c r="A24" s="42" t="s">
        <v>547</v>
      </c>
      <c r="B24" s="32" t="s">
        <v>489</v>
      </c>
      <c r="C24" s="7"/>
      <c r="D24" s="8"/>
      <c r="E24" s="8"/>
      <c r="F24" s="8">
        <f t="shared" si="0"/>
        <v>0</v>
      </c>
    </row>
    <row r="25" spans="1:6" ht="39" x14ac:dyDescent="0.25">
      <c r="A25" s="43" t="s">
        <v>548</v>
      </c>
      <c r="B25" s="37" t="s">
        <v>385</v>
      </c>
      <c r="C25" s="37"/>
      <c r="D25" s="37"/>
      <c r="E25" s="37"/>
      <c r="F25" s="39">
        <f t="shared" si="0"/>
        <v>0</v>
      </c>
    </row>
    <row r="26" spans="1:6" ht="25.5" x14ac:dyDescent="0.25">
      <c r="A26" s="42" t="s">
        <v>549</v>
      </c>
      <c r="B26" s="6" t="s">
        <v>386</v>
      </c>
      <c r="C26" s="7"/>
      <c r="D26" s="8"/>
      <c r="E26" s="8"/>
      <c r="F26" s="8">
        <f t="shared" si="0"/>
        <v>0</v>
      </c>
    </row>
    <row r="27" spans="1:6" x14ac:dyDescent="0.25">
      <c r="A27" s="42" t="s">
        <v>550</v>
      </c>
      <c r="B27" s="6" t="s">
        <v>387</v>
      </c>
      <c r="C27" s="7"/>
      <c r="D27" s="8"/>
      <c r="E27" s="8"/>
      <c r="F27" s="8">
        <f t="shared" si="0"/>
        <v>0</v>
      </c>
    </row>
    <row r="28" spans="1:6" x14ac:dyDescent="0.25">
      <c r="A28" s="42" t="s">
        <v>551</v>
      </c>
      <c r="B28" s="6" t="s">
        <v>388</v>
      </c>
      <c r="C28" s="7"/>
      <c r="D28" s="8"/>
      <c r="E28" s="8"/>
      <c r="F28" s="8">
        <f t="shared" si="0"/>
        <v>0</v>
      </c>
    </row>
    <row r="29" spans="1:6" ht="38.25" x14ac:dyDescent="0.25">
      <c r="A29" s="42" t="s">
        <v>552</v>
      </c>
      <c r="B29" s="6" t="s">
        <v>389</v>
      </c>
      <c r="C29" s="7"/>
      <c r="D29" s="8"/>
      <c r="E29" s="8"/>
      <c r="F29" s="8">
        <f t="shared" si="0"/>
        <v>0</v>
      </c>
    </row>
    <row r="30" spans="1:6" x14ac:dyDescent="0.25">
      <c r="A30" s="42" t="s">
        <v>553</v>
      </c>
      <c r="B30" s="6" t="s">
        <v>390</v>
      </c>
      <c r="C30" s="7"/>
      <c r="D30" s="8"/>
      <c r="E30" s="8"/>
      <c r="F30" s="8">
        <f t="shared" si="0"/>
        <v>0</v>
      </c>
    </row>
    <row r="31" spans="1:6" ht="25.5" x14ac:dyDescent="0.25">
      <c r="A31" s="42" t="s">
        <v>554</v>
      </c>
      <c r="B31" s="6" t="s">
        <v>391</v>
      </c>
      <c r="C31" s="7"/>
      <c r="D31" s="8"/>
      <c r="E31" s="8"/>
      <c r="F31" s="8">
        <f t="shared" si="0"/>
        <v>0</v>
      </c>
    </row>
    <row r="32" spans="1:6" ht="25.5" x14ac:dyDescent="0.25">
      <c r="A32" s="42" t="s">
        <v>555</v>
      </c>
      <c r="B32" s="6" t="s">
        <v>392</v>
      </c>
      <c r="C32" s="7"/>
      <c r="D32" s="8"/>
      <c r="E32" s="8"/>
      <c r="F32" s="8">
        <f t="shared" si="0"/>
        <v>0</v>
      </c>
    </row>
    <row r="33" spans="1:6" ht="76.5" x14ac:dyDescent="0.25">
      <c r="A33" s="42" t="s">
        <v>556</v>
      </c>
      <c r="B33" s="6" t="s">
        <v>393</v>
      </c>
      <c r="C33" s="7"/>
      <c r="D33" s="8"/>
      <c r="E33" s="8"/>
      <c r="F33" s="8">
        <f t="shared" si="0"/>
        <v>0</v>
      </c>
    </row>
    <row r="34" spans="1:6" ht="25.5" x14ac:dyDescent="0.25">
      <c r="A34" s="42" t="s">
        <v>557</v>
      </c>
      <c r="B34" s="6" t="s">
        <v>394</v>
      </c>
      <c r="C34" s="7"/>
      <c r="D34" s="8"/>
      <c r="E34" s="8"/>
      <c r="F34" s="8">
        <f t="shared" si="0"/>
        <v>0</v>
      </c>
    </row>
    <row r="35" spans="1:6" ht="25.5" x14ac:dyDescent="0.25">
      <c r="A35" s="42" t="s">
        <v>558</v>
      </c>
      <c r="B35" s="6" t="s">
        <v>395</v>
      </c>
      <c r="C35" s="7"/>
      <c r="D35" s="8"/>
      <c r="E35" s="8"/>
      <c r="F35" s="8">
        <f t="shared" si="0"/>
        <v>0</v>
      </c>
    </row>
    <row r="36" spans="1:6" ht="25.5" x14ac:dyDescent="0.25">
      <c r="A36" s="42" t="s">
        <v>559</v>
      </c>
      <c r="B36" s="6" t="s">
        <v>396</v>
      </c>
      <c r="C36" s="7"/>
      <c r="D36" s="8"/>
      <c r="E36" s="8"/>
      <c r="F36" s="8">
        <f t="shared" si="0"/>
        <v>0</v>
      </c>
    </row>
    <row r="37" spans="1:6" ht="25.5" x14ac:dyDescent="0.25">
      <c r="A37" s="42" t="s">
        <v>560</v>
      </c>
      <c r="B37" s="6" t="s">
        <v>397</v>
      </c>
      <c r="C37" s="7"/>
      <c r="D37" s="8"/>
      <c r="E37" s="8"/>
      <c r="F37" s="8">
        <f t="shared" si="0"/>
        <v>0</v>
      </c>
    </row>
    <row r="38" spans="1:6" x14ac:dyDescent="0.25">
      <c r="A38" s="42" t="s">
        <v>561</v>
      </c>
      <c r="B38" s="6" t="s">
        <v>398</v>
      </c>
      <c r="C38" s="7"/>
      <c r="D38" s="8"/>
      <c r="E38" s="8"/>
      <c r="F38" s="8">
        <f t="shared" si="0"/>
        <v>0</v>
      </c>
    </row>
    <row r="39" spans="1:6" ht="25.5" x14ac:dyDescent="0.25">
      <c r="A39" s="42" t="s">
        <v>562</v>
      </c>
      <c r="B39" s="6" t="s">
        <v>399</v>
      </c>
      <c r="C39" s="7"/>
      <c r="D39" s="8"/>
      <c r="E39" s="8"/>
      <c r="F39" s="8">
        <f t="shared" si="0"/>
        <v>0</v>
      </c>
    </row>
    <row r="40" spans="1:6" ht="25.5" x14ac:dyDescent="0.25">
      <c r="A40" s="42" t="s">
        <v>563</v>
      </c>
      <c r="B40" s="6" t="s">
        <v>391</v>
      </c>
      <c r="C40" s="7"/>
      <c r="D40" s="8"/>
      <c r="E40" s="8"/>
      <c r="F40" s="8">
        <f t="shared" si="0"/>
        <v>0</v>
      </c>
    </row>
    <row r="41" spans="1:6" ht="114.75" x14ac:dyDescent="0.25">
      <c r="A41" s="42" t="s">
        <v>564</v>
      </c>
      <c r="B41" s="6" t="s">
        <v>400</v>
      </c>
      <c r="C41" s="7"/>
      <c r="D41" s="8"/>
      <c r="E41" s="8"/>
      <c r="F41" s="8">
        <f t="shared" si="0"/>
        <v>0</v>
      </c>
    </row>
    <row r="42" spans="1:6" ht="25.5" x14ac:dyDescent="0.25">
      <c r="A42" s="42" t="s">
        <v>565</v>
      </c>
      <c r="B42" s="6" t="s">
        <v>401</v>
      </c>
      <c r="C42" s="7"/>
      <c r="D42" s="8"/>
      <c r="E42" s="8"/>
      <c r="F42" s="8">
        <f t="shared" si="0"/>
        <v>0</v>
      </c>
    </row>
    <row r="43" spans="1:6" x14ac:dyDescent="0.25">
      <c r="A43" s="42" t="s">
        <v>566</v>
      </c>
      <c r="B43" s="6" t="s">
        <v>402</v>
      </c>
      <c r="C43" s="7"/>
      <c r="D43" s="8"/>
      <c r="E43" s="8"/>
      <c r="F43" s="8">
        <f t="shared" si="0"/>
        <v>0</v>
      </c>
    </row>
    <row r="44" spans="1:6" x14ac:dyDescent="0.25">
      <c r="A44" s="42" t="s">
        <v>567</v>
      </c>
      <c r="B44" s="6" t="s">
        <v>403</v>
      </c>
      <c r="C44" s="7"/>
      <c r="D44" s="8"/>
      <c r="E44" s="8"/>
      <c r="F44" s="8">
        <f t="shared" si="0"/>
        <v>0</v>
      </c>
    </row>
    <row r="45" spans="1:6" ht="76.5" x14ac:dyDescent="0.25">
      <c r="A45" s="42" t="s">
        <v>568</v>
      </c>
      <c r="B45" s="6" t="s">
        <v>404</v>
      </c>
      <c r="C45" s="7"/>
      <c r="D45" s="8"/>
      <c r="E45" s="8"/>
      <c r="F45" s="8">
        <f t="shared" si="0"/>
        <v>0</v>
      </c>
    </row>
    <row r="46" spans="1:6" ht="38.25" x14ac:dyDescent="0.25">
      <c r="A46" s="42" t="s">
        <v>569</v>
      </c>
      <c r="B46" s="6" t="s">
        <v>405</v>
      </c>
      <c r="C46" s="7"/>
      <c r="D46" s="8"/>
      <c r="E46" s="8"/>
      <c r="F46" s="8">
        <f t="shared" si="0"/>
        <v>0</v>
      </c>
    </row>
    <row r="47" spans="1:6" ht="63.75" x14ac:dyDescent="0.25">
      <c r="A47" s="42" t="s">
        <v>570</v>
      </c>
      <c r="B47" s="6" t="s">
        <v>406</v>
      </c>
      <c r="C47" s="7"/>
      <c r="D47" s="8"/>
      <c r="E47" s="8"/>
      <c r="F47" s="8">
        <f t="shared" si="0"/>
        <v>0</v>
      </c>
    </row>
    <row r="48" spans="1:6" ht="76.5" x14ac:dyDescent="0.25">
      <c r="A48" s="42" t="s">
        <v>571</v>
      </c>
      <c r="B48" s="6" t="s">
        <v>407</v>
      </c>
      <c r="C48" s="7"/>
      <c r="D48" s="8"/>
      <c r="E48" s="8"/>
      <c r="F48" s="8">
        <f t="shared" si="0"/>
        <v>0</v>
      </c>
    </row>
    <row r="49" spans="1:6" ht="25.5" x14ac:dyDescent="0.25">
      <c r="A49" s="42" t="s">
        <v>572</v>
      </c>
      <c r="B49" s="6" t="s">
        <v>408</v>
      </c>
      <c r="C49" s="7"/>
      <c r="D49" s="8"/>
      <c r="E49" s="8"/>
      <c r="F49" s="8">
        <f t="shared" si="0"/>
        <v>0</v>
      </c>
    </row>
    <row r="50" spans="1:6" ht="38.25" x14ac:dyDescent="0.25">
      <c r="A50" s="42" t="s">
        <v>573</v>
      </c>
      <c r="B50" s="6" t="s">
        <v>409</v>
      </c>
      <c r="C50" s="7"/>
      <c r="D50" s="8"/>
      <c r="E50" s="8"/>
      <c r="F50" s="8">
        <f t="shared" si="0"/>
        <v>0</v>
      </c>
    </row>
    <row r="51" spans="1:6" ht="25.5" x14ac:dyDescent="0.25">
      <c r="A51" s="42" t="s">
        <v>574</v>
      </c>
      <c r="B51" s="6" t="s">
        <v>410</v>
      </c>
      <c r="C51" s="7"/>
      <c r="D51" s="8"/>
      <c r="E51" s="8"/>
      <c r="F51" s="8">
        <f t="shared" si="0"/>
        <v>0</v>
      </c>
    </row>
    <row r="52" spans="1:6" ht="25.5" x14ac:dyDescent="0.25">
      <c r="A52" s="42" t="s">
        <v>575</v>
      </c>
      <c r="B52" s="6" t="s">
        <v>411</v>
      </c>
      <c r="C52" s="7"/>
      <c r="D52" s="8"/>
      <c r="E52" s="8"/>
      <c r="F52" s="8">
        <f t="shared" si="0"/>
        <v>0</v>
      </c>
    </row>
    <row r="53" spans="1:6" x14ac:dyDescent="0.25">
      <c r="A53" s="43" t="s">
        <v>576</v>
      </c>
      <c r="B53" s="37" t="s">
        <v>412</v>
      </c>
      <c r="C53" s="37"/>
      <c r="D53" s="37"/>
      <c r="E53" s="37"/>
      <c r="F53" s="39">
        <f t="shared" si="0"/>
        <v>0</v>
      </c>
    </row>
    <row r="54" spans="1:6" ht="76.5" x14ac:dyDescent="0.25">
      <c r="A54" s="42" t="s">
        <v>577</v>
      </c>
      <c r="B54" s="32" t="s">
        <v>490</v>
      </c>
      <c r="C54" s="7"/>
      <c r="D54" s="8"/>
      <c r="E54" s="8"/>
      <c r="F54" s="8">
        <f t="shared" si="0"/>
        <v>0</v>
      </c>
    </row>
    <row r="55" spans="1:6" ht="63.75" x14ac:dyDescent="0.25">
      <c r="A55" s="42" t="s">
        <v>578</v>
      </c>
      <c r="B55" s="32" t="s">
        <v>491</v>
      </c>
      <c r="C55" s="7"/>
      <c r="D55" s="8"/>
      <c r="E55" s="8"/>
      <c r="F55" s="8">
        <f t="shared" si="0"/>
        <v>0</v>
      </c>
    </row>
    <row r="56" spans="1:6" ht="63.75" x14ac:dyDescent="0.25">
      <c r="A56" s="42" t="s">
        <v>579</v>
      </c>
      <c r="B56" s="32" t="s">
        <v>492</v>
      </c>
      <c r="C56" s="7"/>
      <c r="D56" s="8"/>
      <c r="E56" s="8"/>
      <c r="F56" s="8">
        <f t="shared" si="0"/>
        <v>0</v>
      </c>
    </row>
    <row r="57" spans="1:6" ht="38.25" x14ac:dyDescent="0.25">
      <c r="A57" s="42" t="s">
        <v>580</v>
      </c>
      <c r="B57" s="6" t="s">
        <v>413</v>
      </c>
      <c r="C57" s="7"/>
      <c r="D57" s="8"/>
      <c r="E57" s="8"/>
      <c r="F57" s="8">
        <f t="shared" si="0"/>
        <v>0</v>
      </c>
    </row>
    <row r="58" spans="1:6" x14ac:dyDescent="0.25">
      <c r="A58" s="42" t="s">
        <v>581</v>
      </c>
      <c r="B58" s="6" t="s">
        <v>414</v>
      </c>
      <c r="C58" s="7"/>
      <c r="D58" s="8"/>
      <c r="E58" s="8"/>
      <c r="F58" s="8">
        <f t="shared" si="0"/>
        <v>0</v>
      </c>
    </row>
    <row r="59" spans="1:6" x14ac:dyDescent="0.25">
      <c r="A59" s="43" t="s">
        <v>582</v>
      </c>
      <c r="B59" s="37" t="s">
        <v>415</v>
      </c>
      <c r="C59" s="37"/>
      <c r="D59" s="37"/>
      <c r="E59" s="37"/>
      <c r="F59" s="39">
        <f t="shared" si="0"/>
        <v>0</v>
      </c>
    </row>
    <row r="60" spans="1:6" ht="38.25" x14ac:dyDescent="0.25">
      <c r="A60" s="42" t="s">
        <v>583</v>
      </c>
      <c r="B60" s="32" t="s">
        <v>493</v>
      </c>
      <c r="C60" s="7"/>
      <c r="D60" s="8"/>
      <c r="E60" s="8"/>
      <c r="F60" s="8">
        <f t="shared" si="0"/>
        <v>0</v>
      </c>
    </row>
    <row r="61" spans="1:6" ht="38.25" x14ac:dyDescent="0.25">
      <c r="A61" s="42" t="s">
        <v>584</v>
      </c>
      <c r="B61" s="32" t="s">
        <v>494</v>
      </c>
      <c r="C61" s="7"/>
      <c r="D61" s="8"/>
      <c r="E61" s="8"/>
      <c r="F61" s="8">
        <f t="shared" si="0"/>
        <v>0</v>
      </c>
    </row>
    <row r="62" spans="1:6" x14ac:dyDescent="0.25">
      <c r="A62" s="42" t="s">
        <v>585</v>
      </c>
      <c r="B62" s="32" t="s">
        <v>495</v>
      </c>
      <c r="C62" s="7"/>
      <c r="D62" s="8"/>
      <c r="E62" s="8"/>
      <c r="F62" s="8">
        <f t="shared" si="0"/>
        <v>0</v>
      </c>
    </row>
    <row r="63" spans="1:6" x14ac:dyDescent="0.25">
      <c r="A63" s="43" t="s">
        <v>586</v>
      </c>
      <c r="B63" s="37" t="s">
        <v>416</v>
      </c>
      <c r="C63" s="37"/>
      <c r="D63" s="37"/>
      <c r="E63" s="37"/>
      <c r="F63" s="39">
        <f t="shared" si="0"/>
        <v>0</v>
      </c>
    </row>
    <row r="64" spans="1:6" ht="25.5" x14ac:dyDescent="0.25">
      <c r="A64" s="42" t="s">
        <v>587</v>
      </c>
      <c r="B64" s="32" t="s">
        <v>497</v>
      </c>
      <c r="C64" s="7"/>
      <c r="D64" s="8"/>
      <c r="E64" s="8"/>
      <c r="F64" s="8">
        <f t="shared" si="0"/>
        <v>0</v>
      </c>
    </row>
    <row r="65" spans="1:6" ht="25.5" x14ac:dyDescent="0.25">
      <c r="A65" s="42" t="s">
        <v>588</v>
      </c>
      <c r="B65" s="32" t="s">
        <v>498</v>
      </c>
      <c r="C65" s="7"/>
      <c r="D65" s="8"/>
      <c r="E65" s="8"/>
      <c r="F65" s="8">
        <f t="shared" si="0"/>
        <v>0</v>
      </c>
    </row>
    <row r="66" spans="1:6" x14ac:dyDescent="0.25">
      <c r="A66" s="42" t="s">
        <v>589</v>
      </c>
      <c r="B66" s="32" t="s">
        <v>499</v>
      </c>
      <c r="C66" s="7"/>
      <c r="D66" s="8"/>
      <c r="E66" s="8"/>
      <c r="F66" s="8">
        <f t="shared" si="0"/>
        <v>0</v>
      </c>
    </row>
    <row r="67" spans="1:6" x14ac:dyDescent="0.25">
      <c r="A67" s="42" t="s">
        <v>590</v>
      </c>
      <c r="B67" s="32" t="s">
        <v>500</v>
      </c>
      <c r="C67" s="7"/>
      <c r="D67" s="8"/>
      <c r="E67" s="8"/>
      <c r="F67" s="8">
        <f t="shared" ref="F67:F130" si="1">ROUND(ROUND(D67,2)*ROUND(E67,2),2)</f>
        <v>0</v>
      </c>
    </row>
    <row r="68" spans="1:6" x14ac:dyDescent="0.25">
      <c r="A68" s="43" t="s">
        <v>591</v>
      </c>
      <c r="B68" s="37" t="s">
        <v>417</v>
      </c>
      <c r="C68" s="37"/>
      <c r="D68" s="37"/>
      <c r="E68" s="37"/>
      <c r="F68" s="39">
        <f t="shared" si="1"/>
        <v>0</v>
      </c>
    </row>
    <row r="69" spans="1:6" x14ac:dyDescent="0.25">
      <c r="A69" s="42" t="s">
        <v>592</v>
      </c>
      <c r="B69" s="32" t="s">
        <v>501</v>
      </c>
      <c r="C69" s="7"/>
      <c r="D69" s="8"/>
      <c r="E69" s="8"/>
      <c r="F69" s="8">
        <f t="shared" si="1"/>
        <v>0</v>
      </c>
    </row>
    <row r="70" spans="1:6" ht="38.25" x14ac:dyDescent="0.25">
      <c r="A70" s="42" t="s">
        <v>593</v>
      </c>
      <c r="B70" s="32" t="s">
        <v>502</v>
      </c>
      <c r="C70" s="7"/>
      <c r="D70" s="8"/>
      <c r="E70" s="8"/>
      <c r="F70" s="8">
        <f t="shared" si="1"/>
        <v>0</v>
      </c>
    </row>
    <row r="71" spans="1:6" ht="25.5" x14ac:dyDescent="0.25">
      <c r="A71" s="42" t="s">
        <v>594</v>
      </c>
      <c r="B71" s="32" t="s">
        <v>503</v>
      </c>
      <c r="C71" s="7"/>
      <c r="D71" s="8"/>
      <c r="E71" s="8"/>
      <c r="F71" s="8">
        <f t="shared" si="1"/>
        <v>0</v>
      </c>
    </row>
    <row r="72" spans="1:6" ht="63.75" x14ac:dyDescent="0.25">
      <c r="A72" s="42" t="s">
        <v>595</v>
      </c>
      <c r="B72" s="32" t="s">
        <v>504</v>
      </c>
      <c r="C72" s="7"/>
      <c r="D72" s="8"/>
      <c r="E72" s="8"/>
      <c r="F72" s="8">
        <f t="shared" si="1"/>
        <v>0</v>
      </c>
    </row>
    <row r="73" spans="1:6" ht="25.5" x14ac:dyDescent="0.25">
      <c r="A73" s="42" t="s">
        <v>596</v>
      </c>
      <c r="B73" s="32" t="s">
        <v>505</v>
      </c>
      <c r="C73" s="7"/>
      <c r="D73" s="8"/>
      <c r="E73" s="8"/>
      <c r="F73" s="8">
        <f t="shared" si="1"/>
        <v>0</v>
      </c>
    </row>
    <row r="74" spans="1:6" x14ac:dyDescent="0.25">
      <c r="A74" s="42" t="s">
        <v>597</v>
      </c>
      <c r="B74" s="32" t="s">
        <v>506</v>
      </c>
      <c r="C74" s="7"/>
      <c r="D74" s="8"/>
      <c r="E74" s="8"/>
      <c r="F74" s="8">
        <f t="shared" si="1"/>
        <v>0</v>
      </c>
    </row>
    <row r="75" spans="1:6" ht="102" x14ac:dyDescent="0.25">
      <c r="A75" s="42" t="s">
        <v>598</v>
      </c>
      <c r="B75" s="6" t="s">
        <v>496</v>
      </c>
      <c r="C75" s="7"/>
      <c r="D75" s="8"/>
      <c r="E75" s="8"/>
      <c r="F75" s="8">
        <f t="shared" si="1"/>
        <v>0</v>
      </c>
    </row>
    <row r="76" spans="1:6" ht="178.5" x14ac:dyDescent="0.25">
      <c r="A76" s="42" t="s">
        <v>599</v>
      </c>
      <c r="B76" s="6" t="s">
        <v>418</v>
      </c>
      <c r="C76" s="7"/>
      <c r="D76" s="8"/>
      <c r="E76" s="8"/>
      <c r="F76" s="8">
        <f t="shared" si="1"/>
        <v>0</v>
      </c>
    </row>
    <row r="77" spans="1:6" ht="89.25" x14ac:dyDescent="0.25">
      <c r="A77" s="42" t="s">
        <v>600</v>
      </c>
      <c r="B77" s="18" t="s">
        <v>462</v>
      </c>
      <c r="C77" s="7"/>
      <c r="D77" s="8"/>
      <c r="E77" s="8"/>
      <c r="F77" s="8">
        <f t="shared" si="1"/>
        <v>0</v>
      </c>
    </row>
    <row r="78" spans="1:6" ht="25.5" x14ac:dyDescent="0.25">
      <c r="A78" s="42" t="s">
        <v>601</v>
      </c>
      <c r="B78" s="18" t="s">
        <v>463</v>
      </c>
      <c r="C78" s="7"/>
      <c r="D78" s="8"/>
      <c r="E78" s="8"/>
      <c r="F78" s="8">
        <f t="shared" si="1"/>
        <v>0</v>
      </c>
    </row>
    <row r="79" spans="1:6" x14ac:dyDescent="0.25">
      <c r="A79" s="43" t="s">
        <v>602</v>
      </c>
      <c r="B79" s="37" t="s">
        <v>446</v>
      </c>
      <c r="C79" s="37"/>
      <c r="D79" s="37"/>
      <c r="E79" s="37"/>
      <c r="F79" s="39">
        <f t="shared" si="1"/>
        <v>0</v>
      </c>
    </row>
    <row r="80" spans="1:6" x14ac:dyDescent="0.25">
      <c r="A80" s="42" t="s">
        <v>603</v>
      </c>
      <c r="B80" s="6" t="s">
        <v>426</v>
      </c>
      <c r="C80" s="7"/>
      <c r="D80" s="8"/>
      <c r="E80" s="8"/>
      <c r="F80" s="8">
        <f t="shared" si="1"/>
        <v>0</v>
      </c>
    </row>
    <row r="81" spans="1:6" x14ac:dyDescent="0.25">
      <c r="A81" s="42" t="s">
        <v>604</v>
      </c>
      <c r="B81" s="6" t="s">
        <v>419</v>
      </c>
      <c r="C81" s="7"/>
      <c r="D81" s="8"/>
      <c r="E81" s="8"/>
      <c r="F81" s="8">
        <f t="shared" si="1"/>
        <v>0</v>
      </c>
    </row>
    <row r="82" spans="1:6" x14ac:dyDescent="0.25">
      <c r="A82" s="42" t="s">
        <v>605</v>
      </c>
      <c r="B82" s="6" t="s">
        <v>420</v>
      </c>
      <c r="C82" s="7"/>
      <c r="D82" s="8"/>
      <c r="E82" s="8"/>
      <c r="F82" s="8">
        <f t="shared" si="1"/>
        <v>0</v>
      </c>
    </row>
    <row r="83" spans="1:6" ht="25.5" x14ac:dyDescent="0.25">
      <c r="A83" s="42" t="s">
        <v>606</v>
      </c>
      <c r="B83" s="6" t="s">
        <v>421</v>
      </c>
      <c r="C83" s="7"/>
      <c r="D83" s="8"/>
      <c r="E83" s="8"/>
      <c r="F83" s="8">
        <f t="shared" si="1"/>
        <v>0</v>
      </c>
    </row>
    <row r="84" spans="1:6" x14ac:dyDescent="0.25">
      <c r="A84" s="42" t="s">
        <v>607</v>
      </c>
      <c r="B84" s="6" t="s">
        <v>422</v>
      </c>
      <c r="C84" s="7"/>
      <c r="D84" s="8"/>
      <c r="E84" s="8"/>
      <c r="F84" s="8">
        <f t="shared" si="1"/>
        <v>0</v>
      </c>
    </row>
    <row r="85" spans="1:6" ht="25.5" x14ac:dyDescent="0.25">
      <c r="A85" s="42" t="s">
        <v>608</v>
      </c>
      <c r="B85" s="6" t="s">
        <v>423</v>
      </c>
      <c r="C85" s="7"/>
      <c r="D85" s="8"/>
      <c r="E85" s="8"/>
      <c r="F85" s="8">
        <f t="shared" si="1"/>
        <v>0</v>
      </c>
    </row>
    <row r="86" spans="1:6" x14ac:dyDescent="0.25">
      <c r="A86" s="42" t="s">
        <v>609</v>
      </c>
      <c r="B86" s="6" t="s">
        <v>424</v>
      </c>
      <c r="C86" s="7"/>
      <c r="D86" s="8"/>
      <c r="E86" s="8"/>
      <c r="F86" s="8">
        <f t="shared" si="1"/>
        <v>0</v>
      </c>
    </row>
    <row r="87" spans="1:6" ht="25.5" x14ac:dyDescent="0.25">
      <c r="A87" s="42" t="s">
        <v>610</v>
      </c>
      <c r="B87" s="6" t="s">
        <v>425</v>
      </c>
      <c r="C87" s="7"/>
      <c r="D87" s="8"/>
      <c r="E87" s="8"/>
      <c r="F87" s="8">
        <f t="shared" si="1"/>
        <v>0</v>
      </c>
    </row>
    <row r="88" spans="1:6" ht="25.5" x14ac:dyDescent="0.25">
      <c r="A88" s="42" t="s">
        <v>611</v>
      </c>
      <c r="B88" s="32" t="s">
        <v>427</v>
      </c>
      <c r="C88" s="7"/>
      <c r="D88" s="8"/>
      <c r="E88" s="8"/>
      <c r="F88" s="8">
        <f t="shared" si="1"/>
        <v>0</v>
      </c>
    </row>
    <row r="89" spans="1:6" x14ac:dyDescent="0.25">
      <c r="A89" s="42" t="s">
        <v>612</v>
      </c>
      <c r="B89" s="32" t="s">
        <v>428</v>
      </c>
      <c r="C89" s="7"/>
      <c r="D89" s="8"/>
      <c r="E89" s="8"/>
      <c r="F89" s="8">
        <f t="shared" si="1"/>
        <v>0</v>
      </c>
    </row>
    <row r="90" spans="1:6" x14ac:dyDescent="0.25">
      <c r="A90" s="42" t="s">
        <v>613</v>
      </c>
      <c r="B90" s="32" t="s">
        <v>429</v>
      </c>
      <c r="C90" s="7"/>
      <c r="D90" s="8"/>
      <c r="E90" s="8"/>
      <c r="F90" s="8">
        <f t="shared" si="1"/>
        <v>0</v>
      </c>
    </row>
    <row r="91" spans="1:6" ht="38.25" x14ac:dyDescent="0.25">
      <c r="A91" s="42" t="s">
        <v>614</v>
      </c>
      <c r="B91" s="32" t="s">
        <v>430</v>
      </c>
      <c r="C91" s="7"/>
      <c r="D91" s="8"/>
      <c r="E91" s="8"/>
      <c r="F91" s="8">
        <f t="shared" si="1"/>
        <v>0</v>
      </c>
    </row>
    <row r="92" spans="1:6" x14ac:dyDescent="0.25">
      <c r="A92" s="42" t="s">
        <v>615</v>
      </c>
      <c r="B92" s="32" t="s">
        <v>431</v>
      </c>
      <c r="C92" s="7"/>
      <c r="D92" s="8"/>
      <c r="E92" s="8"/>
      <c r="F92" s="8">
        <f t="shared" si="1"/>
        <v>0</v>
      </c>
    </row>
    <row r="93" spans="1:6" x14ac:dyDescent="0.25">
      <c r="A93" s="42" t="s">
        <v>616</v>
      </c>
      <c r="B93" s="32" t="s">
        <v>432</v>
      </c>
      <c r="C93" s="7"/>
      <c r="D93" s="8"/>
      <c r="E93" s="8"/>
      <c r="F93" s="8">
        <f t="shared" si="1"/>
        <v>0</v>
      </c>
    </row>
    <row r="94" spans="1:6" x14ac:dyDescent="0.25">
      <c r="A94" s="42" t="s">
        <v>617</v>
      </c>
      <c r="B94" s="32" t="s">
        <v>433</v>
      </c>
      <c r="C94" s="7"/>
      <c r="D94" s="8"/>
      <c r="E94" s="8"/>
      <c r="F94" s="8">
        <f t="shared" si="1"/>
        <v>0</v>
      </c>
    </row>
    <row r="95" spans="1:6" x14ac:dyDescent="0.25">
      <c r="A95" s="42" t="s">
        <v>618</v>
      </c>
      <c r="B95" s="32" t="s">
        <v>434</v>
      </c>
      <c r="C95" s="7"/>
      <c r="D95" s="8"/>
      <c r="E95" s="8"/>
      <c r="F95" s="8">
        <f t="shared" si="1"/>
        <v>0</v>
      </c>
    </row>
    <row r="96" spans="1:6" x14ac:dyDescent="0.25">
      <c r="A96" s="42" t="s">
        <v>619</v>
      </c>
      <c r="B96" s="32" t="s">
        <v>435</v>
      </c>
      <c r="C96" s="7"/>
      <c r="D96" s="8"/>
      <c r="E96" s="8"/>
      <c r="F96" s="8">
        <f t="shared" si="1"/>
        <v>0</v>
      </c>
    </row>
    <row r="97" spans="1:6" x14ac:dyDescent="0.25">
      <c r="A97" s="42" t="s">
        <v>620</v>
      </c>
      <c r="B97" s="32" t="s">
        <v>436</v>
      </c>
      <c r="C97" s="7"/>
      <c r="D97" s="8"/>
      <c r="E97" s="8"/>
      <c r="F97" s="8">
        <f t="shared" si="1"/>
        <v>0</v>
      </c>
    </row>
    <row r="98" spans="1:6" x14ac:dyDescent="0.25">
      <c r="A98" s="42" t="s">
        <v>621</v>
      </c>
      <c r="B98" s="32" t="s">
        <v>437</v>
      </c>
      <c r="C98" s="7"/>
      <c r="D98" s="8"/>
      <c r="E98" s="8"/>
      <c r="F98" s="8">
        <f t="shared" si="1"/>
        <v>0</v>
      </c>
    </row>
    <row r="99" spans="1:6" x14ac:dyDescent="0.25">
      <c r="A99" s="42" t="s">
        <v>622</v>
      </c>
      <c r="B99" s="32" t="s">
        <v>438</v>
      </c>
      <c r="C99" s="7"/>
      <c r="D99" s="8"/>
      <c r="E99" s="8"/>
      <c r="F99" s="8">
        <f t="shared" si="1"/>
        <v>0</v>
      </c>
    </row>
    <row r="100" spans="1:6" x14ac:dyDescent="0.25">
      <c r="A100" s="42" t="s">
        <v>623</v>
      </c>
      <c r="B100" s="32" t="s">
        <v>439</v>
      </c>
      <c r="C100" s="7"/>
      <c r="D100" s="8"/>
      <c r="E100" s="8"/>
      <c r="F100" s="8">
        <f t="shared" si="1"/>
        <v>0</v>
      </c>
    </row>
    <row r="101" spans="1:6" x14ac:dyDescent="0.25">
      <c r="A101" s="42" t="s">
        <v>624</v>
      </c>
      <c r="B101" s="32" t="s">
        <v>440</v>
      </c>
      <c r="C101" s="7"/>
      <c r="D101" s="8"/>
      <c r="E101" s="8"/>
      <c r="F101" s="8">
        <f t="shared" si="1"/>
        <v>0</v>
      </c>
    </row>
    <row r="102" spans="1:6" x14ac:dyDescent="0.25">
      <c r="A102" s="42" t="s">
        <v>625</v>
      </c>
      <c r="B102" s="32" t="s">
        <v>441</v>
      </c>
      <c r="C102" s="7"/>
      <c r="D102" s="8"/>
      <c r="E102" s="8"/>
      <c r="F102" s="8">
        <f t="shared" si="1"/>
        <v>0</v>
      </c>
    </row>
    <row r="103" spans="1:6" x14ac:dyDescent="0.25">
      <c r="A103" s="42" t="s">
        <v>626</v>
      </c>
      <c r="B103" s="32" t="s">
        <v>442</v>
      </c>
      <c r="C103" s="7"/>
      <c r="D103" s="8"/>
      <c r="E103" s="8"/>
      <c r="F103" s="8">
        <f t="shared" si="1"/>
        <v>0</v>
      </c>
    </row>
    <row r="104" spans="1:6" x14ac:dyDescent="0.25">
      <c r="A104" s="42" t="s">
        <v>627</v>
      </c>
      <c r="B104" s="32" t="s">
        <v>443</v>
      </c>
      <c r="C104" s="7"/>
      <c r="D104" s="8"/>
      <c r="E104" s="8"/>
      <c r="F104" s="8">
        <f t="shared" si="1"/>
        <v>0</v>
      </c>
    </row>
    <row r="105" spans="1:6" ht="25.5" x14ac:dyDescent="0.25">
      <c r="A105" s="42" t="s">
        <v>628</v>
      </c>
      <c r="B105" s="32" t="s">
        <v>444</v>
      </c>
      <c r="C105" s="7"/>
      <c r="D105" s="8"/>
      <c r="E105" s="8"/>
      <c r="F105" s="8">
        <f t="shared" si="1"/>
        <v>0</v>
      </c>
    </row>
    <row r="106" spans="1:6" x14ac:dyDescent="0.25">
      <c r="A106" s="42" t="s">
        <v>629</v>
      </c>
      <c r="B106" s="32" t="s">
        <v>445</v>
      </c>
      <c r="C106" s="7"/>
      <c r="D106" s="8"/>
      <c r="E106" s="8"/>
      <c r="F106" s="8">
        <f t="shared" si="1"/>
        <v>0</v>
      </c>
    </row>
    <row r="107" spans="1:6" x14ac:dyDescent="0.25">
      <c r="A107" s="43" t="s">
        <v>630</v>
      </c>
      <c r="B107" s="37" t="s">
        <v>449</v>
      </c>
      <c r="C107" s="37"/>
      <c r="D107" s="37"/>
      <c r="E107" s="37"/>
      <c r="F107" s="39">
        <f t="shared" si="1"/>
        <v>0</v>
      </c>
    </row>
    <row r="108" spans="1:6" ht="25.5" x14ac:dyDescent="0.25">
      <c r="A108" s="42" t="s">
        <v>631</v>
      </c>
      <c r="B108" s="32" t="s">
        <v>450</v>
      </c>
      <c r="C108" s="7"/>
      <c r="D108" s="8"/>
      <c r="E108" s="8"/>
      <c r="F108" s="8">
        <f t="shared" si="1"/>
        <v>0</v>
      </c>
    </row>
    <row r="109" spans="1:6" ht="25.5" x14ac:dyDescent="0.25">
      <c r="A109" s="42" t="s">
        <v>632</v>
      </c>
      <c r="B109" s="32" t="s">
        <v>447</v>
      </c>
      <c r="C109" s="7"/>
      <c r="D109" s="8"/>
      <c r="E109" s="8"/>
      <c r="F109" s="8">
        <f t="shared" si="1"/>
        <v>0</v>
      </c>
    </row>
    <row r="110" spans="1:6" ht="38.25" x14ac:dyDescent="0.25">
      <c r="A110" s="42" t="s">
        <v>633</v>
      </c>
      <c r="B110" s="32" t="s">
        <v>448</v>
      </c>
      <c r="C110" s="7"/>
      <c r="D110" s="8"/>
      <c r="E110" s="8"/>
      <c r="F110" s="8">
        <f t="shared" si="1"/>
        <v>0</v>
      </c>
    </row>
    <row r="111" spans="1:6" x14ac:dyDescent="0.25">
      <c r="A111" s="42" t="s">
        <v>634</v>
      </c>
      <c r="B111" s="32" t="s">
        <v>508</v>
      </c>
      <c r="C111" s="7"/>
      <c r="D111" s="8"/>
      <c r="E111" s="8"/>
      <c r="F111" s="8">
        <f t="shared" si="1"/>
        <v>0</v>
      </c>
    </row>
    <row r="112" spans="1:6" x14ac:dyDescent="0.25">
      <c r="A112" s="43" t="s">
        <v>635</v>
      </c>
      <c r="B112" s="37" t="s">
        <v>451</v>
      </c>
      <c r="C112" s="37"/>
      <c r="D112" s="37"/>
      <c r="E112" s="37"/>
      <c r="F112" s="39">
        <f t="shared" si="1"/>
        <v>0</v>
      </c>
    </row>
    <row r="113" spans="1:6" x14ac:dyDescent="0.25">
      <c r="A113" s="42" t="s">
        <v>636</v>
      </c>
      <c r="B113" s="32" t="s">
        <v>507</v>
      </c>
      <c r="C113" s="7"/>
      <c r="D113" s="8"/>
      <c r="E113" s="8"/>
      <c r="F113" s="8">
        <f t="shared" si="1"/>
        <v>0</v>
      </c>
    </row>
    <row r="114" spans="1:6" ht="25.5" x14ac:dyDescent="0.25">
      <c r="A114" s="42" t="s">
        <v>637</v>
      </c>
      <c r="B114" s="32" t="s">
        <v>456</v>
      </c>
      <c r="C114" s="7"/>
      <c r="D114" s="8"/>
      <c r="E114" s="8"/>
      <c r="F114" s="8">
        <f t="shared" si="1"/>
        <v>0</v>
      </c>
    </row>
    <row r="115" spans="1:6" x14ac:dyDescent="0.25">
      <c r="A115" s="42" t="s">
        <v>638</v>
      </c>
      <c r="B115" s="6" t="s">
        <v>452</v>
      </c>
      <c r="C115" s="7"/>
      <c r="D115" s="8"/>
      <c r="E115" s="8"/>
      <c r="F115" s="8">
        <f t="shared" si="1"/>
        <v>0</v>
      </c>
    </row>
    <row r="116" spans="1:6" ht="25.5" x14ac:dyDescent="0.25">
      <c r="A116" s="42" t="s">
        <v>639</v>
      </c>
      <c r="B116" s="6" t="s">
        <v>453</v>
      </c>
      <c r="C116" s="7"/>
      <c r="D116" s="8"/>
      <c r="E116" s="8"/>
      <c r="F116" s="8">
        <f t="shared" si="1"/>
        <v>0</v>
      </c>
    </row>
    <row r="117" spans="1:6" ht="25.5" x14ac:dyDescent="0.25">
      <c r="A117" s="42" t="s">
        <v>640</v>
      </c>
      <c r="B117" s="6" t="s">
        <v>454</v>
      </c>
      <c r="C117" s="7"/>
      <c r="D117" s="8"/>
      <c r="E117" s="8"/>
      <c r="F117" s="8">
        <f t="shared" si="1"/>
        <v>0</v>
      </c>
    </row>
    <row r="118" spans="1:6" x14ac:dyDescent="0.25">
      <c r="A118" s="42" t="s">
        <v>641</v>
      </c>
      <c r="B118" s="6" t="s">
        <v>455</v>
      </c>
      <c r="C118" s="7"/>
      <c r="D118" s="8"/>
      <c r="E118" s="8"/>
      <c r="F118" s="8">
        <f t="shared" si="1"/>
        <v>0</v>
      </c>
    </row>
    <row r="119" spans="1:6" x14ac:dyDescent="0.25">
      <c r="A119" s="42" t="s">
        <v>642</v>
      </c>
      <c r="B119" s="32" t="s">
        <v>457</v>
      </c>
      <c r="C119" s="7"/>
      <c r="D119" s="8"/>
      <c r="E119" s="8"/>
      <c r="F119" s="8">
        <f t="shared" si="1"/>
        <v>0</v>
      </c>
    </row>
    <row r="120" spans="1:6" x14ac:dyDescent="0.25">
      <c r="A120" s="43" t="s">
        <v>643</v>
      </c>
      <c r="B120" s="37" t="s">
        <v>458</v>
      </c>
      <c r="C120" s="37"/>
      <c r="D120" s="37"/>
      <c r="E120" s="37"/>
      <c r="F120" s="39">
        <f t="shared" si="1"/>
        <v>0</v>
      </c>
    </row>
    <row r="121" spans="1:6" x14ac:dyDescent="0.25">
      <c r="A121" s="42" t="s">
        <v>644</v>
      </c>
      <c r="B121" s="33" t="s">
        <v>459</v>
      </c>
      <c r="C121" s="7"/>
      <c r="D121" s="8"/>
      <c r="E121" s="8"/>
      <c r="F121" s="8">
        <f t="shared" si="1"/>
        <v>0</v>
      </c>
    </row>
    <row r="122" spans="1:6" ht="38.25" x14ac:dyDescent="0.25">
      <c r="A122" s="42" t="s">
        <v>645</v>
      </c>
      <c r="B122" s="33" t="s">
        <v>460</v>
      </c>
      <c r="C122" s="7"/>
      <c r="D122" s="8"/>
      <c r="E122" s="8"/>
      <c r="F122" s="8">
        <f t="shared" si="1"/>
        <v>0</v>
      </c>
    </row>
    <row r="123" spans="1:6" ht="25.5" x14ac:dyDescent="0.25">
      <c r="A123" s="42" t="s">
        <v>646</v>
      </c>
      <c r="B123" s="33" t="s">
        <v>461</v>
      </c>
      <c r="C123" s="7"/>
      <c r="D123" s="8"/>
      <c r="E123" s="8"/>
      <c r="F123" s="8">
        <f t="shared" si="1"/>
        <v>0</v>
      </c>
    </row>
    <row r="124" spans="1:6" x14ac:dyDescent="0.25">
      <c r="A124" s="43" t="s">
        <v>647</v>
      </c>
      <c r="B124" s="37" t="s">
        <v>464</v>
      </c>
      <c r="C124" s="37"/>
      <c r="D124" s="37"/>
      <c r="E124" s="37"/>
      <c r="F124" s="39">
        <f t="shared" si="1"/>
        <v>0</v>
      </c>
    </row>
    <row r="125" spans="1:6" ht="127.5" x14ac:dyDescent="0.25">
      <c r="A125" s="42" t="s">
        <v>648</v>
      </c>
      <c r="B125" s="32" t="s">
        <v>465</v>
      </c>
      <c r="C125" s="7"/>
      <c r="D125" s="8"/>
      <c r="E125" s="8"/>
      <c r="F125" s="8">
        <f t="shared" si="1"/>
        <v>0</v>
      </c>
    </row>
    <row r="126" spans="1:6" x14ac:dyDescent="0.25">
      <c r="A126" s="42" t="s">
        <v>649</v>
      </c>
      <c r="B126" s="32" t="s">
        <v>466</v>
      </c>
      <c r="C126" s="7"/>
      <c r="D126" s="8"/>
      <c r="E126" s="8"/>
      <c r="F126" s="8">
        <f t="shared" si="1"/>
        <v>0</v>
      </c>
    </row>
    <row r="127" spans="1:6" ht="114.75" x14ac:dyDescent="0.25">
      <c r="A127" s="42" t="s">
        <v>650</v>
      </c>
      <c r="B127" s="32" t="s">
        <v>467</v>
      </c>
      <c r="C127" s="7"/>
      <c r="D127" s="8"/>
      <c r="E127" s="8"/>
      <c r="F127" s="8">
        <f t="shared" si="1"/>
        <v>0</v>
      </c>
    </row>
    <row r="128" spans="1:6" ht="25.5" x14ac:dyDescent="0.25">
      <c r="A128" s="42" t="s">
        <v>651</v>
      </c>
      <c r="B128" s="32" t="s">
        <v>469</v>
      </c>
      <c r="C128" s="7"/>
      <c r="D128" s="8"/>
      <c r="E128" s="8"/>
      <c r="F128" s="8">
        <f t="shared" si="1"/>
        <v>0</v>
      </c>
    </row>
    <row r="129" spans="1:6" x14ac:dyDescent="0.25">
      <c r="A129" s="42" t="s">
        <v>652</v>
      </c>
      <c r="B129" s="32" t="s">
        <v>471</v>
      </c>
      <c r="C129" s="7"/>
      <c r="D129" s="8"/>
      <c r="E129" s="8"/>
      <c r="F129" s="8">
        <f t="shared" si="1"/>
        <v>0</v>
      </c>
    </row>
    <row r="130" spans="1:6" ht="25.5" x14ac:dyDescent="0.25">
      <c r="A130" s="42" t="s">
        <v>653</v>
      </c>
      <c r="B130" s="32" t="s">
        <v>472</v>
      </c>
      <c r="C130" s="7"/>
      <c r="D130" s="8"/>
      <c r="E130" s="8"/>
      <c r="F130" s="8">
        <f t="shared" si="1"/>
        <v>0</v>
      </c>
    </row>
    <row r="131" spans="1:6" ht="25.5" x14ac:dyDescent="0.25">
      <c r="A131" s="42" t="s">
        <v>654</v>
      </c>
      <c r="B131" s="32" t="s">
        <v>473</v>
      </c>
      <c r="C131" s="7"/>
      <c r="D131" s="8"/>
      <c r="E131" s="8"/>
      <c r="F131" s="8">
        <f t="shared" ref="F131:F147" si="2">ROUND(ROUND(D131,2)*ROUND(E131,2),2)</f>
        <v>0</v>
      </c>
    </row>
    <row r="132" spans="1:6" ht="25.5" x14ac:dyDescent="0.25">
      <c r="A132" s="42" t="s">
        <v>655</v>
      </c>
      <c r="B132" s="32" t="s">
        <v>470</v>
      </c>
      <c r="C132" s="7"/>
      <c r="D132" s="8"/>
      <c r="E132" s="8"/>
      <c r="F132" s="8">
        <f t="shared" si="2"/>
        <v>0</v>
      </c>
    </row>
    <row r="133" spans="1:6" x14ac:dyDescent="0.25">
      <c r="A133" s="43" t="s">
        <v>656</v>
      </c>
      <c r="B133" s="37" t="s">
        <v>468</v>
      </c>
      <c r="C133" s="37"/>
      <c r="D133" s="37"/>
      <c r="E133" s="37"/>
      <c r="F133" s="39">
        <f t="shared" si="2"/>
        <v>0</v>
      </c>
    </row>
    <row r="134" spans="1:6" x14ac:dyDescent="0.25">
      <c r="A134" s="42" t="s">
        <v>657</v>
      </c>
      <c r="B134" s="32" t="s">
        <v>485</v>
      </c>
      <c r="C134" s="7"/>
      <c r="D134" s="8"/>
      <c r="E134" s="8"/>
      <c r="F134" s="8">
        <f t="shared" si="2"/>
        <v>0</v>
      </c>
    </row>
    <row r="135" spans="1:6" x14ac:dyDescent="0.25">
      <c r="A135" s="42" t="s">
        <v>658</v>
      </c>
      <c r="B135" s="32" t="s">
        <v>486</v>
      </c>
      <c r="C135" s="7"/>
      <c r="D135" s="8"/>
      <c r="E135" s="8"/>
      <c r="F135" s="8">
        <f t="shared" si="2"/>
        <v>0</v>
      </c>
    </row>
    <row r="136" spans="1:6" x14ac:dyDescent="0.25">
      <c r="A136" s="42" t="s">
        <v>659</v>
      </c>
      <c r="B136" s="32" t="s">
        <v>474</v>
      </c>
      <c r="C136" s="7"/>
      <c r="D136" s="8"/>
      <c r="E136" s="8"/>
      <c r="F136" s="8">
        <f t="shared" si="2"/>
        <v>0</v>
      </c>
    </row>
    <row r="137" spans="1:6" x14ac:dyDescent="0.25">
      <c r="A137" s="42" t="s">
        <v>660</v>
      </c>
      <c r="B137" s="32" t="s">
        <v>475</v>
      </c>
      <c r="C137" s="7"/>
      <c r="D137" s="8"/>
      <c r="E137" s="8"/>
      <c r="F137" s="8">
        <f t="shared" si="2"/>
        <v>0</v>
      </c>
    </row>
    <row r="138" spans="1:6" x14ac:dyDescent="0.25">
      <c r="A138" s="42" t="s">
        <v>661</v>
      </c>
      <c r="B138" s="32" t="s">
        <v>476</v>
      </c>
      <c r="C138" s="7"/>
      <c r="D138" s="8"/>
      <c r="E138" s="8"/>
      <c r="F138" s="8">
        <f t="shared" si="2"/>
        <v>0</v>
      </c>
    </row>
    <row r="139" spans="1:6" x14ac:dyDescent="0.25">
      <c r="A139" s="42" t="s">
        <v>662</v>
      </c>
      <c r="B139" s="32" t="s">
        <v>477</v>
      </c>
      <c r="C139" s="7"/>
      <c r="D139" s="8"/>
      <c r="E139" s="8"/>
      <c r="F139" s="8">
        <f t="shared" si="2"/>
        <v>0</v>
      </c>
    </row>
    <row r="140" spans="1:6" x14ac:dyDescent="0.25">
      <c r="A140" s="42" t="s">
        <v>663</v>
      </c>
      <c r="B140" s="32" t="s">
        <v>478</v>
      </c>
      <c r="C140" s="7"/>
      <c r="D140" s="8"/>
      <c r="E140" s="8"/>
      <c r="F140" s="8">
        <f t="shared" si="2"/>
        <v>0</v>
      </c>
    </row>
    <row r="141" spans="1:6" x14ac:dyDescent="0.25">
      <c r="A141" s="42" t="s">
        <v>664</v>
      </c>
      <c r="B141" s="32" t="s">
        <v>479</v>
      </c>
      <c r="C141" s="7"/>
      <c r="D141" s="8"/>
      <c r="E141" s="8"/>
      <c r="F141" s="8">
        <f t="shared" si="2"/>
        <v>0</v>
      </c>
    </row>
    <row r="142" spans="1:6" x14ac:dyDescent="0.25">
      <c r="A142" s="42" t="s">
        <v>665</v>
      </c>
      <c r="B142" s="32" t="s">
        <v>480</v>
      </c>
      <c r="C142" s="7"/>
      <c r="D142" s="8"/>
      <c r="E142" s="8"/>
      <c r="F142" s="8">
        <f t="shared" si="2"/>
        <v>0</v>
      </c>
    </row>
    <row r="143" spans="1:6" x14ac:dyDescent="0.25">
      <c r="A143" s="42" t="s">
        <v>666</v>
      </c>
      <c r="B143" s="32" t="s">
        <v>481</v>
      </c>
      <c r="C143" s="7"/>
      <c r="D143" s="8"/>
      <c r="E143" s="8"/>
      <c r="F143" s="8">
        <f t="shared" si="2"/>
        <v>0</v>
      </c>
    </row>
    <row r="144" spans="1:6" x14ac:dyDescent="0.25">
      <c r="A144" s="42" t="s">
        <v>667</v>
      </c>
      <c r="B144" s="32" t="s">
        <v>482</v>
      </c>
      <c r="C144" s="7"/>
      <c r="D144" s="8"/>
      <c r="E144" s="8"/>
      <c r="F144" s="8">
        <f t="shared" si="2"/>
        <v>0</v>
      </c>
    </row>
    <row r="145" spans="1:6" x14ac:dyDescent="0.25">
      <c r="A145" s="42" t="s">
        <v>668</v>
      </c>
      <c r="B145" s="32" t="s">
        <v>483</v>
      </c>
      <c r="C145" s="7"/>
      <c r="D145" s="8"/>
      <c r="E145" s="8"/>
      <c r="F145" s="8">
        <f t="shared" si="2"/>
        <v>0</v>
      </c>
    </row>
    <row r="146" spans="1:6" x14ac:dyDescent="0.25">
      <c r="A146" s="42" t="s">
        <v>669</v>
      </c>
      <c r="B146" s="32" t="s">
        <v>509</v>
      </c>
      <c r="C146" s="7"/>
      <c r="D146" s="8"/>
      <c r="E146" s="8"/>
      <c r="F146" s="8">
        <f t="shared" si="2"/>
        <v>0</v>
      </c>
    </row>
    <row r="147" spans="1:6" x14ac:dyDescent="0.25">
      <c r="A147" s="42" t="s">
        <v>670</v>
      </c>
      <c r="B147" s="32" t="s">
        <v>484</v>
      </c>
      <c r="C147" s="7"/>
      <c r="D147" s="8"/>
      <c r="E147" s="8"/>
      <c r="F147" s="8">
        <f t="shared" si="2"/>
        <v>0</v>
      </c>
    </row>
    <row r="148" spans="1:6" x14ac:dyDescent="0.25">
      <c r="A148" s="41" t="s">
        <v>512</v>
      </c>
      <c r="B148" s="38" t="s">
        <v>8</v>
      </c>
      <c r="C148" s="38"/>
      <c r="D148" s="38"/>
      <c r="E148" s="38"/>
      <c r="F148" s="40">
        <f>F149+F206+F278+F329+F397</f>
        <v>12600</v>
      </c>
    </row>
    <row r="149" spans="1:6" x14ac:dyDescent="0.25">
      <c r="A149" s="43" t="s">
        <v>363</v>
      </c>
      <c r="B149" s="37" t="s">
        <v>7</v>
      </c>
      <c r="C149" s="37"/>
      <c r="D149" s="37"/>
      <c r="E149" s="37"/>
      <c r="F149" s="39">
        <f>F150+F159+F189+F193+F195</f>
        <v>0</v>
      </c>
    </row>
    <row r="150" spans="1:6" x14ac:dyDescent="0.25">
      <c r="A150" s="44" t="s">
        <v>671</v>
      </c>
      <c r="B150" s="45" t="s">
        <v>6</v>
      </c>
      <c r="C150" s="45"/>
      <c r="D150" s="45"/>
      <c r="E150" s="45"/>
      <c r="F150" s="46">
        <f>SUM(F151:F158)</f>
        <v>0</v>
      </c>
    </row>
    <row r="151" spans="1:6" ht="89.25" x14ac:dyDescent="0.25">
      <c r="A151" s="5" t="s">
        <v>672</v>
      </c>
      <c r="B151" s="6" t="s">
        <v>167</v>
      </c>
      <c r="C151" s="7" t="s">
        <v>69</v>
      </c>
      <c r="D151" s="8">
        <v>1</v>
      </c>
      <c r="E151" s="9"/>
      <c r="F151" s="8">
        <f t="shared" ref="F151:F158" si="3">ROUND(ROUND(D151,2)*ROUND(E151,2),2)</f>
        <v>0</v>
      </c>
    </row>
    <row r="152" spans="1:6" ht="89.25" x14ac:dyDescent="0.25">
      <c r="A152" s="5" t="s">
        <v>673</v>
      </c>
      <c r="B152" s="6" t="s">
        <v>168</v>
      </c>
      <c r="C152" s="7" t="s">
        <v>69</v>
      </c>
      <c r="D152" s="8">
        <v>1</v>
      </c>
      <c r="E152" s="9"/>
      <c r="F152" s="8">
        <f t="shared" si="3"/>
        <v>0</v>
      </c>
    </row>
    <row r="153" spans="1:6" ht="25.5" x14ac:dyDescent="0.25">
      <c r="A153" s="5" t="s">
        <v>674</v>
      </c>
      <c r="B153" s="6" t="s">
        <v>169</v>
      </c>
      <c r="C153" s="7" t="s">
        <v>69</v>
      </c>
      <c r="D153" s="8">
        <v>15</v>
      </c>
      <c r="E153" s="9"/>
      <c r="F153" s="8">
        <f t="shared" si="3"/>
        <v>0</v>
      </c>
    </row>
    <row r="154" spans="1:6" x14ac:dyDescent="0.25">
      <c r="A154" s="5" t="s">
        <v>675</v>
      </c>
      <c r="B154" s="6" t="s">
        <v>170</v>
      </c>
      <c r="C154" s="7" t="s">
        <v>34</v>
      </c>
      <c r="D154" s="8">
        <v>300</v>
      </c>
      <c r="E154" s="9"/>
      <c r="F154" s="8">
        <f t="shared" si="3"/>
        <v>0</v>
      </c>
    </row>
    <row r="155" spans="1:6" ht="51" x14ac:dyDescent="0.25">
      <c r="A155" s="5" t="s">
        <v>676</v>
      </c>
      <c r="B155" s="6" t="s">
        <v>171</v>
      </c>
      <c r="C155" s="7" t="s">
        <v>44</v>
      </c>
      <c r="D155" s="8">
        <v>139.30000000000001</v>
      </c>
      <c r="E155" s="9"/>
      <c r="F155" s="8">
        <f t="shared" si="3"/>
        <v>0</v>
      </c>
    </row>
    <row r="156" spans="1:6" ht="76.5" x14ac:dyDescent="0.25">
      <c r="A156" s="5" t="s">
        <v>677</v>
      </c>
      <c r="B156" s="6" t="s">
        <v>342</v>
      </c>
      <c r="C156" s="7" t="s">
        <v>33</v>
      </c>
      <c r="D156" s="8">
        <v>1125</v>
      </c>
      <c r="E156" s="9"/>
      <c r="F156" s="8">
        <f t="shared" si="3"/>
        <v>0</v>
      </c>
    </row>
    <row r="157" spans="1:6" ht="25.5" x14ac:dyDescent="0.25">
      <c r="A157" s="5" t="s">
        <v>678</v>
      </c>
      <c r="B157" s="6" t="s">
        <v>172</v>
      </c>
      <c r="C157" s="7" t="s">
        <v>34</v>
      </c>
      <c r="D157" s="8">
        <v>149</v>
      </c>
      <c r="E157" s="9"/>
      <c r="F157" s="8">
        <f t="shared" si="3"/>
        <v>0</v>
      </c>
    </row>
    <row r="158" spans="1:6" ht="51" x14ac:dyDescent="0.25">
      <c r="A158" s="5" t="s">
        <v>679</v>
      </c>
      <c r="B158" s="6" t="s">
        <v>173</v>
      </c>
      <c r="C158" s="7" t="s">
        <v>69</v>
      </c>
      <c r="D158" s="8">
        <v>1</v>
      </c>
      <c r="E158" s="9"/>
      <c r="F158" s="8">
        <f t="shared" si="3"/>
        <v>0</v>
      </c>
    </row>
    <row r="159" spans="1:6" x14ac:dyDescent="0.25">
      <c r="A159" s="44" t="s">
        <v>680</v>
      </c>
      <c r="B159" s="45" t="s">
        <v>12</v>
      </c>
      <c r="C159" s="45"/>
      <c r="D159" s="45"/>
      <c r="E159" s="45"/>
      <c r="F159" s="46">
        <f>SUM(F160:F188)</f>
        <v>0</v>
      </c>
    </row>
    <row r="160" spans="1:6" ht="89.25" x14ac:dyDescent="0.25">
      <c r="A160" s="5" t="s">
        <v>681</v>
      </c>
      <c r="B160" s="6" t="s">
        <v>174</v>
      </c>
      <c r="C160" s="7" t="s">
        <v>33</v>
      </c>
      <c r="D160" s="8">
        <v>1485</v>
      </c>
      <c r="E160" s="9"/>
      <c r="F160" s="8">
        <f t="shared" ref="F160:F188" si="4">ROUND(ROUND(D160,2)*ROUND(E160,2),2)</f>
        <v>0</v>
      </c>
    </row>
    <row r="161" spans="1:6" ht="127.5" x14ac:dyDescent="0.25">
      <c r="A161" s="5" t="s">
        <v>682</v>
      </c>
      <c r="B161" s="6" t="s">
        <v>1096</v>
      </c>
      <c r="C161" s="7" t="s">
        <v>175</v>
      </c>
      <c r="D161" s="8">
        <v>0</v>
      </c>
      <c r="E161" s="8"/>
      <c r="F161" s="8">
        <f t="shared" si="4"/>
        <v>0</v>
      </c>
    </row>
    <row r="162" spans="1:6" x14ac:dyDescent="0.25">
      <c r="A162" s="5" t="s">
        <v>683</v>
      </c>
      <c r="B162" s="6" t="s">
        <v>176</v>
      </c>
      <c r="C162" s="7" t="s">
        <v>33</v>
      </c>
      <c r="D162" s="8">
        <v>96</v>
      </c>
      <c r="E162" s="9"/>
      <c r="F162" s="8">
        <f t="shared" si="4"/>
        <v>0</v>
      </c>
    </row>
    <row r="163" spans="1:6" x14ac:dyDescent="0.25">
      <c r="A163" s="5" t="s">
        <v>684</v>
      </c>
      <c r="B163" s="6" t="s">
        <v>177</v>
      </c>
      <c r="C163" s="7" t="s">
        <v>33</v>
      </c>
      <c r="D163" s="8">
        <v>25</v>
      </c>
      <c r="E163" s="9"/>
      <c r="F163" s="8">
        <f t="shared" si="4"/>
        <v>0</v>
      </c>
    </row>
    <row r="164" spans="1:6" x14ac:dyDescent="0.25">
      <c r="A164" s="5" t="s">
        <v>685</v>
      </c>
      <c r="B164" s="6" t="s">
        <v>178</v>
      </c>
      <c r="C164" s="7" t="s">
        <v>33</v>
      </c>
      <c r="D164" s="8">
        <v>124</v>
      </c>
      <c r="E164" s="9"/>
      <c r="F164" s="8">
        <f t="shared" si="4"/>
        <v>0</v>
      </c>
    </row>
    <row r="165" spans="1:6" ht="165.75" x14ac:dyDescent="0.25">
      <c r="A165" s="5" t="s">
        <v>686</v>
      </c>
      <c r="B165" s="6" t="s">
        <v>1095</v>
      </c>
      <c r="C165" s="7" t="s">
        <v>175</v>
      </c>
      <c r="D165" s="8">
        <v>0</v>
      </c>
      <c r="E165" s="8"/>
      <c r="F165" s="8">
        <f t="shared" si="4"/>
        <v>0</v>
      </c>
    </row>
    <row r="166" spans="1:6" x14ac:dyDescent="0.25">
      <c r="A166" s="5" t="s">
        <v>687</v>
      </c>
      <c r="B166" s="6" t="s">
        <v>176</v>
      </c>
      <c r="C166" s="7" t="s">
        <v>33</v>
      </c>
      <c r="D166" s="8">
        <v>12</v>
      </c>
      <c r="E166" s="9"/>
      <c r="F166" s="8">
        <f t="shared" si="4"/>
        <v>0</v>
      </c>
    </row>
    <row r="167" spans="1:6" x14ac:dyDescent="0.25">
      <c r="A167" s="5" t="s">
        <v>688</v>
      </c>
      <c r="B167" s="6" t="s">
        <v>177</v>
      </c>
      <c r="C167" s="7" t="s">
        <v>33</v>
      </c>
      <c r="D167" s="8">
        <v>5</v>
      </c>
      <c r="E167" s="9"/>
      <c r="F167" s="8">
        <f t="shared" si="4"/>
        <v>0</v>
      </c>
    </row>
    <row r="168" spans="1:6" x14ac:dyDescent="0.25">
      <c r="A168" s="5" t="s">
        <v>689</v>
      </c>
      <c r="B168" s="6" t="s">
        <v>178</v>
      </c>
      <c r="C168" s="7" t="s">
        <v>33</v>
      </c>
      <c r="D168" s="8">
        <v>12</v>
      </c>
      <c r="E168" s="9"/>
      <c r="F168" s="8">
        <f t="shared" si="4"/>
        <v>0</v>
      </c>
    </row>
    <row r="169" spans="1:6" ht="89.25" x14ac:dyDescent="0.25">
      <c r="A169" s="5" t="s">
        <v>690</v>
      </c>
      <c r="B169" s="6" t="s">
        <v>179</v>
      </c>
      <c r="C169" s="7" t="s">
        <v>69</v>
      </c>
      <c r="D169" s="8">
        <v>100</v>
      </c>
      <c r="E169" s="9"/>
      <c r="F169" s="8">
        <f t="shared" si="4"/>
        <v>0</v>
      </c>
    </row>
    <row r="170" spans="1:6" ht="63.75" x14ac:dyDescent="0.25">
      <c r="A170" s="5" t="s">
        <v>691</v>
      </c>
      <c r="B170" s="6" t="s">
        <v>1097</v>
      </c>
      <c r="C170" s="7" t="s">
        <v>175</v>
      </c>
      <c r="D170" s="8">
        <v>0</v>
      </c>
      <c r="E170" s="8"/>
      <c r="F170" s="8">
        <f t="shared" si="4"/>
        <v>0</v>
      </c>
    </row>
    <row r="171" spans="1:6" x14ac:dyDescent="0.25">
      <c r="A171" s="5" t="s">
        <v>692</v>
      </c>
      <c r="B171" s="6" t="s">
        <v>176</v>
      </c>
      <c r="C171" s="7" t="s">
        <v>33</v>
      </c>
      <c r="D171" s="8">
        <v>180</v>
      </c>
      <c r="E171" s="9"/>
      <c r="F171" s="8">
        <f t="shared" si="4"/>
        <v>0</v>
      </c>
    </row>
    <row r="172" spans="1:6" x14ac:dyDescent="0.25">
      <c r="A172" s="5" t="s">
        <v>693</v>
      </c>
      <c r="B172" s="6" t="s">
        <v>177</v>
      </c>
      <c r="C172" s="7" t="s">
        <v>33</v>
      </c>
      <c r="D172" s="8">
        <v>15</v>
      </c>
      <c r="E172" s="9"/>
      <c r="F172" s="8">
        <f t="shared" si="4"/>
        <v>0</v>
      </c>
    </row>
    <row r="173" spans="1:6" x14ac:dyDescent="0.25">
      <c r="A173" s="5" t="s">
        <v>694</v>
      </c>
      <c r="B173" s="6" t="s">
        <v>178</v>
      </c>
      <c r="C173" s="7" t="s">
        <v>33</v>
      </c>
      <c r="D173" s="8">
        <v>180</v>
      </c>
      <c r="E173" s="9"/>
      <c r="F173" s="8">
        <f t="shared" si="4"/>
        <v>0</v>
      </c>
    </row>
    <row r="174" spans="1:6" ht="38.25" x14ac:dyDescent="0.25">
      <c r="A174" s="5" t="s">
        <v>695</v>
      </c>
      <c r="B174" s="6" t="s">
        <v>180</v>
      </c>
      <c r="C174" s="7" t="s">
        <v>34</v>
      </c>
      <c r="D174" s="8">
        <v>72.5</v>
      </c>
      <c r="E174" s="9"/>
      <c r="F174" s="8">
        <f t="shared" si="4"/>
        <v>0</v>
      </c>
    </row>
    <row r="175" spans="1:6" ht="51" x14ac:dyDescent="0.25">
      <c r="A175" s="5" t="s">
        <v>696</v>
      </c>
      <c r="B175" s="6" t="s">
        <v>181</v>
      </c>
      <c r="C175" s="7" t="s">
        <v>44</v>
      </c>
      <c r="D175" s="8">
        <v>149</v>
      </c>
      <c r="E175" s="9"/>
      <c r="F175" s="8">
        <f t="shared" si="4"/>
        <v>0</v>
      </c>
    </row>
    <row r="176" spans="1:6" ht="25.5" x14ac:dyDescent="0.25">
      <c r="A176" s="5" t="s">
        <v>697</v>
      </c>
      <c r="B176" s="6" t="s">
        <v>182</v>
      </c>
      <c r="C176" s="7" t="s">
        <v>33</v>
      </c>
      <c r="D176" s="8">
        <v>1485</v>
      </c>
      <c r="E176" s="9"/>
      <c r="F176" s="8">
        <f t="shared" si="4"/>
        <v>0</v>
      </c>
    </row>
    <row r="177" spans="1:6" ht="51" x14ac:dyDescent="0.25">
      <c r="A177" s="5" t="s">
        <v>698</v>
      </c>
      <c r="B177" s="6" t="s">
        <v>183</v>
      </c>
      <c r="C177" s="7" t="s">
        <v>44</v>
      </c>
      <c r="D177" s="8">
        <v>154</v>
      </c>
      <c r="E177" s="9"/>
      <c r="F177" s="8">
        <f t="shared" si="4"/>
        <v>0</v>
      </c>
    </row>
    <row r="178" spans="1:6" x14ac:dyDescent="0.25">
      <c r="A178" s="5" t="s">
        <v>699</v>
      </c>
      <c r="B178" s="6" t="s">
        <v>184</v>
      </c>
      <c r="C178" s="7" t="s">
        <v>44</v>
      </c>
      <c r="D178" s="8">
        <v>99</v>
      </c>
      <c r="E178" s="9"/>
      <c r="F178" s="8">
        <f t="shared" si="4"/>
        <v>0</v>
      </c>
    </row>
    <row r="179" spans="1:6" ht="38.25" x14ac:dyDescent="0.25">
      <c r="A179" s="5" t="s">
        <v>700</v>
      </c>
      <c r="B179" s="6" t="s">
        <v>185</v>
      </c>
      <c r="C179" s="7" t="s">
        <v>44</v>
      </c>
      <c r="D179" s="8">
        <v>89</v>
      </c>
      <c r="E179" s="9"/>
      <c r="F179" s="8">
        <f t="shared" si="4"/>
        <v>0</v>
      </c>
    </row>
    <row r="180" spans="1:6" ht="38.25" x14ac:dyDescent="0.25">
      <c r="A180" s="5" t="s">
        <v>701</v>
      </c>
      <c r="B180" s="6" t="s">
        <v>186</v>
      </c>
      <c r="C180" s="7" t="s">
        <v>187</v>
      </c>
      <c r="D180" s="8">
        <v>42010</v>
      </c>
      <c r="E180" s="9"/>
      <c r="F180" s="8">
        <f t="shared" si="4"/>
        <v>0</v>
      </c>
    </row>
    <row r="181" spans="1:6" ht="38.25" x14ac:dyDescent="0.25">
      <c r="A181" s="5" t="s">
        <v>702</v>
      </c>
      <c r="B181" s="6" t="s">
        <v>188</v>
      </c>
      <c r="C181" s="7" t="s">
        <v>187</v>
      </c>
      <c r="D181" s="8">
        <v>5540</v>
      </c>
      <c r="E181" s="9"/>
      <c r="F181" s="8">
        <f t="shared" si="4"/>
        <v>0</v>
      </c>
    </row>
    <row r="182" spans="1:6" ht="51" x14ac:dyDescent="0.25">
      <c r="A182" s="5" t="s">
        <v>703</v>
      </c>
      <c r="B182" s="6" t="s">
        <v>189</v>
      </c>
      <c r="C182" s="7" t="s">
        <v>30</v>
      </c>
      <c r="D182" s="8">
        <v>3800</v>
      </c>
      <c r="E182" s="9"/>
      <c r="F182" s="8">
        <f t="shared" si="4"/>
        <v>0</v>
      </c>
    </row>
    <row r="183" spans="1:6" ht="51" x14ac:dyDescent="0.25">
      <c r="A183" s="5" t="s">
        <v>704</v>
      </c>
      <c r="B183" s="6" t="s">
        <v>190</v>
      </c>
      <c r="C183" s="7" t="s">
        <v>30</v>
      </c>
      <c r="D183" s="8">
        <v>9450</v>
      </c>
      <c r="E183" s="9"/>
      <c r="F183" s="8">
        <f t="shared" si="4"/>
        <v>0</v>
      </c>
    </row>
    <row r="184" spans="1:6" ht="38.25" x14ac:dyDescent="0.25">
      <c r="A184" s="5" t="s">
        <v>705</v>
      </c>
      <c r="B184" s="6" t="s">
        <v>191</v>
      </c>
      <c r="C184" s="7" t="s">
        <v>30</v>
      </c>
      <c r="D184" s="8">
        <v>1770</v>
      </c>
      <c r="E184" s="9"/>
      <c r="F184" s="8">
        <f t="shared" si="4"/>
        <v>0</v>
      </c>
    </row>
    <row r="185" spans="1:6" ht="25.5" x14ac:dyDescent="0.25">
      <c r="A185" s="5" t="s">
        <v>706</v>
      </c>
      <c r="B185" s="6" t="s">
        <v>192</v>
      </c>
      <c r="C185" s="7" t="s">
        <v>175</v>
      </c>
      <c r="D185" s="8">
        <v>0</v>
      </c>
      <c r="E185" s="8"/>
      <c r="F185" s="8">
        <f t="shared" si="4"/>
        <v>0</v>
      </c>
    </row>
    <row r="186" spans="1:6" x14ac:dyDescent="0.25">
      <c r="A186" s="5" t="s">
        <v>707</v>
      </c>
      <c r="B186" s="6" t="s">
        <v>193</v>
      </c>
      <c r="C186" s="7" t="s">
        <v>34</v>
      </c>
      <c r="D186" s="8">
        <v>1984</v>
      </c>
      <c r="E186" s="9"/>
      <c r="F186" s="8">
        <f t="shared" si="4"/>
        <v>0</v>
      </c>
    </row>
    <row r="187" spans="1:6" x14ac:dyDescent="0.25">
      <c r="A187" s="5" t="s">
        <v>708</v>
      </c>
      <c r="B187" s="6" t="s">
        <v>194</v>
      </c>
      <c r="C187" s="7" t="s">
        <v>34</v>
      </c>
      <c r="D187" s="8">
        <v>1248</v>
      </c>
      <c r="E187" s="9"/>
      <c r="F187" s="8">
        <f t="shared" si="4"/>
        <v>0</v>
      </c>
    </row>
    <row r="188" spans="1:6" x14ac:dyDescent="0.25">
      <c r="A188" s="5" t="s">
        <v>709</v>
      </c>
      <c r="B188" s="6" t="s">
        <v>195</v>
      </c>
      <c r="C188" s="7" t="s">
        <v>34</v>
      </c>
      <c r="D188" s="8">
        <v>640</v>
      </c>
      <c r="E188" s="9"/>
      <c r="F188" s="8">
        <f t="shared" si="4"/>
        <v>0</v>
      </c>
    </row>
    <row r="189" spans="1:6" x14ac:dyDescent="0.25">
      <c r="A189" s="44" t="s">
        <v>710</v>
      </c>
      <c r="B189" s="45" t="s">
        <v>13</v>
      </c>
      <c r="C189" s="45"/>
      <c r="D189" s="45"/>
      <c r="E189" s="45"/>
      <c r="F189" s="46">
        <f>SUM(F190:F192)</f>
        <v>0</v>
      </c>
    </row>
    <row r="190" spans="1:6" x14ac:dyDescent="0.25">
      <c r="A190" s="5" t="s">
        <v>711</v>
      </c>
      <c r="B190" s="6" t="s">
        <v>341</v>
      </c>
      <c r="C190" s="7" t="s">
        <v>33</v>
      </c>
      <c r="D190" s="8">
        <v>472.5</v>
      </c>
      <c r="E190" s="9"/>
      <c r="F190" s="8">
        <f t="shared" ref="F190:F192" si="5">ROUND(ROUND(D190,2)*ROUND(E190,2),2)</f>
        <v>0</v>
      </c>
    </row>
    <row r="191" spans="1:6" ht="51" x14ac:dyDescent="0.25">
      <c r="A191" s="5" t="s">
        <v>712</v>
      </c>
      <c r="B191" s="6" t="s">
        <v>196</v>
      </c>
      <c r="C191" s="7" t="s">
        <v>33</v>
      </c>
      <c r="D191" s="8">
        <v>540</v>
      </c>
      <c r="E191" s="9"/>
      <c r="F191" s="8">
        <f t="shared" si="5"/>
        <v>0</v>
      </c>
    </row>
    <row r="192" spans="1:6" x14ac:dyDescent="0.25">
      <c r="A192" s="5" t="s">
        <v>713</v>
      </c>
      <c r="B192" s="6" t="s">
        <v>197</v>
      </c>
      <c r="C192" s="7" t="s">
        <v>33</v>
      </c>
      <c r="D192" s="8">
        <v>112</v>
      </c>
      <c r="E192" s="9"/>
      <c r="F192" s="8">
        <f t="shared" si="5"/>
        <v>0</v>
      </c>
    </row>
    <row r="193" spans="1:6" x14ac:dyDescent="0.25">
      <c r="A193" s="44" t="s">
        <v>714</v>
      </c>
      <c r="B193" s="45" t="s">
        <v>14</v>
      </c>
      <c r="C193" s="45"/>
      <c r="D193" s="45"/>
      <c r="E193" s="45"/>
      <c r="F193" s="46">
        <f>SUM(F194)</f>
        <v>0</v>
      </c>
    </row>
    <row r="194" spans="1:6" ht="153" x14ac:dyDescent="0.25">
      <c r="A194" s="5" t="s">
        <v>715</v>
      </c>
      <c r="B194" s="6" t="s">
        <v>198</v>
      </c>
      <c r="C194" s="7" t="s">
        <v>69</v>
      </c>
      <c r="D194" s="8">
        <v>1</v>
      </c>
      <c r="E194" s="9"/>
      <c r="F194" s="8">
        <f t="shared" ref="F194" si="6">ROUND(ROUND(D194,2)*ROUND(E194,2),2)</f>
        <v>0</v>
      </c>
    </row>
    <row r="195" spans="1:6" x14ac:dyDescent="0.25">
      <c r="A195" s="44" t="s">
        <v>716</v>
      </c>
      <c r="B195" s="45" t="s">
        <v>166</v>
      </c>
      <c r="C195" s="45"/>
      <c r="D195" s="45"/>
      <c r="E195" s="45"/>
      <c r="F195" s="46">
        <f>SUM(F196:F205)</f>
        <v>0</v>
      </c>
    </row>
    <row r="196" spans="1:6" ht="25.5" x14ac:dyDescent="0.25">
      <c r="A196" s="5" t="s">
        <v>717</v>
      </c>
      <c r="B196" s="6" t="s">
        <v>199</v>
      </c>
      <c r="C196" s="7" t="s">
        <v>33</v>
      </c>
      <c r="D196" s="8">
        <v>945</v>
      </c>
      <c r="E196" s="9"/>
      <c r="F196" s="8">
        <f t="shared" ref="F196:F205" si="7">ROUND(ROUND(D196,2)*ROUND(E196,2),2)</f>
        <v>0</v>
      </c>
    </row>
    <row r="197" spans="1:6" ht="25.5" x14ac:dyDescent="0.25">
      <c r="A197" s="5" t="s">
        <v>718</v>
      </c>
      <c r="B197" s="6" t="s">
        <v>200</v>
      </c>
      <c r="C197" s="7" t="s">
        <v>33</v>
      </c>
      <c r="D197" s="8">
        <v>1012.5</v>
      </c>
      <c r="E197" s="9"/>
      <c r="F197" s="8">
        <f t="shared" si="7"/>
        <v>0</v>
      </c>
    </row>
    <row r="198" spans="1:6" ht="25.5" x14ac:dyDescent="0.25">
      <c r="A198" s="5" t="s">
        <v>719</v>
      </c>
      <c r="B198" s="6" t="s">
        <v>201</v>
      </c>
      <c r="C198" s="7" t="s">
        <v>34</v>
      </c>
      <c r="D198" s="8">
        <v>249</v>
      </c>
      <c r="E198" s="9"/>
      <c r="F198" s="8">
        <f t="shared" si="7"/>
        <v>0</v>
      </c>
    </row>
    <row r="199" spans="1:6" ht="25.5" x14ac:dyDescent="0.25">
      <c r="A199" s="5" t="s">
        <v>720</v>
      </c>
      <c r="B199" s="6" t="s">
        <v>202</v>
      </c>
      <c r="C199" s="7" t="s">
        <v>34</v>
      </c>
      <c r="D199" s="8">
        <v>264</v>
      </c>
      <c r="E199" s="9"/>
      <c r="F199" s="8">
        <f t="shared" si="7"/>
        <v>0</v>
      </c>
    </row>
    <row r="200" spans="1:6" ht="64.5" x14ac:dyDescent="0.25">
      <c r="A200" s="5" t="s">
        <v>721</v>
      </c>
      <c r="B200" s="52" t="s">
        <v>1093</v>
      </c>
      <c r="C200" s="7" t="s">
        <v>69</v>
      </c>
      <c r="D200" s="8">
        <v>14</v>
      </c>
      <c r="E200" s="9"/>
      <c r="F200" s="8">
        <f t="shared" si="7"/>
        <v>0</v>
      </c>
    </row>
    <row r="201" spans="1:6" ht="25.5" x14ac:dyDescent="0.25">
      <c r="A201" s="5" t="s">
        <v>722</v>
      </c>
      <c r="B201" s="6" t="s">
        <v>203</v>
      </c>
      <c r="C201" s="7" t="s">
        <v>34</v>
      </c>
      <c r="D201" s="8">
        <v>310</v>
      </c>
      <c r="E201" s="9"/>
      <c r="F201" s="8">
        <f t="shared" si="7"/>
        <v>0</v>
      </c>
    </row>
    <row r="202" spans="1:6" ht="38.25" x14ac:dyDescent="0.25">
      <c r="A202" s="5" t="s">
        <v>723</v>
      </c>
      <c r="B202" s="6" t="s">
        <v>1098</v>
      </c>
      <c r="C202" s="7" t="s">
        <v>33</v>
      </c>
      <c r="D202" s="8">
        <v>7.5</v>
      </c>
      <c r="E202" s="9"/>
      <c r="F202" s="8">
        <f t="shared" si="7"/>
        <v>0</v>
      </c>
    </row>
    <row r="203" spans="1:6" ht="25.5" x14ac:dyDescent="0.25">
      <c r="A203" s="5" t="s">
        <v>724</v>
      </c>
      <c r="B203" s="6" t="s">
        <v>1094</v>
      </c>
      <c r="C203" s="7" t="s">
        <v>34</v>
      </c>
      <c r="D203" s="8">
        <v>35</v>
      </c>
      <c r="E203" s="9"/>
      <c r="F203" s="8">
        <f t="shared" si="7"/>
        <v>0</v>
      </c>
    </row>
    <row r="204" spans="1:6" ht="25.5" x14ac:dyDescent="0.25">
      <c r="A204" s="5" t="s">
        <v>725</v>
      </c>
      <c r="B204" s="6" t="s">
        <v>204</v>
      </c>
      <c r="C204" s="7" t="s">
        <v>33</v>
      </c>
      <c r="D204" s="8">
        <v>3670</v>
      </c>
      <c r="E204" s="9"/>
      <c r="F204" s="8">
        <f t="shared" si="7"/>
        <v>0</v>
      </c>
    </row>
    <row r="205" spans="1:6" x14ac:dyDescent="0.25">
      <c r="A205" s="5" t="s">
        <v>726</v>
      </c>
      <c r="B205" s="6" t="s">
        <v>205</v>
      </c>
      <c r="C205" s="7" t="s">
        <v>30</v>
      </c>
      <c r="D205" s="8">
        <v>6</v>
      </c>
      <c r="E205" s="9"/>
      <c r="F205" s="8">
        <f t="shared" si="7"/>
        <v>0</v>
      </c>
    </row>
    <row r="206" spans="1:6" x14ac:dyDescent="0.25">
      <c r="A206" s="10" t="s">
        <v>364</v>
      </c>
      <c r="B206" s="11" t="s">
        <v>9</v>
      </c>
      <c r="C206" s="12"/>
      <c r="D206" s="12"/>
      <c r="E206" s="12"/>
      <c r="F206" s="13">
        <f>F207+F225+F240+F254+F260+F274</f>
        <v>12600</v>
      </c>
    </row>
    <row r="207" spans="1:6" x14ac:dyDescent="0.25">
      <c r="A207" s="14" t="s">
        <v>727</v>
      </c>
      <c r="B207" s="15" t="s">
        <v>15</v>
      </c>
      <c r="C207" s="16"/>
      <c r="D207" s="16"/>
      <c r="E207" s="16"/>
      <c r="F207" s="17">
        <f>F208+F212+F222</f>
        <v>12600</v>
      </c>
    </row>
    <row r="208" spans="1:6" x14ac:dyDescent="0.25">
      <c r="A208" s="10" t="s">
        <v>728</v>
      </c>
      <c r="B208" s="11" t="s">
        <v>29</v>
      </c>
      <c r="C208" s="12"/>
      <c r="D208" s="12"/>
      <c r="E208" s="12"/>
      <c r="F208" s="13">
        <f>SUM(F209:F211)</f>
        <v>0</v>
      </c>
    </row>
    <row r="209" spans="1:6" x14ac:dyDescent="0.25">
      <c r="A209" s="5" t="s">
        <v>729</v>
      </c>
      <c r="B209" s="6" t="s">
        <v>206</v>
      </c>
      <c r="C209" s="7" t="s">
        <v>34</v>
      </c>
      <c r="D209" s="8">
        <v>230</v>
      </c>
      <c r="E209" s="9"/>
      <c r="F209" s="8">
        <f t="shared" ref="F209:F211" si="8">ROUND(ROUND(D209,2)*ROUND(E209,2),2)</f>
        <v>0</v>
      </c>
    </row>
    <row r="210" spans="1:6" x14ac:dyDescent="0.25">
      <c r="A210" s="5" t="s">
        <v>730</v>
      </c>
      <c r="B210" s="6" t="s">
        <v>207</v>
      </c>
      <c r="C210" s="7" t="s">
        <v>34</v>
      </c>
      <c r="D210" s="8">
        <v>230</v>
      </c>
      <c r="E210" s="9"/>
      <c r="F210" s="8">
        <f t="shared" si="8"/>
        <v>0</v>
      </c>
    </row>
    <row r="211" spans="1:6" x14ac:dyDescent="0.25">
      <c r="A211" s="5" t="s">
        <v>731</v>
      </c>
      <c r="B211" s="6" t="s">
        <v>208</v>
      </c>
      <c r="C211" s="7" t="s">
        <v>30</v>
      </c>
      <c r="D211" s="8">
        <v>10</v>
      </c>
      <c r="E211" s="9"/>
      <c r="F211" s="8">
        <f t="shared" si="8"/>
        <v>0</v>
      </c>
    </row>
    <row r="212" spans="1:6" x14ac:dyDescent="0.25">
      <c r="A212" s="10" t="s">
        <v>732</v>
      </c>
      <c r="B212" s="11" t="s">
        <v>32</v>
      </c>
      <c r="C212" s="12"/>
      <c r="D212" s="12"/>
      <c r="E212" s="12"/>
      <c r="F212" s="13">
        <f>SUM(F213:F221)</f>
        <v>0</v>
      </c>
    </row>
    <row r="213" spans="1:6" x14ac:dyDescent="0.25">
      <c r="A213" s="5" t="s">
        <v>729</v>
      </c>
      <c r="B213" s="6" t="s">
        <v>209</v>
      </c>
      <c r="C213" s="7" t="s">
        <v>30</v>
      </c>
      <c r="D213" s="8">
        <v>1</v>
      </c>
      <c r="E213" s="9"/>
      <c r="F213" s="8">
        <f t="shared" ref="F213:F221" si="9">ROUND(ROUND(D213,2)*ROUND(E213,2),2)</f>
        <v>0</v>
      </c>
    </row>
    <row r="214" spans="1:6" x14ac:dyDescent="0.25">
      <c r="A214" s="5" t="s">
        <v>730</v>
      </c>
      <c r="B214" s="6" t="s">
        <v>210</v>
      </c>
      <c r="C214" s="7" t="s">
        <v>30</v>
      </c>
      <c r="D214" s="8">
        <v>2</v>
      </c>
      <c r="E214" s="9"/>
      <c r="F214" s="8">
        <f t="shared" si="9"/>
        <v>0</v>
      </c>
    </row>
    <row r="215" spans="1:6" ht="25.5" x14ac:dyDescent="0.25">
      <c r="A215" s="5" t="s">
        <v>731</v>
      </c>
      <c r="B215" s="6" t="s">
        <v>211</v>
      </c>
      <c r="C215" s="7" t="s">
        <v>30</v>
      </c>
      <c r="D215" s="8">
        <v>1</v>
      </c>
      <c r="E215" s="9"/>
      <c r="F215" s="8">
        <f t="shared" si="9"/>
        <v>0</v>
      </c>
    </row>
    <row r="216" spans="1:6" x14ac:dyDescent="0.25">
      <c r="A216" s="5" t="s">
        <v>733</v>
      </c>
      <c r="B216" s="6" t="s">
        <v>212</v>
      </c>
      <c r="C216" s="7" t="s">
        <v>33</v>
      </c>
      <c r="D216" s="8">
        <v>1063</v>
      </c>
      <c r="E216" s="9"/>
      <c r="F216" s="8">
        <f t="shared" si="9"/>
        <v>0</v>
      </c>
    </row>
    <row r="217" spans="1:6" x14ac:dyDescent="0.25">
      <c r="A217" s="5" t="s">
        <v>734</v>
      </c>
      <c r="B217" s="6" t="s">
        <v>213</v>
      </c>
      <c r="C217" s="7" t="s">
        <v>33</v>
      </c>
      <c r="D217" s="8">
        <v>232</v>
      </c>
      <c r="E217" s="9"/>
      <c r="F217" s="8">
        <f t="shared" si="9"/>
        <v>0</v>
      </c>
    </row>
    <row r="218" spans="1:6" x14ac:dyDescent="0.25">
      <c r="A218" s="5" t="s">
        <v>735</v>
      </c>
      <c r="B218" s="6" t="s">
        <v>214</v>
      </c>
      <c r="C218" s="7" t="s">
        <v>33</v>
      </c>
      <c r="D218" s="8">
        <v>19</v>
      </c>
      <c r="E218" s="9"/>
      <c r="F218" s="8">
        <f t="shared" si="9"/>
        <v>0</v>
      </c>
    </row>
    <row r="219" spans="1:6" x14ac:dyDescent="0.25">
      <c r="A219" s="5" t="s">
        <v>736</v>
      </c>
      <c r="B219" s="6" t="s">
        <v>215</v>
      </c>
      <c r="C219" s="7" t="s">
        <v>34</v>
      </c>
      <c r="D219" s="8">
        <v>49</v>
      </c>
      <c r="E219" s="9"/>
      <c r="F219" s="8">
        <f t="shared" si="9"/>
        <v>0</v>
      </c>
    </row>
    <row r="220" spans="1:6" x14ac:dyDescent="0.25">
      <c r="A220" s="5" t="s">
        <v>737</v>
      </c>
      <c r="B220" s="6" t="s">
        <v>216</v>
      </c>
      <c r="C220" s="7" t="s">
        <v>34</v>
      </c>
      <c r="D220" s="8">
        <v>362</v>
      </c>
      <c r="E220" s="9"/>
      <c r="F220" s="8">
        <f t="shared" si="9"/>
        <v>0</v>
      </c>
    </row>
    <row r="221" spans="1:6" x14ac:dyDescent="0.25">
      <c r="A221" s="5" t="s">
        <v>738</v>
      </c>
      <c r="B221" s="6" t="s">
        <v>217</v>
      </c>
      <c r="C221" s="7" t="s">
        <v>34</v>
      </c>
      <c r="D221" s="8">
        <v>49</v>
      </c>
      <c r="E221" s="9"/>
      <c r="F221" s="8">
        <f t="shared" si="9"/>
        <v>0</v>
      </c>
    </row>
    <row r="222" spans="1:6" x14ac:dyDescent="0.25">
      <c r="A222" s="10" t="s">
        <v>739</v>
      </c>
      <c r="B222" s="11" t="s">
        <v>70</v>
      </c>
      <c r="C222" s="12"/>
      <c r="D222" s="12"/>
      <c r="E222" s="12"/>
      <c r="F222" s="13">
        <f>SUM(F223:F224)</f>
        <v>12600</v>
      </c>
    </row>
    <row r="223" spans="1:6" x14ac:dyDescent="0.25">
      <c r="A223" s="5" t="s">
        <v>740</v>
      </c>
      <c r="B223" s="18" t="s">
        <v>218</v>
      </c>
      <c r="C223" s="7" t="s">
        <v>30</v>
      </c>
      <c r="D223" s="8">
        <v>1</v>
      </c>
      <c r="E223" s="9"/>
      <c r="F223" s="8">
        <f t="shared" ref="F223" si="10">ROUND(ROUND(D223,2)*ROUND(E223,2),2)</f>
        <v>0</v>
      </c>
    </row>
    <row r="224" spans="1:6" ht="38.25" x14ac:dyDescent="0.25">
      <c r="A224" s="5" t="s">
        <v>1091</v>
      </c>
      <c r="B224" s="18" t="s">
        <v>1092</v>
      </c>
      <c r="C224" s="7" t="s">
        <v>69</v>
      </c>
      <c r="D224" s="8">
        <v>1</v>
      </c>
      <c r="E224" s="8">
        <v>12600</v>
      </c>
      <c r="F224" s="8">
        <f t="shared" ref="F224" si="11">ROUND(ROUND(D224,2)*ROUND(E224,2),2)</f>
        <v>12600</v>
      </c>
    </row>
    <row r="225" spans="1:6" x14ac:dyDescent="0.25">
      <c r="A225" s="14" t="s">
        <v>741</v>
      </c>
      <c r="B225" s="15" t="s">
        <v>16</v>
      </c>
      <c r="C225" s="16"/>
      <c r="D225" s="16"/>
      <c r="E225" s="16"/>
      <c r="F225" s="17">
        <f>F226+F229+F231+F235</f>
        <v>0</v>
      </c>
    </row>
    <row r="226" spans="1:6" x14ac:dyDescent="0.25">
      <c r="A226" s="10" t="s">
        <v>742</v>
      </c>
      <c r="B226" s="11" t="s">
        <v>40</v>
      </c>
      <c r="C226" s="12"/>
      <c r="D226" s="12"/>
      <c r="E226" s="12"/>
      <c r="F226" s="13">
        <f>SUM(F227:F228)</f>
        <v>0</v>
      </c>
    </row>
    <row r="227" spans="1:6" x14ac:dyDescent="0.25">
      <c r="A227" s="5" t="s">
        <v>743</v>
      </c>
      <c r="B227" s="6" t="s">
        <v>219</v>
      </c>
      <c r="C227" s="7" t="s">
        <v>44</v>
      </c>
      <c r="D227" s="8">
        <v>155</v>
      </c>
      <c r="E227" s="9"/>
      <c r="F227" s="8">
        <f t="shared" ref="F227:F228" si="12">ROUND(ROUND(D227,2)*ROUND(E227,2),2)</f>
        <v>0</v>
      </c>
    </row>
    <row r="228" spans="1:6" ht="25.5" x14ac:dyDescent="0.25">
      <c r="A228" s="5" t="s">
        <v>744</v>
      </c>
      <c r="B228" s="6" t="s">
        <v>220</v>
      </c>
      <c r="C228" s="7" t="s">
        <v>44</v>
      </c>
      <c r="D228" s="8">
        <v>6</v>
      </c>
      <c r="E228" s="9"/>
      <c r="F228" s="8">
        <f t="shared" si="12"/>
        <v>0</v>
      </c>
    </row>
    <row r="229" spans="1:6" x14ac:dyDescent="0.25">
      <c r="A229" s="10" t="s">
        <v>745</v>
      </c>
      <c r="B229" s="11" t="s">
        <v>89</v>
      </c>
      <c r="C229" s="12"/>
      <c r="D229" s="12"/>
      <c r="E229" s="12"/>
      <c r="F229" s="13">
        <f>SUM(F230)</f>
        <v>0</v>
      </c>
    </row>
    <row r="230" spans="1:6" x14ac:dyDescent="0.25">
      <c r="A230" s="5" t="s">
        <v>746</v>
      </c>
      <c r="B230" s="6" t="s">
        <v>221</v>
      </c>
      <c r="C230" s="7" t="s">
        <v>33</v>
      </c>
      <c r="D230" s="8">
        <v>214</v>
      </c>
      <c r="E230" s="9"/>
      <c r="F230" s="8">
        <f t="shared" ref="F230" si="13">ROUND(ROUND(D230,2)*ROUND(E230,2),2)</f>
        <v>0</v>
      </c>
    </row>
    <row r="231" spans="1:6" x14ac:dyDescent="0.25">
      <c r="A231" s="10" t="s">
        <v>747</v>
      </c>
      <c r="B231" s="11" t="s">
        <v>91</v>
      </c>
      <c r="C231" s="12"/>
      <c r="D231" s="12"/>
      <c r="E231" s="12"/>
      <c r="F231" s="13">
        <f>SUM(F232:F234)</f>
        <v>0</v>
      </c>
    </row>
    <row r="232" spans="1:6" x14ac:dyDescent="0.25">
      <c r="A232" s="5" t="s">
        <v>748</v>
      </c>
      <c r="B232" s="6" t="s">
        <v>222</v>
      </c>
      <c r="C232" s="7" t="s">
        <v>44</v>
      </c>
      <c r="D232" s="8">
        <v>2</v>
      </c>
      <c r="E232" s="9"/>
      <c r="F232" s="8">
        <f t="shared" ref="F232:F234" si="14">ROUND(ROUND(D232,2)*ROUND(E232,2),2)</f>
        <v>0</v>
      </c>
    </row>
    <row r="233" spans="1:6" x14ac:dyDescent="0.25">
      <c r="A233" s="5" t="s">
        <v>749</v>
      </c>
      <c r="B233" s="6" t="s">
        <v>223</v>
      </c>
      <c r="C233" s="7" t="s">
        <v>44</v>
      </c>
      <c r="D233" s="8">
        <v>1</v>
      </c>
      <c r="E233" s="9"/>
      <c r="F233" s="8">
        <f t="shared" si="14"/>
        <v>0</v>
      </c>
    </row>
    <row r="234" spans="1:6" ht="25.5" x14ac:dyDescent="0.25">
      <c r="A234" s="5" t="s">
        <v>750</v>
      </c>
      <c r="B234" s="6" t="s">
        <v>224</v>
      </c>
      <c r="C234" s="7" t="s">
        <v>44</v>
      </c>
      <c r="D234" s="8">
        <v>67</v>
      </c>
      <c r="E234" s="9"/>
      <c r="F234" s="8">
        <f t="shared" si="14"/>
        <v>0</v>
      </c>
    </row>
    <row r="235" spans="1:6" x14ac:dyDescent="0.25">
      <c r="A235" s="10" t="s">
        <v>751</v>
      </c>
      <c r="B235" s="11" t="s">
        <v>92</v>
      </c>
      <c r="C235" s="12"/>
      <c r="D235" s="12"/>
      <c r="E235" s="12"/>
      <c r="F235" s="13">
        <f>SUM(F236:F239)</f>
        <v>0</v>
      </c>
    </row>
    <row r="236" spans="1:6" ht="25.5" x14ac:dyDescent="0.25">
      <c r="A236" s="5" t="s">
        <v>752</v>
      </c>
      <c r="B236" s="6" t="s">
        <v>343</v>
      </c>
      <c r="C236" s="7" t="s">
        <v>51</v>
      </c>
      <c r="D236" s="8">
        <v>252</v>
      </c>
      <c r="E236" s="9"/>
      <c r="F236" s="8">
        <f t="shared" ref="F236:F239" si="15">ROUND(ROUND(D236,2)*ROUND(E236,2),2)</f>
        <v>0</v>
      </c>
    </row>
    <row r="237" spans="1:6" ht="25.5" x14ac:dyDescent="0.25">
      <c r="A237" s="5" t="s">
        <v>753</v>
      </c>
      <c r="B237" s="6" t="s">
        <v>344</v>
      </c>
      <c r="C237" s="7" t="s">
        <v>51</v>
      </c>
      <c r="D237" s="8">
        <v>380</v>
      </c>
      <c r="E237" s="9"/>
      <c r="F237" s="8">
        <f t="shared" si="15"/>
        <v>0</v>
      </c>
    </row>
    <row r="238" spans="1:6" ht="25.5" x14ac:dyDescent="0.25">
      <c r="A238" s="5" t="s">
        <v>754</v>
      </c>
      <c r="B238" s="6" t="s">
        <v>345</v>
      </c>
      <c r="C238" s="7" t="s">
        <v>51</v>
      </c>
      <c r="D238" s="8">
        <v>30</v>
      </c>
      <c r="E238" s="9"/>
      <c r="F238" s="8">
        <f t="shared" si="15"/>
        <v>0</v>
      </c>
    </row>
    <row r="239" spans="1:6" ht="25.5" x14ac:dyDescent="0.25">
      <c r="A239" s="5" t="s">
        <v>755</v>
      </c>
      <c r="B239" s="6" t="s">
        <v>346</v>
      </c>
      <c r="C239" s="7" t="s">
        <v>51</v>
      </c>
      <c r="D239" s="8">
        <v>1</v>
      </c>
      <c r="E239" s="9"/>
      <c r="F239" s="8">
        <f t="shared" si="15"/>
        <v>0</v>
      </c>
    </row>
    <row r="240" spans="1:6" x14ac:dyDescent="0.25">
      <c r="A240" s="14" t="s">
        <v>756</v>
      </c>
      <c r="B240" s="15" t="s">
        <v>17</v>
      </c>
      <c r="C240" s="16"/>
      <c r="D240" s="16"/>
      <c r="E240" s="16"/>
      <c r="F240" s="17">
        <f>F241+F247+F249</f>
        <v>0</v>
      </c>
    </row>
    <row r="241" spans="1:6" x14ac:dyDescent="0.25">
      <c r="A241" s="10" t="s">
        <v>757</v>
      </c>
      <c r="B241" s="11" t="s">
        <v>52</v>
      </c>
      <c r="C241" s="12"/>
      <c r="D241" s="12"/>
      <c r="E241" s="12"/>
      <c r="F241" s="13">
        <f>SUM(F242:F246)</f>
        <v>0</v>
      </c>
    </row>
    <row r="242" spans="1:6" ht="25.5" x14ac:dyDescent="0.25">
      <c r="A242" s="5" t="s">
        <v>758</v>
      </c>
      <c r="B242" s="6" t="s">
        <v>225</v>
      </c>
      <c r="C242" s="7" t="s">
        <v>44</v>
      </c>
      <c r="D242" s="8">
        <v>52</v>
      </c>
      <c r="E242" s="9"/>
      <c r="F242" s="8">
        <f t="shared" ref="F242:F246" si="16">ROUND(ROUND(D242,2)*ROUND(E242,2),2)</f>
        <v>0</v>
      </c>
    </row>
    <row r="243" spans="1:6" x14ac:dyDescent="0.25">
      <c r="A243" s="5" t="s">
        <v>759</v>
      </c>
      <c r="B243" s="6" t="s">
        <v>226</v>
      </c>
      <c r="C243" s="7" t="s">
        <v>33</v>
      </c>
      <c r="D243" s="8">
        <v>220</v>
      </c>
      <c r="E243" s="9"/>
      <c r="F243" s="8">
        <f t="shared" si="16"/>
        <v>0</v>
      </c>
    </row>
    <row r="244" spans="1:6" x14ac:dyDescent="0.25">
      <c r="A244" s="5" t="s">
        <v>760</v>
      </c>
      <c r="B244" s="6" t="s">
        <v>227</v>
      </c>
      <c r="C244" s="7" t="s">
        <v>33</v>
      </c>
      <c r="D244" s="8">
        <v>220</v>
      </c>
      <c r="E244" s="9"/>
      <c r="F244" s="8">
        <f t="shared" si="16"/>
        <v>0</v>
      </c>
    </row>
    <row r="245" spans="1:6" x14ac:dyDescent="0.25">
      <c r="A245" s="5" t="s">
        <v>761</v>
      </c>
      <c r="B245" s="6" t="s">
        <v>228</v>
      </c>
      <c r="C245" s="7" t="s">
        <v>33</v>
      </c>
      <c r="D245" s="8">
        <v>990</v>
      </c>
      <c r="E245" s="9"/>
      <c r="F245" s="8">
        <f t="shared" si="16"/>
        <v>0</v>
      </c>
    </row>
    <row r="246" spans="1:6" ht="25.5" x14ac:dyDescent="0.25">
      <c r="A246" s="5" t="s">
        <v>762</v>
      </c>
      <c r="B246" s="6" t="s">
        <v>229</v>
      </c>
      <c r="C246" s="7" t="s">
        <v>33</v>
      </c>
      <c r="D246" s="8">
        <v>990</v>
      </c>
      <c r="E246" s="9"/>
      <c r="F246" s="8">
        <f t="shared" si="16"/>
        <v>0</v>
      </c>
    </row>
    <row r="247" spans="1:6" x14ac:dyDescent="0.25">
      <c r="A247" s="10" t="s">
        <v>763</v>
      </c>
      <c r="B247" s="11" t="s">
        <v>53</v>
      </c>
      <c r="C247" s="12"/>
      <c r="D247" s="12"/>
      <c r="E247" s="12"/>
      <c r="F247" s="13">
        <f>SUM(F248)</f>
        <v>0</v>
      </c>
    </row>
    <row r="248" spans="1:6" ht="25.5" x14ac:dyDescent="0.25">
      <c r="A248" s="5" t="s">
        <v>764</v>
      </c>
      <c r="B248" s="6" t="s">
        <v>230</v>
      </c>
      <c r="C248" s="7" t="s">
        <v>33</v>
      </c>
      <c r="D248" s="8">
        <v>1210</v>
      </c>
      <c r="E248" s="9"/>
      <c r="F248" s="8">
        <f t="shared" ref="F248" si="17">ROUND(ROUND(D248,2)*ROUND(E248,2),2)</f>
        <v>0</v>
      </c>
    </row>
    <row r="249" spans="1:6" x14ac:dyDescent="0.25">
      <c r="A249" s="10" t="s">
        <v>765</v>
      </c>
      <c r="B249" s="11" t="s">
        <v>54</v>
      </c>
      <c r="C249" s="12"/>
      <c r="D249" s="12"/>
      <c r="E249" s="12"/>
      <c r="F249" s="13">
        <f>SUM(F250:F253)</f>
        <v>0</v>
      </c>
    </row>
    <row r="250" spans="1:6" ht="51" x14ac:dyDescent="0.25">
      <c r="A250" s="5" t="s">
        <v>766</v>
      </c>
      <c r="B250" s="6" t="s">
        <v>231</v>
      </c>
      <c r="C250" s="7" t="s">
        <v>34</v>
      </c>
      <c r="D250" s="8">
        <v>63</v>
      </c>
      <c r="E250" s="9"/>
      <c r="F250" s="8">
        <f t="shared" ref="F250:F253" si="18">ROUND(ROUND(D250,2)*ROUND(E250,2),2)</f>
        <v>0</v>
      </c>
    </row>
    <row r="251" spans="1:6" ht="51" x14ac:dyDescent="0.25">
      <c r="A251" s="5" t="s">
        <v>767</v>
      </c>
      <c r="B251" s="6" t="s">
        <v>232</v>
      </c>
      <c r="C251" s="7" t="s">
        <v>34</v>
      </c>
      <c r="D251" s="8">
        <v>3</v>
      </c>
      <c r="E251" s="9"/>
      <c r="F251" s="8">
        <f t="shared" si="18"/>
        <v>0</v>
      </c>
    </row>
    <row r="252" spans="1:6" ht="51" x14ac:dyDescent="0.25">
      <c r="A252" s="5" t="s">
        <v>768</v>
      </c>
      <c r="B252" s="6" t="s">
        <v>233</v>
      </c>
      <c r="C252" s="7" t="s">
        <v>34</v>
      </c>
      <c r="D252" s="8">
        <v>278</v>
      </c>
      <c r="E252" s="9"/>
      <c r="F252" s="8">
        <f t="shared" si="18"/>
        <v>0</v>
      </c>
    </row>
    <row r="253" spans="1:6" ht="51" x14ac:dyDescent="0.25">
      <c r="A253" s="5" t="s">
        <v>769</v>
      </c>
      <c r="B253" s="6" t="s">
        <v>234</v>
      </c>
      <c r="C253" s="7" t="s">
        <v>34</v>
      </c>
      <c r="D253" s="8">
        <v>18</v>
      </c>
      <c r="E253" s="9"/>
      <c r="F253" s="8">
        <f t="shared" si="18"/>
        <v>0</v>
      </c>
    </row>
    <row r="254" spans="1:6" x14ac:dyDescent="0.25">
      <c r="A254" s="14" t="s">
        <v>770</v>
      </c>
      <c r="B254" s="15" t="s">
        <v>18</v>
      </c>
      <c r="C254" s="16"/>
      <c r="D254" s="16"/>
      <c r="E254" s="16"/>
      <c r="F254" s="17">
        <f>F255+F257</f>
        <v>0</v>
      </c>
    </row>
    <row r="255" spans="1:6" x14ac:dyDescent="0.25">
      <c r="A255" s="10" t="s">
        <v>771</v>
      </c>
      <c r="B255" s="11" t="s">
        <v>120</v>
      </c>
      <c r="C255" s="12"/>
      <c r="D255" s="12"/>
      <c r="E255" s="12"/>
      <c r="F255" s="13">
        <f>SUM(F256)</f>
        <v>0</v>
      </c>
    </row>
    <row r="256" spans="1:6" ht="25.5" x14ac:dyDescent="0.25">
      <c r="A256" s="5" t="s">
        <v>772</v>
      </c>
      <c r="B256" s="6" t="s">
        <v>237</v>
      </c>
      <c r="C256" s="7" t="s">
        <v>34</v>
      </c>
      <c r="D256" s="8">
        <v>23</v>
      </c>
      <c r="E256" s="9"/>
      <c r="F256" s="8">
        <f t="shared" ref="F256" si="19">ROUND(ROUND(D256,2)*ROUND(E256,2),2)</f>
        <v>0</v>
      </c>
    </row>
    <row r="257" spans="1:6" x14ac:dyDescent="0.25">
      <c r="A257" s="10" t="s">
        <v>773</v>
      </c>
      <c r="B257" s="11" t="s">
        <v>121</v>
      </c>
      <c r="C257" s="12"/>
      <c r="D257" s="12"/>
      <c r="E257" s="12"/>
      <c r="F257" s="13">
        <f>SUM(F258:F259)</f>
        <v>0</v>
      </c>
    </row>
    <row r="258" spans="1:6" x14ac:dyDescent="0.25">
      <c r="A258" s="5" t="s">
        <v>774</v>
      </c>
      <c r="B258" s="6" t="s">
        <v>235</v>
      </c>
      <c r="C258" s="7" t="s">
        <v>30</v>
      </c>
      <c r="D258" s="8">
        <v>1</v>
      </c>
      <c r="E258" s="9"/>
      <c r="F258" s="8">
        <f t="shared" ref="F258:F259" si="20">ROUND(ROUND(D258,2)*ROUND(E258,2),2)</f>
        <v>0</v>
      </c>
    </row>
    <row r="259" spans="1:6" x14ac:dyDescent="0.25">
      <c r="A259" s="5" t="s">
        <v>775</v>
      </c>
      <c r="B259" s="6" t="s">
        <v>236</v>
      </c>
      <c r="C259" s="7" t="s">
        <v>30</v>
      </c>
      <c r="D259" s="8">
        <v>1</v>
      </c>
      <c r="E259" s="9"/>
      <c r="F259" s="8">
        <f t="shared" si="20"/>
        <v>0</v>
      </c>
    </row>
    <row r="260" spans="1:6" x14ac:dyDescent="0.25">
      <c r="A260" s="14" t="s">
        <v>776</v>
      </c>
      <c r="B260" s="15" t="s">
        <v>28</v>
      </c>
      <c r="C260" s="16"/>
      <c r="D260" s="16"/>
      <c r="E260" s="16"/>
      <c r="F260" s="17">
        <f>F261+F268</f>
        <v>0</v>
      </c>
    </row>
    <row r="261" spans="1:6" x14ac:dyDescent="0.25">
      <c r="A261" s="10" t="s">
        <v>777</v>
      </c>
      <c r="B261" s="11" t="s">
        <v>59</v>
      </c>
      <c r="C261" s="12"/>
      <c r="D261" s="12"/>
      <c r="E261" s="12"/>
      <c r="F261" s="13">
        <f>SUM(F262:F267)</f>
        <v>0</v>
      </c>
    </row>
    <row r="262" spans="1:6" x14ac:dyDescent="0.25">
      <c r="A262" s="5" t="s">
        <v>778</v>
      </c>
      <c r="B262" s="6" t="s">
        <v>238</v>
      </c>
      <c r="C262" s="7" t="s">
        <v>30</v>
      </c>
      <c r="D262" s="8">
        <v>1</v>
      </c>
      <c r="E262" s="9"/>
      <c r="F262" s="8">
        <f t="shared" ref="F262:F267" si="21">ROUND(ROUND(D262,2)*ROUND(E262,2),2)</f>
        <v>0</v>
      </c>
    </row>
    <row r="263" spans="1:6" x14ac:dyDescent="0.25">
      <c r="A263" s="5" t="s">
        <v>779</v>
      </c>
      <c r="B263" s="6" t="s">
        <v>239</v>
      </c>
      <c r="C263" s="7" t="s">
        <v>30</v>
      </c>
      <c r="D263" s="8">
        <v>1</v>
      </c>
      <c r="E263" s="9"/>
      <c r="F263" s="8">
        <f t="shared" si="21"/>
        <v>0</v>
      </c>
    </row>
    <row r="264" spans="1:6" ht="25.5" x14ac:dyDescent="0.25">
      <c r="A264" s="5" t="s">
        <v>780</v>
      </c>
      <c r="B264" s="6" t="s">
        <v>240</v>
      </c>
      <c r="C264" s="7" t="s">
        <v>30</v>
      </c>
      <c r="D264" s="8">
        <v>1</v>
      </c>
      <c r="E264" s="9"/>
      <c r="F264" s="8">
        <f t="shared" si="21"/>
        <v>0</v>
      </c>
    </row>
    <row r="265" spans="1:6" x14ac:dyDescent="0.25">
      <c r="A265" s="5" t="s">
        <v>781</v>
      </c>
      <c r="B265" s="6" t="s">
        <v>241</v>
      </c>
      <c r="C265" s="7" t="s">
        <v>30</v>
      </c>
      <c r="D265" s="8">
        <v>2</v>
      </c>
      <c r="E265" s="9"/>
      <c r="F265" s="8">
        <f t="shared" si="21"/>
        <v>0</v>
      </c>
    </row>
    <row r="266" spans="1:6" x14ac:dyDescent="0.25">
      <c r="A266" s="5" t="s">
        <v>782</v>
      </c>
      <c r="B266" s="6" t="s">
        <v>242</v>
      </c>
      <c r="C266" s="7" t="s">
        <v>30</v>
      </c>
      <c r="D266" s="8">
        <v>1</v>
      </c>
      <c r="E266" s="9"/>
      <c r="F266" s="8">
        <f t="shared" si="21"/>
        <v>0</v>
      </c>
    </row>
    <row r="267" spans="1:6" x14ac:dyDescent="0.25">
      <c r="A267" s="5" t="s">
        <v>783</v>
      </c>
      <c r="B267" s="6" t="s">
        <v>243</v>
      </c>
      <c r="C267" s="7" t="s">
        <v>30</v>
      </c>
      <c r="D267" s="8">
        <v>1</v>
      </c>
      <c r="E267" s="9"/>
      <c r="F267" s="8">
        <f t="shared" si="21"/>
        <v>0</v>
      </c>
    </row>
    <row r="268" spans="1:6" x14ac:dyDescent="0.25">
      <c r="A268" s="10" t="s">
        <v>784</v>
      </c>
      <c r="B268" s="11" t="s">
        <v>128</v>
      </c>
      <c r="C268" s="12"/>
      <c r="D268" s="12"/>
      <c r="E268" s="12"/>
      <c r="F268" s="13">
        <f>SUM(F269:F273)</f>
        <v>0</v>
      </c>
    </row>
    <row r="269" spans="1:6" ht="25.5" x14ac:dyDescent="0.25">
      <c r="A269" s="5" t="s">
        <v>785</v>
      </c>
      <c r="B269" s="6" t="s">
        <v>244</v>
      </c>
      <c r="C269" s="7" t="s">
        <v>34</v>
      </c>
      <c r="D269" s="8">
        <v>612</v>
      </c>
      <c r="E269" s="9"/>
      <c r="F269" s="8">
        <f t="shared" ref="F269:F273" si="22">ROUND(ROUND(D269,2)*ROUND(E269,2),2)</f>
        <v>0</v>
      </c>
    </row>
    <row r="270" spans="1:6" x14ac:dyDescent="0.25">
      <c r="A270" s="5" t="s">
        <v>786</v>
      </c>
      <c r="B270" s="6" t="s">
        <v>245</v>
      </c>
      <c r="C270" s="7" t="s">
        <v>34</v>
      </c>
      <c r="D270" s="8">
        <v>34</v>
      </c>
      <c r="E270" s="9"/>
      <c r="F270" s="8">
        <f t="shared" si="22"/>
        <v>0</v>
      </c>
    </row>
    <row r="271" spans="1:6" ht="25.5" x14ac:dyDescent="0.25">
      <c r="A271" s="5" t="s">
        <v>787</v>
      </c>
      <c r="B271" s="6" t="s">
        <v>246</v>
      </c>
      <c r="C271" s="7" t="s">
        <v>33</v>
      </c>
      <c r="D271" s="8">
        <v>22</v>
      </c>
      <c r="E271" s="9"/>
      <c r="F271" s="8">
        <f t="shared" si="22"/>
        <v>0</v>
      </c>
    </row>
    <row r="272" spans="1:6" x14ac:dyDescent="0.25">
      <c r="A272" s="5" t="s">
        <v>788</v>
      </c>
      <c r="B272" s="6" t="s">
        <v>247</v>
      </c>
      <c r="C272" s="7" t="s">
        <v>33</v>
      </c>
      <c r="D272" s="8">
        <v>22</v>
      </c>
      <c r="E272" s="9"/>
      <c r="F272" s="8">
        <f t="shared" si="22"/>
        <v>0</v>
      </c>
    </row>
    <row r="273" spans="1:6" ht="38.25" x14ac:dyDescent="0.25">
      <c r="A273" s="5" t="s">
        <v>789</v>
      </c>
      <c r="B273" s="6" t="s">
        <v>347</v>
      </c>
      <c r="C273" s="7" t="s">
        <v>34</v>
      </c>
      <c r="D273" s="8">
        <v>8</v>
      </c>
      <c r="E273" s="9"/>
      <c r="F273" s="8">
        <f t="shared" si="22"/>
        <v>0</v>
      </c>
    </row>
    <row r="274" spans="1:6" x14ac:dyDescent="0.25">
      <c r="A274" s="14" t="s">
        <v>790</v>
      </c>
      <c r="B274" s="15" t="s">
        <v>19</v>
      </c>
      <c r="C274" s="16"/>
      <c r="D274" s="16"/>
      <c r="E274" s="16"/>
      <c r="F274" s="17">
        <f>SUM(F275:F277)</f>
        <v>0</v>
      </c>
    </row>
    <row r="275" spans="1:6" x14ac:dyDescent="0.25">
      <c r="A275" s="5" t="s">
        <v>791</v>
      </c>
      <c r="B275" s="6" t="s">
        <v>248</v>
      </c>
      <c r="C275" s="7" t="s">
        <v>34</v>
      </c>
      <c r="D275" s="8">
        <v>24</v>
      </c>
      <c r="E275" s="9"/>
      <c r="F275" s="8">
        <f t="shared" ref="F275:F277" si="23">ROUND(ROUND(D275,2)*ROUND(E275,2),2)</f>
        <v>0</v>
      </c>
    </row>
    <row r="276" spans="1:6" x14ac:dyDescent="0.25">
      <c r="A276" s="5" t="s">
        <v>792</v>
      </c>
      <c r="B276" s="6" t="s">
        <v>249</v>
      </c>
      <c r="C276" s="7" t="s">
        <v>30</v>
      </c>
      <c r="D276" s="8">
        <v>2</v>
      </c>
      <c r="E276" s="9"/>
      <c r="F276" s="8">
        <f t="shared" si="23"/>
        <v>0</v>
      </c>
    </row>
    <row r="277" spans="1:6" x14ac:dyDescent="0.25">
      <c r="A277" s="5" t="s">
        <v>793</v>
      </c>
      <c r="B277" s="6" t="s">
        <v>157</v>
      </c>
      <c r="C277" s="7" t="s">
        <v>158</v>
      </c>
      <c r="D277" s="8">
        <v>40</v>
      </c>
      <c r="E277" s="9"/>
      <c r="F277" s="8">
        <f t="shared" si="23"/>
        <v>0</v>
      </c>
    </row>
    <row r="278" spans="1:6" x14ac:dyDescent="0.25">
      <c r="A278" s="47" t="s">
        <v>365</v>
      </c>
      <c r="B278" s="48" t="s">
        <v>10</v>
      </c>
      <c r="C278" s="48"/>
      <c r="D278" s="48"/>
      <c r="E278" s="48"/>
      <c r="F278" s="49">
        <f>F279+F287+F301+F310+F326</f>
        <v>0</v>
      </c>
    </row>
    <row r="279" spans="1:6" x14ac:dyDescent="0.25">
      <c r="A279" s="44" t="s">
        <v>794</v>
      </c>
      <c r="B279" s="45" t="s">
        <v>15</v>
      </c>
      <c r="C279" s="45"/>
      <c r="D279" s="45"/>
      <c r="E279" s="45"/>
      <c r="F279" s="46">
        <f>F280+F282</f>
        <v>0</v>
      </c>
    </row>
    <row r="280" spans="1:6" x14ac:dyDescent="0.25">
      <c r="A280" s="47" t="s">
        <v>795</v>
      </c>
      <c r="B280" s="48" t="s">
        <v>29</v>
      </c>
      <c r="C280" s="48"/>
      <c r="D280" s="48"/>
      <c r="E280" s="48"/>
      <c r="F280" s="49">
        <f>SUM(F281)</f>
        <v>0</v>
      </c>
    </row>
    <row r="281" spans="1:6" x14ac:dyDescent="0.25">
      <c r="A281" s="5" t="s">
        <v>796</v>
      </c>
      <c r="B281" s="6" t="s">
        <v>250</v>
      </c>
      <c r="C281" s="7" t="s">
        <v>30</v>
      </c>
      <c r="D281" s="8">
        <v>50</v>
      </c>
      <c r="E281" s="9"/>
      <c r="F281" s="8">
        <f t="shared" ref="F281" si="24">ROUND(ROUND(D281,2)*ROUND(E281,2),2)</f>
        <v>0</v>
      </c>
    </row>
    <row r="282" spans="1:6" x14ac:dyDescent="0.25">
      <c r="A282" s="47" t="s">
        <v>797</v>
      </c>
      <c r="B282" s="48" t="s">
        <v>32</v>
      </c>
      <c r="C282" s="48"/>
      <c r="D282" s="48"/>
      <c r="E282" s="48"/>
      <c r="F282" s="49">
        <f>SUM(F283:F286)</f>
        <v>0</v>
      </c>
    </row>
    <row r="283" spans="1:6" x14ac:dyDescent="0.25">
      <c r="A283" s="5" t="s">
        <v>798</v>
      </c>
      <c r="B283" s="6" t="s">
        <v>251</v>
      </c>
      <c r="C283" s="7" t="s">
        <v>33</v>
      </c>
      <c r="D283" s="8">
        <v>75</v>
      </c>
      <c r="E283" s="9"/>
      <c r="F283" s="8">
        <f t="shared" ref="F283:F286" si="25">ROUND(ROUND(D283,2)*ROUND(E283,2),2)</f>
        <v>0</v>
      </c>
    </row>
    <row r="284" spans="1:6" x14ac:dyDescent="0.25">
      <c r="A284" s="5" t="s">
        <v>799</v>
      </c>
      <c r="B284" s="6" t="s">
        <v>252</v>
      </c>
      <c r="C284" s="7" t="s">
        <v>33</v>
      </c>
      <c r="D284" s="8">
        <v>1196</v>
      </c>
      <c r="E284" s="9"/>
      <c r="F284" s="8">
        <f t="shared" si="25"/>
        <v>0</v>
      </c>
    </row>
    <row r="285" spans="1:6" x14ac:dyDescent="0.25">
      <c r="A285" s="5" t="s">
        <v>800</v>
      </c>
      <c r="B285" s="6" t="s">
        <v>253</v>
      </c>
      <c r="C285" s="7" t="s">
        <v>34</v>
      </c>
      <c r="D285" s="8">
        <v>17</v>
      </c>
      <c r="E285" s="9"/>
      <c r="F285" s="8">
        <f t="shared" si="25"/>
        <v>0</v>
      </c>
    </row>
    <row r="286" spans="1:6" x14ac:dyDescent="0.25">
      <c r="A286" s="5" t="s">
        <v>801</v>
      </c>
      <c r="B286" s="6" t="s">
        <v>217</v>
      </c>
      <c r="C286" s="7" t="s">
        <v>34</v>
      </c>
      <c r="D286" s="8">
        <v>17</v>
      </c>
      <c r="E286" s="9"/>
      <c r="F286" s="8">
        <f t="shared" si="25"/>
        <v>0</v>
      </c>
    </row>
    <row r="287" spans="1:6" x14ac:dyDescent="0.25">
      <c r="A287" s="44" t="s">
        <v>802</v>
      </c>
      <c r="B287" s="45" t="s">
        <v>16</v>
      </c>
      <c r="C287" s="45"/>
      <c r="D287" s="45"/>
      <c r="E287" s="45"/>
      <c r="F287" s="46">
        <f>F288+F291+F293+F295+F298</f>
        <v>0</v>
      </c>
    </row>
    <row r="288" spans="1:6" x14ac:dyDescent="0.25">
      <c r="A288" s="47" t="s">
        <v>803</v>
      </c>
      <c r="B288" s="48" t="s">
        <v>40</v>
      </c>
      <c r="C288" s="48"/>
      <c r="D288" s="48"/>
      <c r="E288" s="48"/>
      <c r="F288" s="49">
        <f>SUM(F289:F290)</f>
        <v>0</v>
      </c>
    </row>
    <row r="289" spans="1:6" x14ac:dyDescent="0.25">
      <c r="A289" s="5" t="s">
        <v>804</v>
      </c>
      <c r="B289" s="6" t="s">
        <v>254</v>
      </c>
      <c r="C289" s="7" t="s">
        <v>44</v>
      </c>
      <c r="D289" s="8">
        <v>6</v>
      </c>
      <c r="E289" s="9"/>
      <c r="F289" s="8">
        <f t="shared" ref="F289:F290" si="26">ROUND(ROUND(D289,2)*ROUND(E289,2),2)</f>
        <v>0</v>
      </c>
    </row>
    <row r="290" spans="1:6" x14ac:dyDescent="0.25">
      <c r="A290" s="5" t="s">
        <v>805</v>
      </c>
      <c r="B290" s="6" t="s">
        <v>255</v>
      </c>
      <c r="C290" s="7" t="s">
        <v>44</v>
      </c>
      <c r="D290" s="8">
        <v>175</v>
      </c>
      <c r="E290" s="9"/>
      <c r="F290" s="8">
        <f t="shared" si="26"/>
        <v>0</v>
      </c>
    </row>
    <row r="291" spans="1:6" x14ac:dyDescent="0.25">
      <c r="A291" s="47" t="s">
        <v>806</v>
      </c>
      <c r="B291" s="48" t="s">
        <v>89</v>
      </c>
      <c r="C291" s="48"/>
      <c r="D291" s="48"/>
      <c r="E291" s="48"/>
      <c r="F291" s="49">
        <f>SUM(F292)</f>
        <v>0</v>
      </c>
    </row>
    <row r="292" spans="1:6" x14ac:dyDescent="0.25">
      <c r="A292" s="5" t="s">
        <v>807</v>
      </c>
      <c r="B292" s="6" t="s">
        <v>221</v>
      </c>
      <c r="C292" s="7" t="s">
        <v>33</v>
      </c>
      <c r="D292" s="8">
        <v>292</v>
      </c>
      <c r="E292" s="9"/>
      <c r="F292" s="8">
        <f t="shared" ref="F292" si="27">ROUND(ROUND(D292,2)*ROUND(E292,2),2)</f>
        <v>0</v>
      </c>
    </row>
    <row r="293" spans="1:6" x14ac:dyDescent="0.25">
      <c r="A293" s="47" t="s">
        <v>808</v>
      </c>
      <c r="B293" s="48" t="s">
        <v>91</v>
      </c>
      <c r="C293" s="48"/>
      <c r="D293" s="48"/>
      <c r="E293" s="48"/>
      <c r="F293" s="49">
        <f>SUM(F294)</f>
        <v>0</v>
      </c>
    </row>
    <row r="294" spans="1:6" ht="25.5" x14ac:dyDescent="0.25">
      <c r="A294" s="5" t="s">
        <v>809</v>
      </c>
      <c r="B294" s="6" t="s">
        <v>224</v>
      </c>
      <c r="C294" s="7" t="s">
        <v>44</v>
      </c>
      <c r="D294" s="8">
        <v>90</v>
      </c>
      <c r="E294" s="9"/>
      <c r="F294" s="8">
        <f t="shared" ref="F294" si="28">ROUND(ROUND(D294,2)*ROUND(E294,2),2)</f>
        <v>0</v>
      </c>
    </row>
    <row r="295" spans="1:6" x14ac:dyDescent="0.25">
      <c r="A295" s="47" t="s">
        <v>810</v>
      </c>
      <c r="B295" s="48" t="s">
        <v>42</v>
      </c>
      <c r="C295" s="48"/>
      <c r="D295" s="48"/>
      <c r="E295" s="48"/>
      <c r="F295" s="49">
        <f>SUM(F296:F297)</f>
        <v>0</v>
      </c>
    </row>
    <row r="296" spans="1:6" x14ac:dyDescent="0.25">
      <c r="A296" s="5" t="s">
        <v>811</v>
      </c>
      <c r="B296" s="6" t="s">
        <v>256</v>
      </c>
      <c r="C296" s="7" t="s">
        <v>33</v>
      </c>
      <c r="D296" s="8">
        <v>12</v>
      </c>
      <c r="E296" s="9"/>
      <c r="F296" s="8">
        <f t="shared" ref="F296:F297" si="29">ROUND(ROUND(D296,2)*ROUND(E296,2),2)</f>
        <v>0</v>
      </c>
    </row>
    <row r="297" spans="1:6" x14ac:dyDescent="0.25">
      <c r="A297" s="5" t="s">
        <v>812</v>
      </c>
      <c r="B297" s="6" t="s">
        <v>50</v>
      </c>
      <c r="C297" s="7" t="s">
        <v>33</v>
      </c>
      <c r="D297" s="8">
        <v>12</v>
      </c>
      <c r="E297" s="9"/>
      <c r="F297" s="8">
        <f t="shared" si="29"/>
        <v>0</v>
      </c>
    </row>
    <row r="298" spans="1:6" x14ac:dyDescent="0.25">
      <c r="A298" s="47" t="s">
        <v>813</v>
      </c>
      <c r="B298" s="48" t="s">
        <v>92</v>
      </c>
      <c r="C298" s="48"/>
      <c r="D298" s="48"/>
      <c r="E298" s="48"/>
      <c r="F298" s="49">
        <f>SUM(F299:F300)</f>
        <v>0</v>
      </c>
    </row>
    <row r="299" spans="1:6" ht="25.5" x14ac:dyDescent="0.25">
      <c r="A299" s="5" t="s">
        <v>814</v>
      </c>
      <c r="B299" s="6" t="s">
        <v>343</v>
      </c>
      <c r="C299" s="7" t="s">
        <v>51</v>
      </c>
      <c r="D299" s="8">
        <v>302</v>
      </c>
      <c r="E299" s="9"/>
      <c r="F299" s="8">
        <f t="shared" ref="F299:F300" si="30">ROUND(ROUND(D299,2)*ROUND(E299,2),2)</f>
        <v>0</v>
      </c>
    </row>
    <row r="300" spans="1:6" ht="25.5" x14ac:dyDescent="0.25">
      <c r="A300" s="5" t="s">
        <v>815</v>
      </c>
      <c r="B300" s="6" t="s">
        <v>344</v>
      </c>
      <c r="C300" s="7" t="s">
        <v>51</v>
      </c>
      <c r="D300" s="8">
        <v>126</v>
      </c>
      <c r="E300" s="9"/>
      <c r="F300" s="8">
        <f t="shared" si="30"/>
        <v>0</v>
      </c>
    </row>
    <row r="301" spans="1:6" x14ac:dyDescent="0.25">
      <c r="A301" s="44" t="s">
        <v>816</v>
      </c>
      <c r="B301" s="45" t="s">
        <v>17</v>
      </c>
      <c r="C301" s="45"/>
      <c r="D301" s="45"/>
      <c r="E301" s="45"/>
      <c r="F301" s="46">
        <f>F302+F305+F308</f>
        <v>0</v>
      </c>
    </row>
    <row r="302" spans="1:6" x14ac:dyDescent="0.25">
      <c r="A302" s="47" t="s">
        <v>817</v>
      </c>
      <c r="B302" s="48" t="s">
        <v>52</v>
      </c>
      <c r="C302" s="48"/>
      <c r="D302" s="48"/>
      <c r="E302" s="48"/>
      <c r="F302" s="49">
        <f>SUM(F303:F304)</f>
        <v>0</v>
      </c>
    </row>
    <row r="303" spans="1:6" ht="25.5" x14ac:dyDescent="0.25">
      <c r="A303" s="5" t="s">
        <v>818</v>
      </c>
      <c r="B303" s="6" t="s">
        <v>257</v>
      </c>
      <c r="C303" s="7" t="s">
        <v>44</v>
      </c>
      <c r="D303" s="8">
        <v>75</v>
      </c>
      <c r="E303" s="9"/>
      <c r="F303" s="8">
        <f t="shared" ref="F303:F304" si="31">ROUND(ROUND(D303,2)*ROUND(E303,2),2)</f>
        <v>0</v>
      </c>
    </row>
    <row r="304" spans="1:6" ht="25.5" x14ac:dyDescent="0.25">
      <c r="A304" s="5" t="s">
        <v>819</v>
      </c>
      <c r="B304" s="6" t="s">
        <v>1078</v>
      </c>
      <c r="C304" s="7" t="s">
        <v>33</v>
      </c>
      <c r="D304" s="8">
        <v>295</v>
      </c>
      <c r="E304" s="9"/>
      <c r="F304" s="8">
        <f t="shared" si="31"/>
        <v>0</v>
      </c>
    </row>
    <row r="305" spans="1:6" x14ac:dyDescent="0.25">
      <c r="A305" s="47" t="s">
        <v>820</v>
      </c>
      <c r="B305" s="48" t="s">
        <v>53</v>
      </c>
      <c r="C305" s="48"/>
      <c r="D305" s="48"/>
      <c r="E305" s="48"/>
      <c r="F305" s="49">
        <f>SUM(F306:F307)</f>
        <v>0</v>
      </c>
    </row>
    <row r="306" spans="1:6" ht="25.5" x14ac:dyDescent="0.25">
      <c r="A306" s="5" t="s">
        <v>821</v>
      </c>
      <c r="B306" s="6" t="s">
        <v>1079</v>
      </c>
      <c r="C306" s="7" t="s">
        <v>33</v>
      </c>
      <c r="D306" s="8">
        <v>295</v>
      </c>
      <c r="E306" s="9"/>
      <c r="F306" s="8">
        <f t="shared" ref="F306:F307" si="32">ROUND(ROUND(D306,2)*ROUND(E306,2),2)</f>
        <v>0</v>
      </c>
    </row>
    <row r="307" spans="1:6" ht="25.5" x14ac:dyDescent="0.25">
      <c r="A307" s="5" t="s">
        <v>822</v>
      </c>
      <c r="B307" s="6" t="s">
        <v>258</v>
      </c>
      <c r="C307" s="7" t="s">
        <v>33</v>
      </c>
      <c r="D307" s="8">
        <v>940</v>
      </c>
      <c r="E307" s="9"/>
      <c r="F307" s="8">
        <f t="shared" si="32"/>
        <v>0</v>
      </c>
    </row>
    <row r="308" spans="1:6" x14ac:dyDescent="0.25">
      <c r="A308" s="47" t="s">
        <v>823</v>
      </c>
      <c r="B308" s="48" t="s">
        <v>54</v>
      </c>
      <c r="C308" s="48"/>
      <c r="D308" s="48"/>
      <c r="E308" s="48"/>
      <c r="F308" s="49">
        <f>SUM(F309)</f>
        <v>0</v>
      </c>
    </row>
    <row r="309" spans="1:6" ht="25.5" x14ac:dyDescent="0.25">
      <c r="A309" s="5" t="s">
        <v>821</v>
      </c>
      <c r="B309" s="6" t="s">
        <v>259</v>
      </c>
      <c r="C309" s="7" t="s">
        <v>34</v>
      </c>
      <c r="D309" s="8">
        <v>34</v>
      </c>
      <c r="E309" s="9"/>
      <c r="F309" s="8">
        <f t="shared" ref="F309" si="33">ROUND(ROUND(D309,2)*ROUND(E309,2),2)</f>
        <v>0</v>
      </c>
    </row>
    <row r="310" spans="1:6" x14ac:dyDescent="0.25">
      <c r="A310" s="44" t="s">
        <v>824</v>
      </c>
      <c r="B310" s="45" t="s">
        <v>28</v>
      </c>
      <c r="C310" s="45"/>
      <c r="D310" s="45"/>
      <c r="E310" s="45"/>
      <c r="F310" s="46">
        <f>F311+F315+F323</f>
        <v>0</v>
      </c>
    </row>
    <row r="311" spans="1:6" x14ac:dyDescent="0.25">
      <c r="A311" s="47" t="s">
        <v>825</v>
      </c>
      <c r="B311" s="48" t="s">
        <v>59</v>
      </c>
      <c r="C311" s="48"/>
      <c r="D311" s="48"/>
      <c r="E311" s="48"/>
      <c r="F311" s="49">
        <f>SUM(F312:F314)</f>
        <v>0</v>
      </c>
    </row>
    <row r="312" spans="1:6" x14ac:dyDescent="0.25">
      <c r="A312" s="5" t="s">
        <v>826</v>
      </c>
      <c r="B312" s="6" t="s">
        <v>238</v>
      </c>
      <c r="C312" s="7" t="s">
        <v>30</v>
      </c>
      <c r="D312" s="8">
        <v>1</v>
      </c>
      <c r="E312" s="9"/>
      <c r="F312" s="8">
        <f t="shared" ref="F312:F314" si="34">ROUND(ROUND(D312,2)*ROUND(E312,2),2)</f>
        <v>0</v>
      </c>
    </row>
    <row r="313" spans="1:6" x14ac:dyDescent="0.25">
      <c r="A313" s="5" t="s">
        <v>827</v>
      </c>
      <c r="B313" s="6" t="s">
        <v>270</v>
      </c>
      <c r="C313" s="7" t="s">
        <v>30</v>
      </c>
      <c r="D313" s="8">
        <v>1</v>
      </c>
      <c r="E313" s="9"/>
      <c r="F313" s="8">
        <f t="shared" si="34"/>
        <v>0</v>
      </c>
    </row>
    <row r="314" spans="1:6" ht="25.5" x14ac:dyDescent="0.25">
      <c r="A314" s="5" t="s">
        <v>828</v>
      </c>
      <c r="B314" s="6" t="s">
        <v>271</v>
      </c>
      <c r="C314" s="7" t="s">
        <v>30</v>
      </c>
      <c r="D314" s="8">
        <v>2</v>
      </c>
      <c r="E314" s="9"/>
      <c r="F314" s="8">
        <f t="shared" si="34"/>
        <v>0</v>
      </c>
    </row>
    <row r="315" spans="1:6" x14ac:dyDescent="0.25">
      <c r="A315" s="47" t="s">
        <v>829</v>
      </c>
      <c r="B315" s="48" t="s">
        <v>128</v>
      </c>
      <c r="C315" s="48"/>
      <c r="D315" s="48"/>
      <c r="E315" s="48"/>
      <c r="F315" s="49">
        <f>SUM(F316:F322)</f>
        <v>0</v>
      </c>
    </row>
    <row r="316" spans="1:6" ht="25.5" x14ac:dyDescent="0.25">
      <c r="A316" s="5" t="s">
        <v>830</v>
      </c>
      <c r="B316" s="6" t="s">
        <v>263</v>
      </c>
      <c r="C316" s="7" t="s">
        <v>34</v>
      </c>
      <c r="D316" s="8">
        <v>378</v>
      </c>
      <c r="E316" s="9"/>
      <c r="F316" s="8">
        <f t="shared" ref="F316:F322" si="35">ROUND(ROUND(D316,2)*ROUND(E316,2),2)</f>
        <v>0</v>
      </c>
    </row>
    <row r="317" spans="1:6" x14ac:dyDescent="0.25">
      <c r="A317" s="5" t="s">
        <v>831</v>
      </c>
      <c r="B317" s="6" t="s">
        <v>264</v>
      </c>
      <c r="C317" s="7" t="s">
        <v>34</v>
      </c>
      <c r="D317" s="8">
        <v>189</v>
      </c>
      <c r="E317" s="9"/>
      <c r="F317" s="8">
        <f t="shared" si="35"/>
        <v>0</v>
      </c>
    </row>
    <row r="318" spans="1:6" ht="38.25" x14ac:dyDescent="0.25">
      <c r="A318" s="5" t="s">
        <v>832</v>
      </c>
      <c r="B318" s="6" t="s">
        <v>265</v>
      </c>
      <c r="C318" s="7" t="s">
        <v>34</v>
      </c>
      <c r="D318" s="8">
        <v>195</v>
      </c>
      <c r="E318" s="9"/>
      <c r="F318" s="8">
        <f t="shared" si="35"/>
        <v>0</v>
      </c>
    </row>
    <row r="319" spans="1:6" x14ac:dyDescent="0.25">
      <c r="A319" s="5" t="s">
        <v>833</v>
      </c>
      <c r="B319" s="6" t="s">
        <v>266</v>
      </c>
      <c r="C319" s="7" t="s">
        <v>34</v>
      </c>
      <c r="D319" s="8">
        <v>7</v>
      </c>
      <c r="E319" s="9"/>
      <c r="F319" s="8">
        <f t="shared" si="35"/>
        <v>0</v>
      </c>
    </row>
    <row r="320" spans="1:6" ht="25.5" x14ac:dyDescent="0.25">
      <c r="A320" s="5" t="s">
        <v>834</v>
      </c>
      <c r="B320" s="6" t="s">
        <v>267</v>
      </c>
      <c r="C320" s="7" t="s">
        <v>33</v>
      </c>
      <c r="D320" s="8">
        <v>15</v>
      </c>
      <c r="E320" s="9"/>
      <c r="F320" s="8">
        <f t="shared" si="35"/>
        <v>0</v>
      </c>
    </row>
    <row r="321" spans="1:6" x14ac:dyDescent="0.25">
      <c r="A321" s="5" t="s">
        <v>835</v>
      </c>
      <c r="B321" s="6" t="s">
        <v>268</v>
      </c>
      <c r="C321" s="7" t="s">
        <v>33</v>
      </c>
      <c r="D321" s="8">
        <v>15</v>
      </c>
      <c r="E321" s="9"/>
      <c r="F321" s="8">
        <f t="shared" si="35"/>
        <v>0</v>
      </c>
    </row>
    <row r="322" spans="1:6" ht="38.25" x14ac:dyDescent="0.25">
      <c r="A322" s="5" t="s">
        <v>836</v>
      </c>
      <c r="B322" s="6" t="s">
        <v>269</v>
      </c>
      <c r="C322" s="7" t="s">
        <v>33</v>
      </c>
      <c r="D322" s="8">
        <v>6</v>
      </c>
      <c r="E322" s="9"/>
      <c r="F322" s="8">
        <f t="shared" si="35"/>
        <v>0</v>
      </c>
    </row>
    <row r="323" spans="1:6" x14ac:dyDescent="0.25">
      <c r="A323" s="47" t="s">
        <v>837</v>
      </c>
      <c r="B323" s="48" t="s">
        <v>260</v>
      </c>
      <c r="C323" s="48"/>
      <c r="D323" s="48"/>
      <c r="E323" s="48"/>
      <c r="F323" s="49">
        <f>SUM(F324:F325)</f>
        <v>0</v>
      </c>
    </row>
    <row r="324" spans="1:6" ht="38.25" x14ac:dyDescent="0.25">
      <c r="A324" s="5" t="s">
        <v>838</v>
      </c>
      <c r="B324" s="6" t="s">
        <v>261</v>
      </c>
      <c r="C324" s="7" t="s">
        <v>30</v>
      </c>
      <c r="D324" s="8">
        <v>71</v>
      </c>
      <c r="E324" s="9"/>
      <c r="F324" s="8">
        <f t="shared" ref="F324:F325" si="36">ROUND(ROUND(D324,2)*ROUND(E324,2),2)</f>
        <v>0</v>
      </c>
    </row>
    <row r="325" spans="1:6" ht="38.25" x14ac:dyDescent="0.25">
      <c r="A325" s="5" t="s">
        <v>839</v>
      </c>
      <c r="B325" s="6" t="s">
        <v>262</v>
      </c>
      <c r="C325" s="7" t="s">
        <v>30</v>
      </c>
      <c r="D325" s="8">
        <v>8</v>
      </c>
      <c r="E325" s="9"/>
      <c r="F325" s="8">
        <f t="shared" si="36"/>
        <v>0</v>
      </c>
    </row>
    <row r="326" spans="1:6" x14ac:dyDescent="0.25">
      <c r="A326" s="44" t="s">
        <v>840</v>
      </c>
      <c r="B326" s="45" t="s">
        <v>19</v>
      </c>
      <c r="C326" s="45"/>
      <c r="D326" s="45"/>
      <c r="E326" s="45"/>
      <c r="F326" s="46">
        <f>SUM(F327:F328)</f>
        <v>0</v>
      </c>
    </row>
    <row r="327" spans="1:6" x14ac:dyDescent="0.25">
      <c r="A327" s="5" t="s">
        <v>841</v>
      </c>
      <c r="B327" s="6" t="s">
        <v>1101</v>
      </c>
      <c r="C327" s="7" t="s">
        <v>34</v>
      </c>
      <c r="D327" s="8">
        <v>163</v>
      </c>
      <c r="E327" s="9"/>
      <c r="F327" s="8">
        <f t="shared" ref="F327:F328" si="37">ROUND(ROUND(D327,2)*ROUND(E327,2),2)</f>
        <v>0</v>
      </c>
    </row>
    <row r="328" spans="1:6" x14ac:dyDescent="0.25">
      <c r="A328" s="5" t="s">
        <v>842</v>
      </c>
      <c r="B328" s="6" t="s">
        <v>1100</v>
      </c>
      <c r="C328" s="7" t="s">
        <v>30</v>
      </c>
      <c r="D328" s="8">
        <v>1</v>
      </c>
      <c r="E328" s="9"/>
      <c r="F328" s="8">
        <f t="shared" si="37"/>
        <v>0</v>
      </c>
    </row>
    <row r="329" spans="1:6" x14ac:dyDescent="0.25">
      <c r="A329" s="47" t="s">
        <v>366</v>
      </c>
      <c r="B329" s="48" t="s">
        <v>11</v>
      </c>
      <c r="C329" s="48"/>
      <c r="D329" s="48"/>
      <c r="E329" s="48"/>
      <c r="F329" s="49">
        <f>F330+F357+F368</f>
        <v>0</v>
      </c>
    </row>
    <row r="330" spans="1:6" x14ac:dyDescent="0.25">
      <c r="A330" s="44" t="s">
        <v>843</v>
      </c>
      <c r="B330" s="45" t="s">
        <v>272</v>
      </c>
      <c r="C330" s="45"/>
      <c r="D330" s="45"/>
      <c r="E330" s="45"/>
      <c r="F330" s="46">
        <f>F331+F340+F354</f>
        <v>0</v>
      </c>
    </row>
    <row r="331" spans="1:6" x14ac:dyDescent="0.25">
      <c r="A331" s="47" t="s">
        <v>844</v>
      </c>
      <c r="B331" s="48" t="s">
        <v>273</v>
      </c>
      <c r="C331" s="48"/>
      <c r="D331" s="48"/>
      <c r="E331" s="48"/>
      <c r="F331" s="49">
        <f>SUM(F332:F339)</f>
        <v>0</v>
      </c>
    </row>
    <row r="332" spans="1:6" x14ac:dyDescent="0.25">
      <c r="A332" s="5" t="s">
        <v>845</v>
      </c>
      <c r="B332" s="6" t="s">
        <v>276</v>
      </c>
      <c r="C332" s="7" t="s">
        <v>34</v>
      </c>
      <c r="D332" s="8">
        <v>28.8</v>
      </c>
      <c r="E332" s="9"/>
      <c r="F332" s="8">
        <f t="shared" ref="F332:F339" si="38">ROUND(ROUND(D332,2)*ROUND(E332,2),2)</f>
        <v>0</v>
      </c>
    </row>
    <row r="333" spans="1:6" ht="25.5" x14ac:dyDescent="0.25">
      <c r="A333" s="5" t="s">
        <v>846</v>
      </c>
      <c r="B333" s="6" t="s">
        <v>277</v>
      </c>
      <c r="C333" s="7" t="s">
        <v>34</v>
      </c>
      <c r="D333" s="8">
        <v>152.80000000000001</v>
      </c>
      <c r="E333" s="9"/>
      <c r="F333" s="8">
        <f t="shared" si="38"/>
        <v>0</v>
      </c>
    </row>
    <row r="334" spans="1:6" ht="25.5" x14ac:dyDescent="0.25">
      <c r="A334" s="5" t="s">
        <v>847</v>
      </c>
      <c r="B334" s="6" t="s">
        <v>278</v>
      </c>
      <c r="C334" s="7" t="s">
        <v>34</v>
      </c>
      <c r="D334" s="8">
        <v>2.65</v>
      </c>
      <c r="E334" s="9"/>
      <c r="F334" s="8">
        <f t="shared" si="38"/>
        <v>0</v>
      </c>
    </row>
    <row r="335" spans="1:6" x14ac:dyDescent="0.25">
      <c r="A335" s="5" t="s">
        <v>848</v>
      </c>
      <c r="B335" s="6" t="s">
        <v>279</v>
      </c>
      <c r="C335" s="7" t="s">
        <v>30</v>
      </c>
      <c r="D335" s="8">
        <v>2</v>
      </c>
      <c r="E335" s="9"/>
      <c r="F335" s="8">
        <f t="shared" si="38"/>
        <v>0</v>
      </c>
    </row>
    <row r="336" spans="1:6" ht="38.25" x14ac:dyDescent="0.25">
      <c r="A336" s="5" t="s">
        <v>849</v>
      </c>
      <c r="B336" s="6" t="s">
        <v>280</v>
      </c>
      <c r="C336" s="7" t="s">
        <v>34</v>
      </c>
      <c r="D336" s="8">
        <v>200</v>
      </c>
      <c r="E336" s="9"/>
      <c r="F336" s="8">
        <f t="shared" si="38"/>
        <v>0</v>
      </c>
    </row>
    <row r="337" spans="1:6" x14ac:dyDescent="0.25">
      <c r="A337" s="5" t="s">
        <v>850</v>
      </c>
      <c r="B337" s="6" t="s">
        <v>281</v>
      </c>
      <c r="C337" s="7" t="s">
        <v>69</v>
      </c>
      <c r="D337" s="8">
        <v>1</v>
      </c>
      <c r="E337" s="9"/>
      <c r="F337" s="8">
        <f t="shared" si="38"/>
        <v>0</v>
      </c>
    </row>
    <row r="338" spans="1:6" x14ac:dyDescent="0.25">
      <c r="A338" s="5" t="s">
        <v>851</v>
      </c>
      <c r="B338" s="6" t="s">
        <v>348</v>
      </c>
      <c r="C338" s="7" t="s">
        <v>69</v>
      </c>
      <c r="D338" s="8">
        <v>1</v>
      </c>
      <c r="E338" s="9"/>
      <c r="F338" s="8">
        <f t="shared" si="38"/>
        <v>0</v>
      </c>
    </row>
    <row r="339" spans="1:6" ht="25.5" x14ac:dyDescent="0.25">
      <c r="A339" s="5" t="s">
        <v>852</v>
      </c>
      <c r="B339" s="6" t="s">
        <v>282</v>
      </c>
      <c r="C339" s="7" t="s">
        <v>30</v>
      </c>
      <c r="D339" s="8">
        <v>16</v>
      </c>
      <c r="E339" s="9"/>
      <c r="F339" s="8">
        <f t="shared" si="38"/>
        <v>0</v>
      </c>
    </row>
    <row r="340" spans="1:6" x14ac:dyDescent="0.25">
      <c r="A340" s="47" t="s">
        <v>853</v>
      </c>
      <c r="B340" s="48" t="s">
        <v>274</v>
      </c>
      <c r="C340" s="48"/>
      <c r="D340" s="48"/>
      <c r="E340" s="48"/>
      <c r="F340" s="49">
        <f>SUM(F341:F353)</f>
        <v>0</v>
      </c>
    </row>
    <row r="341" spans="1:6" x14ac:dyDescent="0.25">
      <c r="A341" s="5" t="s">
        <v>854</v>
      </c>
      <c r="B341" s="6" t="s">
        <v>283</v>
      </c>
      <c r="C341" s="7" t="s">
        <v>30</v>
      </c>
      <c r="D341" s="8">
        <v>1</v>
      </c>
      <c r="E341" s="9"/>
      <c r="F341" s="8">
        <f t="shared" ref="F341:F353" si="39">ROUND(ROUND(D341,2)*ROUND(E341,2),2)</f>
        <v>0</v>
      </c>
    </row>
    <row r="342" spans="1:6" x14ac:dyDescent="0.25">
      <c r="A342" s="5" t="s">
        <v>855</v>
      </c>
      <c r="B342" s="6" t="s">
        <v>284</v>
      </c>
      <c r="C342" s="7" t="s">
        <v>30</v>
      </c>
      <c r="D342" s="8">
        <v>3</v>
      </c>
      <c r="E342" s="9"/>
      <c r="F342" s="8">
        <f t="shared" si="39"/>
        <v>0</v>
      </c>
    </row>
    <row r="343" spans="1:6" x14ac:dyDescent="0.25">
      <c r="A343" s="5" t="s">
        <v>856</v>
      </c>
      <c r="B343" s="6" t="s">
        <v>285</v>
      </c>
      <c r="C343" s="7" t="s">
        <v>30</v>
      </c>
      <c r="D343" s="8">
        <v>2</v>
      </c>
      <c r="E343" s="9"/>
      <c r="F343" s="8">
        <f t="shared" si="39"/>
        <v>0</v>
      </c>
    </row>
    <row r="344" spans="1:6" x14ac:dyDescent="0.25">
      <c r="A344" s="5" t="s">
        <v>857</v>
      </c>
      <c r="B344" s="6" t="s">
        <v>286</v>
      </c>
      <c r="C344" s="7" t="s">
        <v>30</v>
      </c>
      <c r="D344" s="8">
        <v>1</v>
      </c>
      <c r="E344" s="9"/>
      <c r="F344" s="8">
        <f t="shared" si="39"/>
        <v>0</v>
      </c>
    </row>
    <row r="345" spans="1:6" x14ac:dyDescent="0.25">
      <c r="A345" s="5" t="s">
        <v>858</v>
      </c>
      <c r="B345" s="6" t="s">
        <v>287</v>
      </c>
      <c r="C345" s="7" t="s">
        <v>30</v>
      </c>
      <c r="D345" s="8">
        <v>1</v>
      </c>
      <c r="E345" s="9"/>
      <c r="F345" s="8">
        <f t="shared" si="39"/>
        <v>0</v>
      </c>
    </row>
    <row r="346" spans="1:6" x14ac:dyDescent="0.25">
      <c r="A346" s="5" t="s">
        <v>859</v>
      </c>
      <c r="B346" s="6" t="s">
        <v>288</v>
      </c>
      <c r="C346" s="7" t="s">
        <v>30</v>
      </c>
      <c r="D346" s="8">
        <v>1</v>
      </c>
      <c r="E346" s="9"/>
      <c r="F346" s="8">
        <f t="shared" si="39"/>
        <v>0</v>
      </c>
    </row>
    <row r="347" spans="1:6" x14ac:dyDescent="0.25">
      <c r="A347" s="5" t="s">
        <v>860</v>
      </c>
      <c r="B347" s="6" t="s">
        <v>289</v>
      </c>
      <c r="C347" s="7" t="s">
        <v>30</v>
      </c>
      <c r="D347" s="8">
        <v>1</v>
      </c>
      <c r="E347" s="9"/>
      <c r="F347" s="8">
        <f t="shared" si="39"/>
        <v>0</v>
      </c>
    </row>
    <row r="348" spans="1:6" x14ac:dyDescent="0.25">
      <c r="A348" s="5" t="s">
        <v>861</v>
      </c>
      <c r="B348" s="6" t="s">
        <v>290</v>
      </c>
      <c r="C348" s="7" t="s">
        <v>30</v>
      </c>
      <c r="D348" s="8">
        <v>1</v>
      </c>
      <c r="E348" s="9"/>
      <c r="F348" s="8">
        <f t="shared" si="39"/>
        <v>0</v>
      </c>
    </row>
    <row r="349" spans="1:6" x14ac:dyDescent="0.25">
      <c r="A349" s="5" t="s">
        <v>862</v>
      </c>
      <c r="B349" s="6" t="s">
        <v>291</v>
      </c>
      <c r="C349" s="7" t="s">
        <v>30</v>
      </c>
      <c r="D349" s="8">
        <v>1</v>
      </c>
      <c r="E349" s="9"/>
      <c r="F349" s="8">
        <f t="shared" si="39"/>
        <v>0</v>
      </c>
    </row>
    <row r="350" spans="1:6" x14ac:dyDescent="0.25">
      <c r="A350" s="5" t="s">
        <v>863</v>
      </c>
      <c r="B350" s="6" t="s">
        <v>292</v>
      </c>
      <c r="C350" s="7" t="s">
        <v>30</v>
      </c>
      <c r="D350" s="8">
        <v>1</v>
      </c>
      <c r="E350" s="9"/>
      <c r="F350" s="8">
        <f t="shared" si="39"/>
        <v>0</v>
      </c>
    </row>
    <row r="351" spans="1:6" x14ac:dyDescent="0.25">
      <c r="A351" s="5" t="s">
        <v>864</v>
      </c>
      <c r="B351" s="6" t="s">
        <v>293</v>
      </c>
      <c r="C351" s="7" t="s">
        <v>30</v>
      </c>
      <c r="D351" s="8">
        <v>1</v>
      </c>
      <c r="E351" s="9"/>
      <c r="F351" s="8">
        <f t="shared" si="39"/>
        <v>0</v>
      </c>
    </row>
    <row r="352" spans="1:6" x14ac:dyDescent="0.25">
      <c r="A352" s="5" t="s">
        <v>865</v>
      </c>
      <c r="B352" s="6" t="s">
        <v>294</v>
      </c>
      <c r="C352" s="7" t="s">
        <v>30</v>
      </c>
      <c r="D352" s="8">
        <v>1</v>
      </c>
      <c r="E352" s="9"/>
      <c r="F352" s="8">
        <f t="shared" si="39"/>
        <v>0</v>
      </c>
    </row>
    <row r="353" spans="1:6" x14ac:dyDescent="0.25">
      <c r="A353" s="5" t="s">
        <v>866</v>
      </c>
      <c r="B353" s="6" t="s">
        <v>295</v>
      </c>
      <c r="C353" s="7" t="s">
        <v>30</v>
      </c>
      <c r="D353" s="8">
        <v>2</v>
      </c>
      <c r="E353" s="9"/>
      <c r="F353" s="8">
        <f t="shared" si="39"/>
        <v>0</v>
      </c>
    </row>
    <row r="354" spans="1:6" x14ac:dyDescent="0.25">
      <c r="A354" s="47" t="s">
        <v>867</v>
      </c>
      <c r="B354" s="48" t="s">
        <v>275</v>
      </c>
      <c r="C354" s="48"/>
      <c r="D354" s="48"/>
      <c r="E354" s="48"/>
      <c r="F354" s="49">
        <f>SUM(F355:F356)</f>
        <v>0</v>
      </c>
    </row>
    <row r="355" spans="1:6" x14ac:dyDescent="0.25">
      <c r="A355" s="5" t="s">
        <v>868</v>
      </c>
      <c r="B355" s="6" t="s">
        <v>297</v>
      </c>
      <c r="C355" s="7" t="s">
        <v>30</v>
      </c>
      <c r="D355" s="8">
        <v>1</v>
      </c>
      <c r="E355" s="9"/>
      <c r="F355" s="8">
        <f t="shared" ref="F355:F356" si="40">ROUND(ROUND(D355,2)*ROUND(E355,2),2)</f>
        <v>0</v>
      </c>
    </row>
    <row r="356" spans="1:6" x14ac:dyDescent="0.25">
      <c r="A356" s="5" t="s">
        <v>869</v>
      </c>
      <c r="B356" s="6" t="s">
        <v>296</v>
      </c>
      <c r="C356" s="7" t="s">
        <v>30</v>
      </c>
      <c r="D356" s="8">
        <v>1</v>
      </c>
      <c r="E356" s="9"/>
      <c r="F356" s="8">
        <f t="shared" si="40"/>
        <v>0</v>
      </c>
    </row>
    <row r="357" spans="1:6" x14ac:dyDescent="0.25">
      <c r="A357" s="44" t="s">
        <v>870</v>
      </c>
      <c r="B357" s="45" t="s">
        <v>20</v>
      </c>
      <c r="C357" s="45"/>
      <c r="D357" s="45"/>
      <c r="E357" s="45"/>
      <c r="F357" s="46">
        <f>SUM(F358:F367)</f>
        <v>0</v>
      </c>
    </row>
    <row r="358" spans="1:6" x14ac:dyDescent="0.25">
      <c r="A358" s="5" t="s">
        <v>871</v>
      </c>
      <c r="B358" s="6" t="s">
        <v>298</v>
      </c>
      <c r="C358" s="7" t="s">
        <v>34</v>
      </c>
      <c r="D358" s="8">
        <v>186.25000000000003</v>
      </c>
      <c r="E358" s="9"/>
      <c r="F358" s="8">
        <f t="shared" ref="F358:F367" si="41">ROUND(ROUND(D358,2)*ROUND(E358,2),2)</f>
        <v>0</v>
      </c>
    </row>
    <row r="359" spans="1:6" x14ac:dyDescent="0.25">
      <c r="A359" s="5" t="s">
        <v>872</v>
      </c>
      <c r="B359" s="6" t="s">
        <v>299</v>
      </c>
      <c r="C359" s="7" t="s">
        <v>34</v>
      </c>
      <c r="D359" s="8">
        <v>186.25000000000003</v>
      </c>
      <c r="E359" s="9"/>
      <c r="F359" s="8">
        <f t="shared" si="41"/>
        <v>0</v>
      </c>
    </row>
    <row r="360" spans="1:6" x14ac:dyDescent="0.25">
      <c r="A360" s="5" t="s">
        <v>873</v>
      </c>
      <c r="B360" s="6" t="s">
        <v>300</v>
      </c>
      <c r="C360" s="7" t="s">
        <v>34</v>
      </c>
      <c r="D360" s="8">
        <v>186.25000000000003</v>
      </c>
      <c r="E360" s="9"/>
      <c r="F360" s="8">
        <f t="shared" si="41"/>
        <v>0</v>
      </c>
    </row>
    <row r="361" spans="1:6" x14ac:dyDescent="0.25">
      <c r="A361" s="5" t="s">
        <v>874</v>
      </c>
      <c r="B361" s="6" t="s">
        <v>301</v>
      </c>
      <c r="C361" s="7" t="s">
        <v>30</v>
      </c>
      <c r="D361" s="8">
        <v>19</v>
      </c>
      <c r="E361" s="9"/>
      <c r="F361" s="8">
        <f t="shared" si="41"/>
        <v>0</v>
      </c>
    </row>
    <row r="362" spans="1:6" ht="25.5" x14ac:dyDescent="0.25">
      <c r="A362" s="5" t="s">
        <v>875</v>
      </c>
      <c r="B362" s="6" t="s">
        <v>302</v>
      </c>
      <c r="C362" s="7" t="s">
        <v>30</v>
      </c>
      <c r="D362" s="8">
        <v>18</v>
      </c>
      <c r="E362" s="9"/>
      <c r="F362" s="8">
        <f t="shared" si="41"/>
        <v>0</v>
      </c>
    </row>
    <row r="363" spans="1:6" x14ac:dyDescent="0.25">
      <c r="A363" s="5" t="s">
        <v>876</v>
      </c>
      <c r="B363" s="6" t="s">
        <v>303</v>
      </c>
      <c r="C363" s="7" t="s">
        <v>30</v>
      </c>
      <c r="D363" s="8">
        <v>1</v>
      </c>
      <c r="E363" s="9"/>
      <c r="F363" s="8">
        <f t="shared" si="41"/>
        <v>0</v>
      </c>
    </row>
    <row r="364" spans="1:6" ht="51" x14ac:dyDescent="0.25">
      <c r="A364" s="5" t="s">
        <v>877</v>
      </c>
      <c r="B364" s="6" t="s">
        <v>304</v>
      </c>
      <c r="C364" s="7" t="s">
        <v>34</v>
      </c>
      <c r="D364" s="8">
        <v>186.25000000000003</v>
      </c>
      <c r="E364" s="9"/>
      <c r="F364" s="8">
        <f t="shared" si="41"/>
        <v>0</v>
      </c>
    </row>
    <row r="365" spans="1:6" ht="25.5" x14ac:dyDescent="0.25">
      <c r="A365" s="5" t="s">
        <v>878</v>
      </c>
      <c r="B365" s="6" t="s">
        <v>305</v>
      </c>
      <c r="C365" s="7" t="s">
        <v>34</v>
      </c>
      <c r="D365" s="8">
        <v>186.25000000000003</v>
      </c>
      <c r="E365" s="9"/>
      <c r="F365" s="8">
        <f t="shared" si="41"/>
        <v>0</v>
      </c>
    </row>
    <row r="366" spans="1:6" ht="25.5" x14ac:dyDescent="0.25">
      <c r="A366" s="5" t="s">
        <v>879</v>
      </c>
      <c r="B366" s="6" t="s">
        <v>306</v>
      </c>
      <c r="C366" s="7" t="s">
        <v>34</v>
      </c>
      <c r="D366" s="8">
        <v>30</v>
      </c>
      <c r="E366" s="9"/>
      <c r="F366" s="8">
        <f t="shared" si="41"/>
        <v>0</v>
      </c>
    </row>
    <row r="367" spans="1:6" x14ac:dyDescent="0.25">
      <c r="A367" s="5" t="s">
        <v>880</v>
      </c>
      <c r="B367" s="6" t="s">
        <v>307</v>
      </c>
      <c r="C367" s="7" t="s">
        <v>69</v>
      </c>
      <c r="D367" s="8">
        <v>1</v>
      </c>
      <c r="E367" s="9"/>
      <c r="F367" s="8">
        <f t="shared" si="41"/>
        <v>0</v>
      </c>
    </row>
    <row r="368" spans="1:6" x14ac:dyDescent="0.25">
      <c r="A368" s="44" t="s">
        <v>881</v>
      </c>
      <c r="B368" s="45" t="s">
        <v>21</v>
      </c>
      <c r="C368" s="45"/>
      <c r="D368" s="45"/>
      <c r="E368" s="45"/>
      <c r="F368" s="46">
        <f>F369+F371+F374+F383+F391+F393</f>
        <v>0</v>
      </c>
    </row>
    <row r="369" spans="1:6" x14ac:dyDescent="0.25">
      <c r="A369" s="47" t="s">
        <v>882</v>
      </c>
      <c r="B369" s="48" t="s">
        <v>15</v>
      </c>
      <c r="C369" s="48"/>
      <c r="D369" s="48"/>
      <c r="E369" s="48"/>
      <c r="F369" s="49">
        <f>SUM(F370)</f>
        <v>0</v>
      </c>
    </row>
    <row r="370" spans="1:6" ht="25.5" x14ac:dyDescent="0.25">
      <c r="A370" s="5" t="s">
        <v>883</v>
      </c>
      <c r="B370" s="6" t="s">
        <v>311</v>
      </c>
      <c r="C370" s="7" t="s">
        <v>34</v>
      </c>
      <c r="D370" s="8">
        <v>190</v>
      </c>
      <c r="E370" s="9"/>
      <c r="F370" s="8">
        <f t="shared" ref="F370" si="42">ROUND(ROUND(D370,2)*ROUND(E370,2),2)</f>
        <v>0</v>
      </c>
    </row>
    <row r="371" spans="1:6" x14ac:dyDescent="0.25">
      <c r="A371" s="47" t="s">
        <v>884</v>
      </c>
      <c r="B371" s="48" t="s">
        <v>308</v>
      </c>
      <c r="C371" s="48"/>
      <c r="D371" s="48"/>
      <c r="E371" s="48"/>
      <c r="F371" s="49">
        <f>SUM(F372:F373)</f>
        <v>0</v>
      </c>
    </row>
    <row r="372" spans="1:6" ht="38.25" x14ac:dyDescent="0.25">
      <c r="A372" s="5" t="s">
        <v>885</v>
      </c>
      <c r="B372" s="6" t="s">
        <v>312</v>
      </c>
      <c r="C372" s="7" t="s">
        <v>30</v>
      </c>
      <c r="D372" s="8">
        <v>1</v>
      </c>
      <c r="E372" s="9"/>
      <c r="F372" s="8">
        <f t="shared" ref="F372:F373" si="43">ROUND(ROUND(D372,2)*ROUND(E372,2),2)</f>
        <v>0</v>
      </c>
    </row>
    <row r="373" spans="1:6" ht="38.25" x14ac:dyDescent="0.25">
      <c r="A373" s="5" t="s">
        <v>886</v>
      </c>
      <c r="B373" s="6" t="s">
        <v>313</v>
      </c>
      <c r="C373" s="7" t="s">
        <v>30</v>
      </c>
      <c r="D373" s="8">
        <v>2</v>
      </c>
      <c r="E373" s="9"/>
      <c r="F373" s="8">
        <f t="shared" si="43"/>
        <v>0</v>
      </c>
    </row>
    <row r="374" spans="1:6" x14ac:dyDescent="0.25">
      <c r="A374" s="47" t="s">
        <v>887</v>
      </c>
      <c r="B374" s="48" t="s">
        <v>16</v>
      </c>
      <c r="C374" s="48"/>
      <c r="D374" s="48"/>
      <c r="E374" s="48"/>
      <c r="F374" s="49">
        <f>SUM(F375:F382)</f>
        <v>0</v>
      </c>
    </row>
    <row r="375" spans="1:6" ht="51" x14ac:dyDescent="0.25">
      <c r="A375" s="5" t="s">
        <v>888</v>
      </c>
      <c r="B375" s="6" t="s">
        <v>318</v>
      </c>
      <c r="C375" s="7" t="s">
        <v>44</v>
      </c>
      <c r="D375" s="8">
        <v>50</v>
      </c>
      <c r="E375" s="9"/>
      <c r="F375" s="8">
        <f t="shared" ref="F375:F382" si="44">ROUND(ROUND(D375,2)*ROUND(E375,2),2)</f>
        <v>0</v>
      </c>
    </row>
    <row r="376" spans="1:6" ht="25.5" x14ac:dyDescent="0.25">
      <c r="A376" s="5" t="s">
        <v>889</v>
      </c>
      <c r="B376" s="6" t="s">
        <v>319</v>
      </c>
      <c r="C376" s="7" t="s">
        <v>44</v>
      </c>
      <c r="D376" s="8">
        <v>3</v>
      </c>
      <c r="E376" s="9"/>
      <c r="F376" s="8">
        <f t="shared" si="44"/>
        <v>0</v>
      </c>
    </row>
    <row r="377" spans="1:6" ht="51" x14ac:dyDescent="0.25">
      <c r="A377" s="5" t="s">
        <v>890</v>
      </c>
      <c r="B377" s="6" t="s">
        <v>320</v>
      </c>
      <c r="C377" s="7" t="s">
        <v>44</v>
      </c>
      <c r="D377" s="8">
        <v>6</v>
      </c>
      <c r="E377" s="9"/>
      <c r="F377" s="8">
        <f t="shared" si="44"/>
        <v>0</v>
      </c>
    </row>
    <row r="378" spans="1:6" ht="25.5" x14ac:dyDescent="0.25">
      <c r="A378" s="5" t="s">
        <v>891</v>
      </c>
      <c r="B378" s="6" t="s">
        <v>314</v>
      </c>
      <c r="C378" s="7" t="s">
        <v>44</v>
      </c>
      <c r="D378" s="8">
        <v>0</v>
      </c>
      <c r="E378" s="8"/>
      <c r="F378" s="8">
        <f t="shared" si="44"/>
        <v>0</v>
      </c>
    </row>
    <row r="379" spans="1:6" ht="38.25" x14ac:dyDescent="0.25">
      <c r="A379" s="5" t="s">
        <v>892</v>
      </c>
      <c r="B379" s="6" t="s">
        <v>315</v>
      </c>
      <c r="C379" s="7" t="s">
        <v>44</v>
      </c>
      <c r="D379" s="8">
        <v>60</v>
      </c>
      <c r="E379" s="9"/>
      <c r="F379" s="8">
        <f t="shared" si="44"/>
        <v>0</v>
      </c>
    </row>
    <row r="380" spans="1:6" ht="25.5" x14ac:dyDescent="0.25">
      <c r="A380" s="5" t="s">
        <v>893</v>
      </c>
      <c r="B380" s="6" t="s">
        <v>316</v>
      </c>
      <c r="C380" s="7" t="s">
        <v>33</v>
      </c>
      <c r="D380" s="8">
        <v>20</v>
      </c>
      <c r="E380" s="9"/>
      <c r="F380" s="8">
        <f t="shared" si="44"/>
        <v>0</v>
      </c>
    </row>
    <row r="381" spans="1:6" ht="51" x14ac:dyDescent="0.25">
      <c r="A381" s="5" t="s">
        <v>894</v>
      </c>
      <c r="B381" s="6" t="s">
        <v>321</v>
      </c>
      <c r="C381" s="7" t="s">
        <v>44</v>
      </c>
      <c r="D381" s="8">
        <v>16</v>
      </c>
      <c r="E381" s="9"/>
      <c r="F381" s="8">
        <f t="shared" si="44"/>
        <v>0</v>
      </c>
    </row>
    <row r="382" spans="1:6" ht="63.75" x14ac:dyDescent="0.25">
      <c r="A382" s="5" t="s">
        <v>895</v>
      </c>
      <c r="B382" s="6" t="s">
        <v>317</v>
      </c>
      <c r="C382" s="7" t="s">
        <v>44</v>
      </c>
      <c r="D382" s="8">
        <v>16</v>
      </c>
      <c r="E382" s="9"/>
      <c r="F382" s="8">
        <f t="shared" si="44"/>
        <v>0</v>
      </c>
    </row>
    <row r="383" spans="1:6" x14ac:dyDescent="0.25">
      <c r="A383" s="47" t="s">
        <v>896</v>
      </c>
      <c r="B383" s="48" t="s">
        <v>309</v>
      </c>
      <c r="C383" s="48"/>
      <c r="D383" s="48"/>
      <c r="E383" s="48"/>
      <c r="F383" s="49">
        <f>SUM(F384:F390)</f>
        <v>0</v>
      </c>
    </row>
    <row r="384" spans="1:6" ht="25.5" x14ac:dyDescent="0.25">
      <c r="A384" s="5" t="s">
        <v>897</v>
      </c>
      <c r="B384" s="6" t="s">
        <v>322</v>
      </c>
      <c r="C384" s="7" t="s">
        <v>34</v>
      </c>
      <c r="D384" s="8">
        <v>52</v>
      </c>
      <c r="E384" s="9"/>
      <c r="F384" s="8">
        <f t="shared" ref="F384:F390" si="45">ROUND(ROUND(D384,2)*ROUND(E384,2),2)</f>
        <v>0</v>
      </c>
    </row>
    <row r="385" spans="1:6" x14ac:dyDescent="0.25">
      <c r="A385" s="5" t="s">
        <v>898</v>
      </c>
      <c r="B385" s="6" t="s">
        <v>323</v>
      </c>
      <c r="C385" s="7" t="s">
        <v>30</v>
      </c>
      <c r="D385" s="8">
        <v>104</v>
      </c>
      <c r="E385" s="9"/>
      <c r="F385" s="8">
        <f t="shared" si="45"/>
        <v>0</v>
      </c>
    </row>
    <row r="386" spans="1:6" x14ac:dyDescent="0.25">
      <c r="A386" s="5" t="s">
        <v>899</v>
      </c>
      <c r="B386" s="6" t="s">
        <v>324</v>
      </c>
      <c r="C386" s="7" t="s">
        <v>30</v>
      </c>
      <c r="D386" s="8">
        <v>208</v>
      </c>
      <c r="E386" s="9"/>
      <c r="F386" s="8">
        <f t="shared" si="45"/>
        <v>0</v>
      </c>
    </row>
    <row r="387" spans="1:6" x14ac:dyDescent="0.25">
      <c r="A387" s="5" t="s">
        <v>900</v>
      </c>
      <c r="B387" s="6" t="s">
        <v>325</v>
      </c>
      <c r="C387" s="7" t="s">
        <v>30</v>
      </c>
      <c r="D387" s="8">
        <v>1040</v>
      </c>
      <c r="E387" s="9"/>
      <c r="F387" s="8">
        <f t="shared" si="45"/>
        <v>0</v>
      </c>
    </row>
    <row r="388" spans="1:6" x14ac:dyDescent="0.25">
      <c r="A388" s="5" t="s">
        <v>901</v>
      </c>
      <c r="B388" s="6" t="s">
        <v>326</v>
      </c>
      <c r="C388" s="7" t="s">
        <v>30</v>
      </c>
      <c r="D388" s="8">
        <v>208</v>
      </c>
      <c r="E388" s="9"/>
      <c r="F388" s="8">
        <f t="shared" si="45"/>
        <v>0</v>
      </c>
    </row>
    <row r="389" spans="1:6" x14ac:dyDescent="0.25">
      <c r="A389" s="5" t="s">
        <v>902</v>
      </c>
      <c r="B389" s="6" t="s">
        <v>327</v>
      </c>
      <c r="C389" s="7" t="s">
        <v>33</v>
      </c>
      <c r="D389" s="8">
        <v>85</v>
      </c>
      <c r="E389" s="9"/>
      <c r="F389" s="8">
        <f t="shared" si="45"/>
        <v>0</v>
      </c>
    </row>
    <row r="390" spans="1:6" x14ac:dyDescent="0.25">
      <c r="A390" s="5" t="s">
        <v>903</v>
      </c>
      <c r="B390" s="6" t="s">
        <v>328</v>
      </c>
      <c r="C390" s="7" t="s">
        <v>158</v>
      </c>
      <c r="D390" s="8">
        <v>10</v>
      </c>
      <c r="E390" s="9"/>
      <c r="F390" s="8">
        <f t="shared" si="45"/>
        <v>0</v>
      </c>
    </row>
    <row r="391" spans="1:6" x14ac:dyDescent="0.25">
      <c r="A391" s="47" t="s">
        <v>904</v>
      </c>
      <c r="B391" s="48" t="s">
        <v>310</v>
      </c>
      <c r="C391" s="48"/>
      <c r="D391" s="48"/>
      <c r="E391" s="48"/>
      <c r="F391" s="49">
        <f>SUM(F392)</f>
        <v>0</v>
      </c>
    </row>
    <row r="392" spans="1:6" ht="395.25" x14ac:dyDescent="0.25">
      <c r="A392" s="5" t="s">
        <v>905</v>
      </c>
      <c r="B392" s="6" t="s">
        <v>329</v>
      </c>
      <c r="C392" s="7" t="s">
        <v>30</v>
      </c>
      <c r="D392" s="8">
        <v>1</v>
      </c>
      <c r="E392" s="9"/>
      <c r="F392" s="8">
        <f t="shared" ref="F392" si="46">ROUND(ROUND(D392,2)*ROUND(E392,2),2)</f>
        <v>0</v>
      </c>
    </row>
    <row r="393" spans="1:6" x14ac:dyDescent="0.25">
      <c r="A393" s="47" t="s">
        <v>906</v>
      </c>
      <c r="B393" s="48" t="s">
        <v>25</v>
      </c>
      <c r="C393" s="48"/>
      <c r="D393" s="48"/>
      <c r="E393" s="48"/>
      <c r="F393" s="49">
        <f>SUM(F394:F396)</f>
        <v>0</v>
      </c>
    </row>
    <row r="394" spans="1:6" ht="140.25" x14ac:dyDescent="0.25">
      <c r="A394" s="5" t="s">
        <v>907</v>
      </c>
      <c r="B394" s="6" t="s">
        <v>330</v>
      </c>
      <c r="C394" s="7" t="s">
        <v>69</v>
      </c>
      <c r="D394" s="8">
        <v>2</v>
      </c>
      <c r="E394" s="9"/>
      <c r="F394" s="8">
        <f t="shared" ref="F394:F396" si="47">ROUND(ROUND(D394,2)*ROUND(E394,2),2)</f>
        <v>0</v>
      </c>
    </row>
    <row r="395" spans="1:6" ht="25.5" x14ac:dyDescent="0.25">
      <c r="A395" s="5" t="s">
        <v>908</v>
      </c>
      <c r="B395" s="18" t="s">
        <v>352</v>
      </c>
      <c r="C395" s="7" t="s">
        <v>158</v>
      </c>
      <c r="D395" s="8">
        <v>10</v>
      </c>
      <c r="E395" s="9"/>
      <c r="F395" s="8">
        <f t="shared" si="47"/>
        <v>0</v>
      </c>
    </row>
    <row r="396" spans="1:6" x14ac:dyDescent="0.25">
      <c r="A396" s="5" t="s">
        <v>909</v>
      </c>
      <c r="B396" s="6" t="s">
        <v>331</v>
      </c>
      <c r="C396" s="7" t="s">
        <v>158</v>
      </c>
      <c r="D396" s="8">
        <v>8</v>
      </c>
      <c r="E396" s="9"/>
      <c r="F396" s="8">
        <f t="shared" si="47"/>
        <v>0</v>
      </c>
    </row>
    <row r="397" spans="1:6" x14ac:dyDescent="0.25">
      <c r="A397" s="47" t="s">
        <v>367</v>
      </c>
      <c r="B397" s="48" t="s">
        <v>165</v>
      </c>
      <c r="C397" s="48"/>
      <c r="D397" s="48"/>
      <c r="E397" s="48"/>
      <c r="F397" s="49">
        <f>F398+F402+F408+F493</f>
        <v>0</v>
      </c>
    </row>
    <row r="398" spans="1:6" x14ac:dyDescent="0.25">
      <c r="A398" s="44" t="s">
        <v>910</v>
      </c>
      <c r="B398" s="45" t="s">
        <v>22</v>
      </c>
      <c r="C398" s="45"/>
      <c r="D398" s="45"/>
      <c r="E398" s="45"/>
      <c r="F398" s="46">
        <f>SUM(F399:F401)</f>
        <v>0</v>
      </c>
    </row>
    <row r="399" spans="1:6" x14ac:dyDescent="0.25">
      <c r="A399" s="5" t="s">
        <v>911</v>
      </c>
      <c r="B399" s="6" t="s">
        <v>332</v>
      </c>
      <c r="C399" s="7" t="s">
        <v>34</v>
      </c>
      <c r="D399" s="8">
        <v>170</v>
      </c>
      <c r="E399" s="9"/>
      <c r="F399" s="8">
        <f t="shared" ref="F399:F401" si="48">ROUND(ROUND(D399,2)*ROUND(E399,2),2)</f>
        <v>0</v>
      </c>
    </row>
    <row r="400" spans="1:6" x14ac:dyDescent="0.25">
      <c r="A400" s="5" t="s">
        <v>912</v>
      </c>
      <c r="B400" s="6" t="s">
        <v>333</v>
      </c>
      <c r="C400" s="7" t="s">
        <v>34</v>
      </c>
      <c r="D400" s="8">
        <v>170</v>
      </c>
      <c r="E400" s="9"/>
      <c r="F400" s="8">
        <f t="shared" si="48"/>
        <v>0</v>
      </c>
    </row>
    <row r="401" spans="1:6" x14ac:dyDescent="0.25">
      <c r="A401" s="5" t="s">
        <v>913</v>
      </c>
      <c r="B401" s="6" t="s">
        <v>334</v>
      </c>
      <c r="C401" s="7" t="s">
        <v>44</v>
      </c>
      <c r="D401" s="8">
        <v>10</v>
      </c>
      <c r="E401" s="9"/>
      <c r="F401" s="8">
        <f t="shared" si="48"/>
        <v>0</v>
      </c>
    </row>
    <row r="402" spans="1:6" x14ac:dyDescent="0.25">
      <c r="A402" s="44" t="s">
        <v>914</v>
      </c>
      <c r="B402" s="45" t="s">
        <v>23</v>
      </c>
      <c r="C402" s="45"/>
      <c r="D402" s="45"/>
      <c r="E402" s="45"/>
      <c r="F402" s="46">
        <f>SUM(F403:F407)</f>
        <v>0</v>
      </c>
    </row>
    <row r="403" spans="1:6" x14ac:dyDescent="0.25">
      <c r="A403" s="5" t="s">
        <v>915</v>
      </c>
      <c r="B403" s="6" t="s">
        <v>335</v>
      </c>
      <c r="C403" s="7" t="s">
        <v>44</v>
      </c>
      <c r="D403" s="8">
        <v>16</v>
      </c>
      <c r="E403" s="9"/>
      <c r="F403" s="8">
        <f t="shared" ref="F403:F466" si="49">ROUND(ROUND(D403,2)*ROUND(E403,2),2)</f>
        <v>0</v>
      </c>
    </row>
    <row r="404" spans="1:6" ht="25.5" x14ac:dyDescent="0.25">
      <c r="A404" s="5" t="s">
        <v>916</v>
      </c>
      <c r="B404" s="6" t="s">
        <v>336</v>
      </c>
      <c r="C404" s="7" t="s">
        <v>69</v>
      </c>
      <c r="D404" s="8">
        <v>2</v>
      </c>
      <c r="E404" s="9"/>
      <c r="F404" s="8">
        <f t="shared" si="49"/>
        <v>0</v>
      </c>
    </row>
    <row r="405" spans="1:6" x14ac:dyDescent="0.25">
      <c r="A405" s="5" t="s">
        <v>917</v>
      </c>
      <c r="B405" s="6" t="s">
        <v>337</v>
      </c>
      <c r="C405" s="7" t="s">
        <v>34</v>
      </c>
      <c r="D405" s="8">
        <v>170</v>
      </c>
      <c r="E405" s="9"/>
      <c r="F405" s="8">
        <f t="shared" si="49"/>
        <v>0</v>
      </c>
    </row>
    <row r="406" spans="1:6" ht="25.5" x14ac:dyDescent="0.25">
      <c r="A406" s="5" t="s">
        <v>918</v>
      </c>
      <c r="B406" s="6" t="s">
        <v>338</v>
      </c>
      <c r="C406" s="7" t="s">
        <v>69</v>
      </c>
      <c r="D406" s="8">
        <v>1</v>
      </c>
      <c r="E406" s="9"/>
      <c r="F406" s="8">
        <f t="shared" si="49"/>
        <v>0</v>
      </c>
    </row>
    <row r="407" spans="1:6" ht="25.5" x14ac:dyDescent="0.25">
      <c r="A407" s="5" t="s">
        <v>1235</v>
      </c>
      <c r="B407" s="6" t="s">
        <v>1236</v>
      </c>
      <c r="C407" s="7" t="s">
        <v>34</v>
      </c>
      <c r="D407" s="8">
        <v>200</v>
      </c>
      <c r="E407" s="9"/>
      <c r="F407" s="8">
        <f t="shared" si="49"/>
        <v>0</v>
      </c>
    </row>
    <row r="408" spans="1:6" x14ac:dyDescent="0.25">
      <c r="A408" s="44" t="s">
        <v>919</v>
      </c>
      <c r="B408" s="45" t="s">
        <v>24</v>
      </c>
      <c r="C408" s="45"/>
      <c r="D408" s="45"/>
      <c r="E408" s="45"/>
      <c r="F408" s="46">
        <f>SUM(F409:F492)</f>
        <v>0</v>
      </c>
    </row>
    <row r="409" spans="1:6" x14ac:dyDescent="0.25">
      <c r="A409" s="53" t="s">
        <v>920</v>
      </c>
      <c r="B409" s="54" t="s">
        <v>1102</v>
      </c>
      <c r="C409" s="55" t="s">
        <v>175</v>
      </c>
      <c r="D409" s="56">
        <v>0</v>
      </c>
      <c r="E409" s="56"/>
      <c r="F409" s="8">
        <f t="shared" si="49"/>
        <v>0</v>
      </c>
    </row>
    <row r="410" spans="1:6" x14ac:dyDescent="0.25">
      <c r="A410" s="53" t="s">
        <v>1153</v>
      </c>
      <c r="B410" s="57" t="s">
        <v>1103</v>
      </c>
      <c r="C410" s="55" t="s">
        <v>34</v>
      </c>
      <c r="D410" s="56">
        <v>200</v>
      </c>
      <c r="E410" s="58"/>
      <c r="F410" s="8">
        <f t="shared" si="49"/>
        <v>0</v>
      </c>
    </row>
    <row r="411" spans="1:6" x14ac:dyDescent="0.25">
      <c r="A411" s="53" t="s">
        <v>1154</v>
      </c>
      <c r="B411" s="57" t="s">
        <v>1104</v>
      </c>
      <c r="C411" s="55" t="s">
        <v>34</v>
      </c>
      <c r="D411" s="56">
        <v>200</v>
      </c>
      <c r="E411" s="58"/>
      <c r="F411" s="8">
        <f t="shared" si="49"/>
        <v>0</v>
      </c>
    </row>
    <row r="412" spans="1:6" x14ac:dyDescent="0.25">
      <c r="A412" s="53" t="s">
        <v>1155</v>
      </c>
      <c r="B412" s="57" t="s">
        <v>1105</v>
      </c>
      <c r="C412" s="55" t="s">
        <v>34</v>
      </c>
      <c r="D412" s="56">
        <v>200</v>
      </c>
      <c r="E412" s="58"/>
      <c r="F412" s="8">
        <f t="shared" si="49"/>
        <v>0</v>
      </c>
    </row>
    <row r="413" spans="1:6" x14ac:dyDescent="0.25">
      <c r="A413" s="53" t="s">
        <v>1156</v>
      </c>
      <c r="B413" s="57" t="s">
        <v>1106</v>
      </c>
      <c r="C413" s="55" t="s">
        <v>34</v>
      </c>
      <c r="D413" s="56">
        <v>200</v>
      </c>
      <c r="E413" s="58"/>
      <c r="F413" s="8">
        <f t="shared" si="49"/>
        <v>0</v>
      </c>
    </row>
    <row r="414" spans="1:6" x14ac:dyDescent="0.25">
      <c r="A414" s="53" t="s">
        <v>1157</v>
      </c>
      <c r="B414" s="57" t="s">
        <v>1107</v>
      </c>
      <c r="C414" s="55" t="s">
        <v>34</v>
      </c>
      <c r="D414" s="56">
        <v>180</v>
      </c>
      <c r="E414" s="58"/>
      <c r="F414" s="8">
        <f t="shared" si="49"/>
        <v>0</v>
      </c>
    </row>
    <row r="415" spans="1:6" x14ac:dyDescent="0.25">
      <c r="A415" s="53" t="s">
        <v>1158</v>
      </c>
      <c r="B415" s="57" t="s">
        <v>1108</v>
      </c>
      <c r="C415" s="55" t="s">
        <v>34</v>
      </c>
      <c r="D415" s="56">
        <v>180</v>
      </c>
      <c r="E415" s="58"/>
      <c r="F415" s="8">
        <f t="shared" si="49"/>
        <v>0</v>
      </c>
    </row>
    <row r="416" spans="1:6" x14ac:dyDescent="0.25">
      <c r="A416" s="53" t="s">
        <v>1159</v>
      </c>
      <c r="B416" s="57" t="s">
        <v>1109</v>
      </c>
      <c r="C416" s="55" t="s">
        <v>69</v>
      </c>
      <c r="D416" s="56">
        <v>3</v>
      </c>
      <c r="E416" s="58"/>
      <c r="F416" s="8">
        <f t="shared" si="49"/>
        <v>0</v>
      </c>
    </row>
    <row r="417" spans="1:6" x14ac:dyDescent="0.25">
      <c r="A417" s="53" t="s">
        <v>1160</v>
      </c>
      <c r="B417" s="57" t="s">
        <v>1110</v>
      </c>
      <c r="C417" s="55" t="s">
        <v>30</v>
      </c>
      <c r="D417" s="56">
        <v>6</v>
      </c>
      <c r="E417" s="58"/>
      <c r="F417" s="8">
        <f t="shared" si="49"/>
        <v>0</v>
      </c>
    </row>
    <row r="418" spans="1:6" x14ac:dyDescent="0.25">
      <c r="A418" s="53" t="s">
        <v>921</v>
      </c>
      <c r="B418" s="54" t="s">
        <v>1111</v>
      </c>
      <c r="C418" s="55" t="s">
        <v>175</v>
      </c>
      <c r="D418" s="56">
        <v>0</v>
      </c>
      <c r="E418" s="56"/>
      <c r="F418" s="8">
        <f t="shared" si="49"/>
        <v>0</v>
      </c>
    </row>
    <row r="419" spans="1:6" x14ac:dyDescent="0.25">
      <c r="A419" s="53" t="s">
        <v>1161</v>
      </c>
      <c r="B419" s="57" t="s">
        <v>1112</v>
      </c>
      <c r="C419" s="55" t="s">
        <v>34</v>
      </c>
      <c r="D419" s="56">
        <v>200</v>
      </c>
      <c r="E419" s="58"/>
      <c r="F419" s="8">
        <f t="shared" si="49"/>
        <v>0</v>
      </c>
    </row>
    <row r="420" spans="1:6" x14ac:dyDescent="0.25">
      <c r="A420" s="53" t="s">
        <v>1162</v>
      </c>
      <c r="B420" s="57" t="s">
        <v>1113</v>
      </c>
      <c r="C420" s="55" t="s">
        <v>34</v>
      </c>
      <c r="D420" s="56">
        <v>200</v>
      </c>
      <c r="E420" s="58"/>
      <c r="F420" s="8">
        <f t="shared" si="49"/>
        <v>0</v>
      </c>
    </row>
    <row r="421" spans="1:6" x14ac:dyDescent="0.25">
      <c r="A421" s="53" t="s">
        <v>1163</v>
      </c>
      <c r="B421" s="57" t="s">
        <v>1114</v>
      </c>
      <c r="C421" s="55" t="s">
        <v>34</v>
      </c>
      <c r="D421" s="56">
        <v>200</v>
      </c>
      <c r="E421" s="58"/>
      <c r="F421" s="8">
        <f t="shared" si="49"/>
        <v>0</v>
      </c>
    </row>
    <row r="422" spans="1:6" x14ac:dyDescent="0.25">
      <c r="A422" s="53" t="s">
        <v>1164</v>
      </c>
      <c r="B422" s="57" t="s">
        <v>1115</v>
      </c>
      <c r="C422" s="55" t="s">
        <v>34</v>
      </c>
      <c r="D422" s="56">
        <v>200</v>
      </c>
      <c r="E422" s="58"/>
      <c r="F422" s="8">
        <f t="shared" si="49"/>
        <v>0</v>
      </c>
    </row>
    <row r="423" spans="1:6" x14ac:dyDescent="0.25">
      <c r="A423" s="53" t="s">
        <v>1165</v>
      </c>
      <c r="B423" s="57" t="s">
        <v>1107</v>
      </c>
      <c r="C423" s="55" t="s">
        <v>34</v>
      </c>
      <c r="D423" s="56">
        <v>180</v>
      </c>
      <c r="E423" s="58"/>
      <c r="F423" s="8">
        <f t="shared" si="49"/>
        <v>0</v>
      </c>
    </row>
    <row r="424" spans="1:6" x14ac:dyDescent="0.25">
      <c r="A424" s="53" t="s">
        <v>1166</v>
      </c>
      <c r="B424" s="57" t="s">
        <v>1116</v>
      </c>
      <c r="C424" s="55" t="s">
        <v>34</v>
      </c>
      <c r="D424" s="56">
        <v>180</v>
      </c>
      <c r="E424" s="58"/>
      <c r="F424" s="8">
        <f t="shared" si="49"/>
        <v>0</v>
      </c>
    </row>
    <row r="425" spans="1:6" x14ac:dyDescent="0.25">
      <c r="A425" s="53" t="s">
        <v>1167</v>
      </c>
      <c r="B425" s="57" t="s">
        <v>1117</v>
      </c>
      <c r="C425" s="55" t="s">
        <v>69</v>
      </c>
      <c r="D425" s="56">
        <v>3</v>
      </c>
      <c r="E425" s="58"/>
      <c r="F425" s="8">
        <f t="shared" si="49"/>
        <v>0</v>
      </c>
    </row>
    <row r="426" spans="1:6" x14ac:dyDescent="0.25">
      <c r="A426" s="53" t="s">
        <v>1168</v>
      </c>
      <c r="B426" s="57" t="s">
        <v>1110</v>
      </c>
      <c r="C426" s="55" t="s">
        <v>30</v>
      </c>
      <c r="D426" s="56">
        <v>6</v>
      </c>
      <c r="E426" s="58"/>
      <c r="F426" s="8">
        <f t="shared" si="49"/>
        <v>0</v>
      </c>
    </row>
    <row r="427" spans="1:6" x14ac:dyDescent="0.25">
      <c r="A427" s="53" t="s">
        <v>1169</v>
      </c>
      <c r="B427" s="54" t="s">
        <v>1118</v>
      </c>
      <c r="C427" s="55" t="s">
        <v>175</v>
      </c>
      <c r="D427" s="56">
        <v>0</v>
      </c>
      <c r="E427" s="56"/>
      <c r="F427" s="8">
        <f t="shared" si="49"/>
        <v>0</v>
      </c>
    </row>
    <row r="428" spans="1:6" x14ac:dyDescent="0.25">
      <c r="A428" s="53" t="s">
        <v>1170</v>
      </c>
      <c r="B428" s="57" t="s">
        <v>1103</v>
      </c>
      <c r="C428" s="55" t="s">
        <v>34</v>
      </c>
      <c r="D428" s="56">
        <v>200</v>
      </c>
      <c r="E428" s="58"/>
      <c r="F428" s="8">
        <f t="shared" si="49"/>
        <v>0</v>
      </c>
    </row>
    <row r="429" spans="1:6" x14ac:dyDescent="0.25">
      <c r="A429" s="53" t="s">
        <v>1171</v>
      </c>
      <c r="B429" s="57" t="s">
        <v>1104</v>
      </c>
      <c r="C429" s="55" t="s">
        <v>34</v>
      </c>
      <c r="D429" s="56">
        <v>200</v>
      </c>
      <c r="E429" s="58"/>
      <c r="F429" s="8">
        <f t="shared" si="49"/>
        <v>0</v>
      </c>
    </row>
    <row r="430" spans="1:6" x14ac:dyDescent="0.25">
      <c r="A430" s="53" t="s">
        <v>1172</v>
      </c>
      <c r="B430" s="57" t="s">
        <v>1119</v>
      </c>
      <c r="C430" s="55" t="s">
        <v>34</v>
      </c>
      <c r="D430" s="56">
        <v>200</v>
      </c>
      <c r="E430" s="58"/>
      <c r="F430" s="8">
        <f t="shared" si="49"/>
        <v>0</v>
      </c>
    </row>
    <row r="431" spans="1:6" x14ac:dyDescent="0.25">
      <c r="A431" s="53" t="s">
        <v>1173</v>
      </c>
      <c r="B431" s="57" t="s">
        <v>1106</v>
      </c>
      <c r="C431" s="55" t="s">
        <v>34</v>
      </c>
      <c r="D431" s="56">
        <v>200</v>
      </c>
      <c r="E431" s="58"/>
      <c r="F431" s="8">
        <f t="shared" si="49"/>
        <v>0</v>
      </c>
    </row>
    <row r="432" spans="1:6" x14ac:dyDescent="0.25">
      <c r="A432" s="53" t="s">
        <v>1174</v>
      </c>
      <c r="B432" s="57" t="s">
        <v>1107</v>
      </c>
      <c r="C432" s="55" t="s">
        <v>34</v>
      </c>
      <c r="D432" s="56">
        <v>180</v>
      </c>
      <c r="E432" s="58"/>
      <c r="F432" s="8">
        <f t="shared" si="49"/>
        <v>0</v>
      </c>
    </row>
    <row r="433" spans="1:6" x14ac:dyDescent="0.25">
      <c r="A433" s="53" t="s">
        <v>1175</v>
      </c>
      <c r="B433" s="57" t="s">
        <v>1108</v>
      </c>
      <c r="C433" s="55" t="s">
        <v>34</v>
      </c>
      <c r="D433" s="56">
        <v>180</v>
      </c>
      <c r="E433" s="58"/>
      <c r="F433" s="8">
        <f t="shared" si="49"/>
        <v>0</v>
      </c>
    </row>
    <row r="434" spans="1:6" x14ac:dyDescent="0.25">
      <c r="A434" s="53" t="s">
        <v>1176</v>
      </c>
      <c r="B434" s="57" t="s">
        <v>1109</v>
      </c>
      <c r="C434" s="55" t="s">
        <v>69</v>
      </c>
      <c r="D434" s="56">
        <v>3</v>
      </c>
      <c r="E434" s="58"/>
      <c r="F434" s="8">
        <f t="shared" si="49"/>
        <v>0</v>
      </c>
    </row>
    <row r="435" spans="1:6" x14ac:dyDescent="0.25">
      <c r="A435" s="53" t="s">
        <v>1177</v>
      </c>
      <c r="B435" s="57" t="s">
        <v>1110</v>
      </c>
      <c r="C435" s="55" t="s">
        <v>30</v>
      </c>
      <c r="D435" s="56">
        <v>6</v>
      </c>
      <c r="E435" s="58"/>
      <c r="F435" s="8">
        <f t="shared" si="49"/>
        <v>0</v>
      </c>
    </row>
    <row r="436" spans="1:6" x14ac:dyDescent="0.25">
      <c r="A436" s="53" t="s">
        <v>1178</v>
      </c>
      <c r="B436" s="54" t="s">
        <v>1120</v>
      </c>
      <c r="C436" s="55" t="s">
        <v>175</v>
      </c>
      <c r="D436" s="56">
        <v>0</v>
      </c>
      <c r="E436" s="56"/>
      <c r="F436" s="8">
        <f t="shared" si="49"/>
        <v>0</v>
      </c>
    </row>
    <row r="437" spans="1:6" x14ac:dyDescent="0.25">
      <c r="A437" s="53" t="s">
        <v>1179</v>
      </c>
      <c r="B437" s="57" t="s">
        <v>1112</v>
      </c>
      <c r="C437" s="55" t="s">
        <v>34</v>
      </c>
      <c r="D437" s="56">
        <v>200</v>
      </c>
      <c r="E437" s="58"/>
      <c r="F437" s="8">
        <f t="shared" si="49"/>
        <v>0</v>
      </c>
    </row>
    <row r="438" spans="1:6" x14ac:dyDescent="0.25">
      <c r="A438" s="53" t="s">
        <v>1180</v>
      </c>
      <c r="B438" s="57" t="s">
        <v>1113</v>
      </c>
      <c r="C438" s="55" t="s">
        <v>34</v>
      </c>
      <c r="D438" s="56">
        <v>200</v>
      </c>
      <c r="E438" s="58"/>
      <c r="F438" s="8">
        <f t="shared" si="49"/>
        <v>0</v>
      </c>
    </row>
    <row r="439" spans="1:6" x14ac:dyDescent="0.25">
      <c r="A439" s="53" t="s">
        <v>1181</v>
      </c>
      <c r="B439" s="57" t="s">
        <v>1121</v>
      </c>
      <c r="C439" s="55" t="s">
        <v>34</v>
      </c>
      <c r="D439" s="56">
        <v>200</v>
      </c>
      <c r="E439" s="58"/>
      <c r="F439" s="8">
        <f t="shared" si="49"/>
        <v>0</v>
      </c>
    </row>
    <row r="440" spans="1:6" x14ac:dyDescent="0.25">
      <c r="A440" s="53" t="s">
        <v>1182</v>
      </c>
      <c r="B440" s="57" t="s">
        <v>1122</v>
      </c>
      <c r="C440" s="55" t="s">
        <v>34</v>
      </c>
      <c r="D440" s="56">
        <v>200</v>
      </c>
      <c r="E440" s="58"/>
      <c r="F440" s="8">
        <f t="shared" si="49"/>
        <v>0</v>
      </c>
    </row>
    <row r="441" spans="1:6" x14ac:dyDescent="0.25">
      <c r="A441" s="53" t="s">
        <v>1183</v>
      </c>
      <c r="B441" s="57" t="s">
        <v>1107</v>
      </c>
      <c r="C441" s="55" t="s">
        <v>34</v>
      </c>
      <c r="D441" s="56">
        <v>180</v>
      </c>
      <c r="E441" s="58"/>
      <c r="F441" s="8">
        <f t="shared" si="49"/>
        <v>0</v>
      </c>
    </row>
    <row r="442" spans="1:6" x14ac:dyDescent="0.25">
      <c r="A442" s="53" t="s">
        <v>1184</v>
      </c>
      <c r="B442" s="57" t="s">
        <v>1116</v>
      </c>
      <c r="C442" s="55" t="s">
        <v>34</v>
      </c>
      <c r="D442" s="56">
        <v>180</v>
      </c>
      <c r="E442" s="58"/>
      <c r="F442" s="8">
        <f t="shared" si="49"/>
        <v>0</v>
      </c>
    </row>
    <row r="443" spans="1:6" x14ac:dyDescent="0.25">
      <c r="A443" s="53" t="s">
        <v>1185</v>
      </c>
      <c r="B443" s="57" t="s">
        <v>1117</v>
      </c>
      <c r="C443" s="55" t="s">
        <v>69</v>
      </c>
      <c r="D443" s="56">
        <v>3</v>
      </c>
      <c r="E443" s="58"/>
      <c r="F443" s="8">
        <f t="shared" si="49"/>
        <v>0</v>
      </c>
    </row>
    <row r="444" spans="1:6" x14ac:dyDescent="0.25">
      <c r="A444" s="53" t="s">
        <v>1186</v>
      </c>
      <c r="B444" s="57" t="s">
        <v>1110</v>
      </c>
      <c r="C444" s="55" t="s">
        <v>30</v>
      </c>
      <c r="D444" s="56">
        <v>6</v>
      </c>
      <c r="E444" s="58"/>
      <c r="F444" s="8">
        <f t="shared" si="49"/>
        <v>0</v>
      </c>
    </row>
    <row r="445" spans="1:6" x14ac:dyDescent="0.25">
      <c r="A445" s="53" t="s">
        <v>1187</v>
      </c>
      <c r="B445" s="54" t="s">
        <v>1123</v>
      </c>
      <c r="C445" s="55" t="s">
        <v>175</v>
      </c>
      <c r="D445" s="56">
        <v>0</v>
      </c>
      <c r="E445" s="56"/>
      <c r="F445" s="8">
        <f t="shared" si="49"/>
        <v>0</v>
      </c>
    </row>
    <row r="446" spans="1:6" x14ac:dyDescent="0.25">
      <c r="A446" s="53" t="s">
        <v>1188</v>
      </c>
      <c r="B446" s="57" t="s">
        <v>1124</v>
      </c>
      <c r="C446" s="55" t="s">
        <v>34</v>
      </c>
      <c r="D446" s="56">
        <v>200</v>
      </c>
      <c r="E446" s="58"/>
      <c r="F446" s="8">
        <f t="shared" si="49"/>
        <v>0</v>
      </c>
    </row>
    <row r="447" spans="1:6" x14ac:dyDescent="0.25">
      <c r="A447" s="53" t="s">
        <v>1189</v>
      </c>
      <c r="B447" s="57" t="s">
        <v>1125</v>
      </c>
      <c r="C447" s="55" t="s">
        <v>34</v>
      </c>
      <c r="D447" s="56">
        <v>200</v>
      </c>
      <c r="E447" s="58"/>
      <c r="F447" s="8">
        <f t="shared" si="49"/>
        <v>0</v>
      </c>
    </row>
    <row r="448" spans="1:6" x14ac:dyDescent="0.25">
      <c r="A448" s="53" t="s">
        <v>1190</v>
      </c>
      <c r="B448" s="57" t="s">
        <v>1126</v>
      </c>
      <c r="C448" s="55" t="s">
        <v>34</v>
      </c>
      <c r="D448" s="56">
        <v>200</v>
      </c>
      <c r="E448" s="58"/>
      <c r="F448" s="8">
        <f t="shared" si="49"/>
        <v>0</v>
      </c>
    </row>
    <row r="449" spans="1:6" x14ac:dyDescent="0.25">
      <c r="A449" s="53" t="s">
        <v>1191</v>
      </c>
      <c r="B449" s="57" t="s">
        <v>1127</v>
      </c>
      <c r="C449" s="55" t="s">
        <v>34</v>
      </c>
      <c r="D449" s="56">
        <v>200</v>
      </c>
      <c r="E449" s="58"/>
      <c r="F449" s="8">
        <f t="shared" si="49"/>
        <v>0</v>
      </c>
    </row>
    <row r="450" spans="1:6" x14ac:dyDescent="0.25">
      <c r="A450" s="53" t="s">
        <v>1192</v>
      </c>
      <c r="B450" s="57" t="s">
        <v>1107</v>
      </c>
      <c r="C450" s="55" t="s">
        <v>34</v>
      </c>
      <c r="D450" s="56">
        <v>180</v>
      </c>
      <c r="E450" s="58"/>
      <c r="F450" s="8">
        <f t="shared" si="49"/>
        <v>0</v>
      </c>
    </row>
    <row r="451" spans="1:6" x14ac:dyDescent="0.25">
      <c r="A451" s="53" t="s">
        <v>1193</v>
      </c>
      <c r="B451" s="57" t="s">
        <v>1128</v>
      </c>
      <c r="C451" s="55" t="s">
        <v>34</v>
      </c>
      <c r="D451" s="56">
        <v>180</v>
      </c>
      <c r="E451" s="58"/>
      <c r="F451" s="8">
        <f t="shared" si="49"/>
        <v>0</v>
      </c>
    </row>
    <row r="452" spans="1:6" x14ac:dyDescent="0.25">
      <c r="A452" s="53" t="s">
        <v>1194</v>
      </c>
      <c r="B452" s="57" t="s">
        <v>1129</v>
      </c>
      <c r="C452" s="55" t="s">
        <v>69</v>
      </c>
      <c r="D452" s="56">
        <v>3</v>
      </c>
      <c r="E452" s="58"/>
      <c r="F452" s="8">
        <f t="shared" si="49"/>
        <v>0</v>
      </c>
    </row>
    <row r="453" spans="1:6" x14ac:dyDescent="0.25">
      <c r="A453" s="53" t="s">
        <v>1195</v>
      </c>
      <c r="B453" s="57" t="s">
        <v>1110</v>
      </c>
      <c r="C453" s="55" t="s">
        <v>30</v>
      </c>
      <c r="D453" s="56">
        <v>6</v>
      </c>
      <c r="E453" s="58"/>
      <c r="F453" s="8">
        <f t="shared" si="49"/>
        <v>0</v>
      </c>
    </row>
    <row r="454" spans="1:6" x14ac:dyDescent="0.25">
      <c r="A454" s="53" t="s">
        <v>1196</v>
      </c>
      <c r="B454" s="54" t="s">
        <v>1130</v>
      </c>
      <c r="C454" s="55" t="s">
        <v>175</v>
      </c>
      <c r="D454" s="56">
        <v>0</v>
      </c>
      <c r="E454" s="56"/>
      <c r="F454" s="8">
        <f t="shared" si="49"/>
        <v>0</v>
      </c>
    </row>
    <row r="455" spans="1:6" x14ac:dyDescent="0.25">
      <c r="A455" s="53" t="s">
        <v>1197</v>
      </c>
      <c r="B455" s="57" t="s">
        <v>1131</v>
      </c>
      <c r="C455" s="55" t="s">
        <v>34</v>
      </c>
      <c r="D455" s="56">
        <v>200</v>
      </c>
      <c r="E455" s="58"/>
      <c r="F455" s="8">
        <f t="shared" si="49"/>
        <v>0</v>
      </c>
    </row>
    <row r="456" spans="1:6" x14ac:dyDescent="0.25">
      <c r="A456" s="53" t="s">
        <v>1198</v>
      </c>
      <c r="B456" s="57" t="s">
        <v>1132</v>
      </c>
      <c r="C456" s="55" t="s">
        <v>34</v>
      </c>
      <c r="D456" s="56">
        <v>200</v>
      </c>
      <c r="E456" s="58"/>
      <c r="F456" s="8">
        <f t="shared" si="49"/>
        <v>0</v>
      </c>
    </row>
    <row r="457" spans="1:6" x14ac:dyDescent="0.25">
      <c r="A457" s="53" t="s">
        <v>1199</v>
      </c>
      <c r="B457" s="57" t="s">
        <v>1133</v>
      </c>
      <c r="C457" s="55" t="s">
        <v>34</v>
      </c>
      <c r="D457" s="56">
        <v>200</v>
      </c>
      <c r="E457" s="58"/>
      <c r="F457" s="8">
        <f t="shared" si="49"/>
        <v>0</v>
      </c>
    </row>
    <row r="458" spans="1:6" x14ac:dyDescent="0.25">
      <c r="A458" s="53" t="s">
        <v>1200</v>
      </c>
      <c r="B458" s="57" t="s">
        <v>1134</v>
      </c>
      <c r="C458" s="55" t="s">
        <v>34</v>
      </c>
      <c r="D458" s="56">
        <v>200</v>
      </c>
      <c r="E458" s="58"/>
      <c r="F458" s="8">
        <f t="shared" si="49"/>
        <v>0</v>
      </c>
    </row>
    <row r="459" spans="1:6" x14ac:dyDescent="0.25">
      <c r="A459" s="53" t="s">
        <v>1201</v>
      </c>
      <c r="B459" s="57" t="s">
        <v>1107</v>
      </c>
      <c r="C459" s="55" t="s">
        <v>34</v>
      </c>
      <c r="D459" s="56">
        <v>180</v>
      </c>
      <c r="E459" s="58"/>
      <c r="F459" s="8">
        <f t="shared" si="49"/>
        <v>0</v>
      </c>
    </row>
    <row r="460" spans="1:6" x14ac:dyDescent="0.25">
      <c r="A460" s="53" t="s">
        <v>1202</v>
      </c>
      <c r="B460" s="57" t="s">
        <v>1135</v>
      </c>
      <c r="C460" s="55" t="s">
        <v>34</v>
      </c>
      <c r="D460" s="56">
        <v>180</v>
      </c>
      <c r="E460" s="58"/>
      <c r="F460" s="8">
        <f t="shared" si="49"/>
        <v>0</v>
      </c>
    </row>
    <row r="461" spans="1:6" x14ac:dyDescent="0.25">
      <c r="A461" s="53" t="s">
        <v>1203</v>
      </c>
      <c r="B461" s="57" t="s">
        <v>1136</v>
      </c>
      <c r="C461" s="55" t="s">
        <v>69</v>
      </c>
      <c r="D461" s="56">
        <v>3</v>
      </c>
      <c r="E461" s="58"/>
      <c r="F461" s="8">
        <f t="shared" si="49"/>
        <v>0</v>
      </c>
    </row>
    <row r="462" spans="1:6" x14ac:dyDescent="0.25">
      <c r="A462" s="53" t="s">
        <v>1204</v>
      </c>
      <c r="B462" s="57" t="s">
        <v>1110</v>
      </c>
      <c r="C462" s="55" t="s">
        <v>30</v>
      </c>
      <c r="D462" s="56">
        <v>2</v>
      </c>
      <c r="E462" s="58"/>
      <c r="F462" s="8">
        <f t="shared" si="49"/>
        <v>0</v>
      </c>
    </row>
    <row r="463" spans="1:6" x14ac:dyDescent="0.25">
      <c r="A463" s="53" t="s">
        <v>1205</v>
      </c>
      <c r="B463" s="54" t="s">
        <v>1137</v>
      </c>
      <c r="C463" s="55" t="s">
        <v>175</v>
      </c>
      <c r="D463" s="56">
        <v>0</v>
      </c>
      <c r="E463" s="56"/>
      <c r="F463" s="8">
        <f t="shared" si="49"/>
        <v>0</v>
      </c>
    </row>
    <row r="464" spans="1:6" x14ac:dyDescent="0.25">
      <c r="A464" s="53" t="s">
        <v>1206</v>
      </c>
      <c r="B464" s="57" t="s">
        <v>1138</v>
      </c>
      <c r="C464" s="55" t="s">
        <v>34</v>
      </c>
      <c r="D464" s="56">
        <v>200</v>
      </c>
      <c r="E464" s="58"/>
      <c r="F464" s="8">
        <f t="shared" si="49"/>
        <v>0</v>
      </c>
    </row>
    <row r="465" spans="1:6" x14ac:dyDescent="0.25">
      <c r="A465" s="53" t="s">
        <v>1207</v>
      </c>
      <c r="B465" s="57" t="s">
        <v>1139</v>
      </c>
      <c r="C465" s="55" t="s">
        <v>34</v>
      </c>
      <c r="D465" s="56">
        <v>200</v>
      </c>
      <c r="E465" s="58"/>
      <c r="F465" s="8">
        <f t="shared" si="49"/>
        <v>0</v>
      </c>
    </row>
    <row r="466" spans="1:6" x14ac:dyDescent="0.25">
      <c r="A466" s="53" t="s">
        <v>1208</v>
      </c>
      <c r="B466" s="57" t="s">
        <v>1140</v>
      </c>
      <c r="C466" s="55" t="s">
        <v>34</v>
      </c>
      <c r="D466" s="56">
        <v>200</v>
      </c>
      <c r="E466" s="58"/>
      <c r="F466" s="8">
        <f t="shared" si="49"/>
        <v>0</v>
      </c>
    </row>
    <row r="467" spans="1:6" x14ac:dyDescent="0.25">
      <c r="A467" s="53" t="s">
        <v>1209</v>
      </c>
      <c r="B467" s="57" t="s">
        <v>1141</v>
      </c>
      <c r="C467" s="55" t="s">
        <v>34</v>
      </c>
      <c r="D467" s="56">
        <v>200</v>
      </c>
      <c r="E467" s="58"/>
      <c r="F467" s="8">
        <f t="shared" ref="F467:F492" si="50">ROUND(ROUND(D467,2)*ROUND(E467,2),2)</f>
        <v>0</v>
      </c>
    </row>
    <row r="468" spans="1:6" x14ac:dyDescent="0.25">
      <c r="A468" s="53" t="s">
        <v>1210</v>
      </c>
      <c r="B468" s="57" t="s">
        <v>1107</v>
      </c>
      <c r="C468" s="55" t="s">
        <v>34</v>
      </c>
      <c r="D468" s="56">
        <v>180</v>
      </c>
      <c r="E468" s="58"/>
      <c r="F468" s="8">
        <f t="shared" si="50"/>
        <v>0</v>
      </c>
    </row>
    <row r="469" spans="1:6" x14ac:dyDescent="0.25">
      <c r="A469" s="53" t="s">
        <v>1211</v>
      </c>
      <c r="B469" s="57" t="s">
        <v>1142</v>
      </c>
      <c r="C469" s="55" t="s">
        <v>34</v>
      </c>
      <c r="D469" s="56">
        <v>180</v>
      </c>
      <c r="E469" s="58"/>
      <c r="F469" s="8">
        <f t="shared" si="50"/>
        <v>0</v>
      </c>
    </row>
    <row r="470" spans="1:6" x14ac:dyDescent="0.25">
      <c r="A470" s="53" t="s">
        <v>1212</v>
      </c>
      <c r="B470" s="57" t="s">
        <v>1143</v>
      </c>
      <c r="C470" s="55" t="s">
        <v>69</v>
      </c>
      <c r="D470" s="56">
        <v>4</v>
      </c>
      <c r="E470" s="58"/>
      <c r="F470" s="8">
        <f t="shared" si="50"/>
        <v>0</v>
      </c>
    </row>
    <row r="471" spans="1:6" x14ac:dyDescent="0.25">
      <c r="A471" s="53" t="s">
        <v>1213</v>
      </c>
      <c r="B471" s="57" t="s">
        <v>1144</v>
      </c>
      <c r="C471" s="55" t="s">
        <v>30</v>
      </c>
      <c r="D471" s="56">
        <v>1</v>
      </c>
      <c r="E471" s="58"/>
      <c r="F471" s="8">
        <f t="shared" si="50"/>
        <v>0</v>
      </c>
    </row>
    <row r="472" spans="1:6" x14ac:dyDescent="0.25">
      <c r="A472" s="53" t="s">
        <v>1214</v>
      </c>
      <c r="B472" s="57" t="s">
        <v>1110</v>
      </c>
      <c r="C472" s="55" t="s">
        <v>30</v>
      </c>
      <c r="D472" s="56">
        <v>2</v>
      </c>
      <c r="E472" s="58"/>
      <c r="F472" s="8">
        <f t="shared" si="50"/>
        <v>0</v>
      </c>
    </row>
    <row r="473" spans="1:6" x14ac:dyDescent="0.25">
      <c r="A473" s="53" t="s">
        <v>1215</v>
      </c>
      <c r="B473" s="54" t="s">
        <v>1145</v>
      </c>
      <c r="C473" s="55" t="s">
        <v>175</v>
      </c>
      <c r="D473" s="56">
        <v>0</v>
      </c>
      <c r="E473" s="56"/>
      <c r="F473" s="8">
        <f t="shared" si="50"/>
        <v>0</v>
      </c>
    </row>
    <row r="474" spans="1:6" x14ac:dyDescent="0.25">
      <c r="A474" s="53" t="s">
        <v>1216</v>
      </c>
      <c r="B474" s="57" t="s">
        <v>1146</v>
      </c>
      <c r="C474" s="55" t="s">
        <v>34</v>
      </c>
      <c r="D474" s="56">
        <v>200</v>
      </c>
      <c r="E474" s="58"/>
      <c r="F474" s="8">
        <f t="shared" si="50"/>
        <v>0</v>
      </c>
    </row>
    <row r="475" spans="1:6" x14ac:dyDescent="0.25">
      <c r="A475" s="53" t="s">
        <v>1217</v>
      </c>
      <c r="B475" s="57" t="s">
        <v>1147</v>
      </c>
      <c r="C475" s="55" t="s">
        <v>34</v>
      </c>
      <c r="D475" s="56">
        <v>200</v>
      </c>
      <c r="E475" s="58"/>
      <c r="F475" s="8">
        <f t="shared" si="50"/>
        <v>0</v>
      </c>
    </row>
    <row r="476" spans="1:6" x14ac:dyDescent="0.25">
      <c r="A476" s="53" t="s">
        <v>1218</v>
      </c>
      <c r="B476" s="57" t="s">
        <v>1148</v>
      </c>
      <c r="C476" s="55" t="s">
        <v>34</v>
      </c>
      <c r="D476" s="56">
        <v>200</v>
      </c>
      <c r="E476" s="58"/>
      <c r="F476" s="8">
        <f t="shared" si="50"/>
        <v>0</v>
      </c>
    </row>
    <row r="477" spans="1:6" x14ac:dyDescent="0.25">
      <c r="A477" s="53" t="s">
        <v>1219</v>
      </c>
      <c r="B477" s="57" t="s">
        <v>1149</v>
      </c>
      <c r="C477" s="55" t="s">
        <v>34</v>
      </c>
      <c r="D477" s="56">
        <v>200</v>
      </c>
      <c r="E477" s="58"/>
      <c r="F477" s="8">
        <f t="shared" si="50"/>
        <v>0</v>
      </c>
    </row>
    <row r="478" spans="1:6" x14ac:dyDescent="0.25">
      <c r="A478" s="53" t="s">
        <v>1220</v>
      </c>
      <c r="B478" s="57" t="s">
        <v>1107</v>
      </c>
      <c r="C478" s="55" t="s">
        <v>34</v>
      </c>
      <c r="D478" s="56">
        <v>180</v>
      </c>
      <c r="E478" s="58"/>
      <c r="F478" s="8">
        <f t="shared" si="50"/>
        <v>0</v>
      </c>
    </row>
    <row r="479" spans="1:6" x14ac:dyDescent="0.25">
      <c r="A479" s="53" t="s">
        <v>1221</v>
      </c>
      <c r="B479" s="57" t="s">
        <v>1142</v>
      </c>
      <c r="C479" s="55" t="s">
        <v>34</v>
      </c>
      <c r="D479" s="56">
        <v>180</v>
      </c>
      <c r="E479" s="58"/>
      <c r="F479" s="8">
        <f t="shared" si="50"/>
        <v>0</v>
      </c>
    </row>
    <row r="480" spans="1:6" x14ac:dyDescent="0.25">
      <c r="A480" s="53" t="s">
        <v>1222</v>
      </c>
      <c r="B480" s="57" t="s">
        <v>1150</v>
      </c>
      <c r="C480" s="55" t="s">
        <v>69</v>
      </c>
      <c r="D480" s="56">
        <v>4</v>
      </c>
      <c r="E480" s="58"/>
      <c r="F480" s="8">
        <f t="shared" si="50"/>
        <v>0</v>
      </c>
    </row>
    <row r="481" spans="1:6" x14ac:dyDescent="0.25">
      <c r="A481" s="53" t="s">
        <v>1223</v>
      </c>
      <c r="B481" s="57" t="s">
        <v>1144</v>
      </c>
      <c r="C481" s="55" t="s">
        <v>30</v>
      </c>
      <c r="D481" s="56">
        <v>1</v>
      </c>
      <c r="E481" s="58"/>
      <c r="F481" s="8">
        <f t="shared" si="50"/>
        <v>0</v>
      </c>
    </row>
    <row r="482" spans="1:6" x14ac:dyDescent="0.25">
      <c r="A482" s="53" t="s">
        <v>1224</v>
      </c>
      <c r="B482" s="57" t="s">
        <v>1110</v>
      </c>
      <c r="C482" s="55" t="s">
        <v>30</v>
      </c>
      <c r="D482" s="56">
        <v>2</v>
      </c>
      <c r="E482" s="58"/>
      <c r="F482" s="8">
        <f t="shared" si="50"/>
        <v>0</v>
      </c>
    </row>
    <row r="483" spans="1:6" x14ac:dyDescent="0.25">
      <c r="A483" s="53" t="s">
        <v>1225</v>
      </c>
      <c r="B483" s="54" t="s">
        <v>1151</v>
      </c>
      <c r="C483" s="55" t="s">
        <v>175</v>
      </c>
      <c r="D483" s="56">
        <v>0</v>
      </c>
      <c r="E483" s="56"/>
      <c r="F483" s="8">
        <f t="shared" si="50"/>
        <v>0</v>
      </c>
    </row>
    <row r="484" spans="1:6" x14ac:dyDescent="0.25">
      <c r="A484" s="53" t="s">
        <v>1226</v>
      </c>
      <c r="B484" s="57" t="s">
        <v>1152</v>
      </c>
      <c r="C484" s="55" t="s">
        <v>34</v>
      </c>
      <c r="D484" s="56">
        <v>200</v>
      </c>
      <c r="E484" s="58"/>
      <c r="F484" s="8">
        <f t="shared" si="50"/>
        <v>0</v>
      </c>
    </row>
    <row r="485" spans="1:6" x14ac:dyDescent="0.25">
      <c r="A485" s="53" t="s">
        <v>1227</v>
      </c>
      <c r="B485" s="57" t="s">
        <v>1147</v>
      </c>
      <c r="C485" s="55" t="s">
        <v>34</v>
      </c>
      <c r="D485" s="56">
        <v>200</v>
      </c>
      <c r="E485" s="58"/>
      <c r="F485" s="8">
        <f t="shared" si="50"/>
        <v>0</v>
      </c>
    </row>
    <row r="486" spans="1:6" x14ac:dyDescent="0.25">
      <c r="A486" s="53" t="s">
        <v>1228</v>
      </c>
      <c r="B486" s="57" t="s">
        <v>1148</v>
      </c>
      <c r="C486" s="55" t="s">
        <v>34</v>
      </c>
      <c r="D486" s="56">
        <v>200</v>
      </c>
      <c r="E486" s="58"/>
      <c r="F486" s="8">
        <f t="shared" si="50"/>
        <v>0</v>
      </c>
    </row>
    <row r="487" spans="1:6" x14ac:dyDescent="0.25">
      <c r="A487" s="53" t="s">
        <v>1229</v>
      </c>
      <c r="B487" s="57" t="s">
        <v>1149</v>
      </c>
      <c r="C487" s="55" t="s">
        <v>34</v>
      </c>
      <c r="D487" s="56">
        <v>200</v>
      </c>
      <c r="E487" s="58"/>
      <c r="F487" s="8">
        <f t="shared" si="50"/>
        <v>0</v>
      </c>
    </row>
    <row r="488" spans="1:6" x14ac:dyDescent="0.25">
      <c r="A488" s="53" t="s">
        <v>1230</v>
      </c>
      <c r="B488" s="57" t="s">
        <v>1107</v>
      </c>
      <c r="C488" s="55" t="s">
        <v>34</v>
      </c>
      <c r="D488" s="56">
        <v>180</v>
      </c>
      <c r="E488" s="58"/>
      <c r="F488" s="8">
        <f t="shared" si="50"/>
        <v>0</v>
      </c>
    </row>
    <row r="489" spans="1:6" x14ac:dyDescent="0.25">
      <c r="A489" s="53" t="s">
        <v>1231</v>
      </c>
      <c r="B489" s="57" t="s">
        <v>1142</v>
      </c>
      <c r="C489" s="55" t="s">
        <v>34</v>
      </c>
      <c r="D489" s="56">
        <v>180</v>
      </c>
      <c r="E489" s="58"/>
      <c r="F489" s="8">
        <f t="shared" si="50"/>
        <v>0</v>
      </c>
    </row>
    <row r="490" spans="1:6" x14ac:dyDescent="0.25">
      <c r="A490" s="53" t="s">
        <v>1232</v>
      </c>
      <c r="B490" s="57" t="s">
        <v>1150</v>
      </c>
      <c r="C490" s="55" t="s">
        <v>69</v>
      </c>
      <c r="D490" s="56">
        <v>4</v>
      </c>
      <c r="E490" s="58"/>
      <c r="F490" s="8">
        <f t="shared" si="50"/>
        <v>0</v>
      </c>
    </row>
    <row r="491" spans="1:6" x14ac:dyDescent="0.25">
      <c r="A491" s="53" t="s">
        <v>1233</v>
      </c>
      <c r="B491" s="57" t="s">
        <v>1144</v>
      </c>
      <c r="C491" s="55" t="s">
        <v>30</v>
      </c>
      <c r="D491" s="56">
        <v>1</v>
      </c>
      <c r="E491" s="58"/>
      <c r="F491" s="8">
        <f t="shared" si="50"/>
        <v>0</v>
      </c>
    </row>
    <row r="492" spans="1:6" x14ac:dyDescent="0.25">
      <c r="A492" s="53" t="s">
        <v>1234</v>
      </c>
      <c r="B492" s="57" t="s">
        <v>1110</v>
      </c>
      <c r="C492" s="55" t="s">
        <v>30</v>
      </c>
      <c r="D492" s="56">
        <v>2</v>
      </c>
      <c r="E492" s="58"/>
      <c r="F492" s="8">
        <f t="shared" si="50"/>
        <v>0</v>
      </c>
    </row>
    <row r="493" spans="1:6" x14ac:dyDescent="0.25">
      <c r="A493" s="44" t="s">
        <v>922</v>
      </c>
      <c r="B493" s="45" t="s">
        <v>25</v>
      </c>
      <c r="C493" s="45"/>
      <c r="D493" s="45"/>
      <c r="E493" s="45"/>
      <c r="F493" s="46">
        <f>SUM(F494:F495)</f>
        <v>0</v>
      </c>
    </row>
    <row r="494" spans="1:6" x14ac:dyDescent="0.25">
      <c r="A494" s="5" t="s">
        <v>923</v>
      </c>
      <c r="B494" s="6" t="s">
        <v>339</v>
      </c>
      <c r="C494" s="7" t="s">
        <v>158</v>
      </c>
      <c r="D494" s="8">
        <v>24</v>
      </c>
      <c r="E494" s="9"/>
      <c r="F494" s="8">
        <f t="shared" ref="F494:F495" si="51">ROUND(ROUND(D494,2)*ROUND(E494,2),2)</f>
        <v>0</v>
      </c>
    </row>
    <row r="495" spans="1:6" x14ac:dyDescent="0.25">
      <c r="A495" s="5" t="s">
        <v>924</v>
      </c>
      <c r="B495" s="6" t="s">
        <v>340</v>
      </c>
      <c r="C495" s="7" t="s">
        <v>34</v>
      </c>
      <c r="D495" s="8">
        <v>170</v>
      </c>
      <c r="E495" s="9"/>
      <c r="F495" s="8">
        <f t="shared" si="51"/>
        <v>0</v>
      </c>
    </row>
    <row r="496" spans="1:6" x14ac:dyDescent="0.25">
      <c r="A496" s="41" t="s">
        <v>513</v>
      </c>
      <c r="B496" s="38" t="s">
        <v>27</v>
      </c>
      <c r="C496" s="38"/>
      <c r="D496" s="38"/>
      <c r="E496" s="38"/>
      <c r="F496" s="40">
        <f>F497</f>
        <v>0</v>
      </c>
    </row>
    <row r="497" spans="1:6" x14ac:dyDescent="0.25">
      <c r="A497" s="47" t="s">
        <v>925</v>
      </c>
      <c r="B497" s="48" t="s">
        <v>7</v>
      </c>
      <c r="C497" s="48"/>
      <c r="D497" s="48"/>
      <c r="E497" s="48"/>
      <c r="F497" s="49">
        <f>F498+F524+F550+F567+F576+F607</f>
        <v>0</v>
      </c>
    </row>
    <row r="498" spans="1:6" x14ac:dyDescent="0.25">
      <c r="A498" s="44" t="s">
        <v>514</v>
      </c>
      <c r="B498" s="45" t="s">
        <v>15</v>
      </c>
      <c r="C498" s="45"/>
      <c r="D498" s="45"/>
      <c r="E498" s="45"/>
      <c r="F498" s="46">
        <f>F499+F504+F522</f>
        <v>0</v>
      </c>
    </row>
    <row r="499" spans="1:6" x14ac:dyDescent="0.25">
      <c r="A499" s="47" t="s">
        <v>926</v>
      </c>
      <c r="B499" s="48" t="s">
        <v>29</v>
      </c>
      <c r="C499" s="48"/>
      <c r="D499" s="48"/>
      <c r="E499" s="48"/>
      <c r="F499" s="49">
        <f>SUM(F500:F503)</f>
        <v>0</v>
      </c>
    </row>
    <row r="500" spans="1:6" x14ac:dyDescent="0.25">
      <c r="A500" s="5" t="s">
        <v>927</v>
      </c>
      <c r="B500" s="6" t="s">
        <v>73</v>
      </c>
      <c r="C500" s="7" t="s">
        <v>34</v>
      </c>
      <c r="D500" s="8">
        <v>250</v>
      </c>
      <c r="E500" s="9"/>
      <c r="F500" s="8">
        <f t="shared" ref="F500:F503" si="52">ROUND(ROUND(D500,2)*ROUND(E500,2),2)</f>
        <v>0</v>
      </c>
    </row>
    <row r="501" spans="1:6" x14ac:dyDescent="0.25">
      <c r="A501" s="5" t="s">
        <v>928</v>
      </c>
      <c r="B501" s="6" t="s">
        <v>71</v>
      </c>
      <c r="C501" s="7" t="s">
        <v>34</v>
      </c>
      <c r="D501" s="8">
        <v>250</v>
      </c>
      <c r="E501" s="9"/>
      <c r="F501" s="8">
        <f t="shared" si="52"/>
        <v>0</v>
      </c>
    </row>
    <row r="502" spans="1:6" x14ac:dyDescent="0.25">
      <c r="A502" s="5" t="s">
        <v>929</v>
      </c>
      <c r="B502" s="6" t="s">
        <v>72</v>
      </c>
      <c r="C502" s="7" t="s">
        <v>30</v>
      </c>
      <c r="D502" s="8">
        <v>16</v>
      </c>
      <c r="E502" s="9"/>
      <c r="F502" s="8">
        <f t="shared" si="52"/>
        <v>0</v>
      </c>
    </row>
    <row r="503" spans="1:6" x14ac:dyDescent="0.25">
      <c r="A503" s="5" t="s">
        <v>930</v>
      </c>
      <c r="B503" s="6" t="s">
        <v>74</v>
      </c>
      <c r="C503" s="7" t="s">
        <v>30</v>
      </c>
      <c r="D503" s="8">
        <v>168</v>
      </c>
      <c r="E503" s="9"/>
      <c r="F503" s="8">
        <f t="shared" si="52"/>
        <v>0</v>
      </c>
    </row>
    <row r="504" spans="1:6" x14ac:dyDescent="0.25">
      <c r="A504" s="47" t="s">
        <v>931</v>
      </c>
      <c r="B504" s="48" t="s">
        <v>32</v>
      </c>
      <c r="C504" s="48"/>
      <c r="D504" s="48"/>
      <c r="E504" s="48"/>
      <c r="F504" s="49">
        <f>SUM(F505:F521)</f>
        <v>0</v>
      </c>
    </row>
    <row r="505" spans="1:6" ht="25.5" x14ac:dyDescent="0.25">
      <c r="A505" s="5" t="s">
        <v>932</v>
      </c>
      <c r="B505" s="6" t="s">
        <v>75</v>
      </c>
      <c r="C505" s="7" t="s">
        <v>30</v>
      </c>
      <c r="D505" s="8">
        <v>2</v>
      </c>
      <c r="E505" s="9"/>
      <c r="F505" s="8">
        <f t="shared" ref="F505:F521" si="53">ROUND(ROUND(D505,2)*ROUND(E505,2),2)</f>
        <v>0</v>
      </c>
    </row>
    <row r="506" spans="1:6" ht="25.5" x14ac:dyDescent="0.25">
      <c r="A506" s="5" t="s">
        <v>933</v>
      </c>
      <c r="B506" s="6" t="s">
        <v>76</v>
      </c>
      <c r="C506" s="7" t="s">
        <v>30</v>
      </c>
      <c r="D506" s="8">
        <v>6</v>
      </c>
      <c r="E506" s="9"/>
      <c r="F506" s="8">
        <f t="shared" si="53"/>
        <v>0</v>
      </c>
    </row>
    <row r="507" spans="1:6" ht="25.5" x14ac:dyDescent="0.25">
      <c r="A507" s="5" t="s">
        <v>934</v>
      </c>
      <c r="B507" s="6" t="s">
        <v>77</v>
      </c>
      <c r="C507" s="7" t="s">
        <v>30</v>
      </c>
      <c r="D507" s="8">
        <v>4</v>
      </c>
      <c r="E507" s="9"/>
      <c r="F507" s="8">
        <f t="shared" si="53"/>
        <v>0</v>
      </c>
    </row>
    <row r="508" spans="1:6" x14ac:dyDescent="0.25">
      <c r="A508" s="5" t="s">
        <v>935</v>
      </c>
      <c r="B508" s="6" t="s">
        <v>78</v>
      </c>
      <c r="C508" s="7" t="s">
        <v>30</v>
      </c>
      <c r="D508" s="8">
        <v>6</v>
      </c>
      <c r="E508" s="9"/>
      <c r="F508" s="8">
        <f t="shared" si="53"/>
        <v>0</v>
      </c>
    </row>
    <row r="509" spans="1:6" ht="25.5" x14ac:dyDescent="0.25">
      <c r="A509" s="5" t="s">
        <v>936</v>
      </c>
      <c r="B509" s="6" t="s">
        <v>80</v>
      </c>
      <c r="C509" s="7" t="s">
        <v>33</v>
      </c>
      <c r="D509" s="8">
        <v>182</v>
      </c>
      <c r="E509" s="9"/>
      <c r="F509" s="8">
        <f t="shared" si="53"/>
        <v>0</v>
      </c>
    </row>
    <row r="510" spans="1:6" ht="25.5" x14ac:dyDescent="0.25">
      <c r="A510" s="5" t="s">
        <v>937</v>
      </c>
      <c r="B510" s="6" t="s">
        <v>93</v>
      </c>
      <c r="C510" s="7" t="s">
        <v>33</v>
      </c>
      <c r="D510" s="8">
        <v>1168</v>
      </c>
      <c r="E510" s="9"/>
      <c r="F510" s="8">
        <f t="shared" si="53"/>
        <v>0</v>
      </c>
    </row>
    <row r="511" spans="1:6" ht="25.5" x14ac:dyDescent="0.25">
      <c r="A511" s="5" t="s">
        <v>938</v>
      </c>
      <c r="B511" s="6" t="s">
        <v>94</v>
      </c>
      <c r="C511" s="7" t="s">
        <v>33</v>
      </c>
      <c r="D511" s="8">
        <v>420</v>
      </c>
      <c r="E511" s="9"/>
      <c r="F511" s="8">
        <f t="shared" si="53"/>
        <v>0</v>
      </c>
    </row>
    <row r="512" spans="1:6" ht="25.5" x14ac:dyDescent="0.25">
      <c r="A512" s="5" t="s">
        <v>939</v>
      </c>
      <c r="B512" s="6" t="s">
        <v>95</v>
      </c>
      <c r="C512" s="7" t="s">
        <v>34</v>
      </c>
      <c r="D512" s="8">
        <v>710</v>
      </c>
      <c r="E512" s="9"/>
      <c r="F512" s="8">
        <f t="shared" si="53"/>
        <v>0</v>
      </c>
    </row>
    <row r="513" spans="1:6" x14ac:dyDescent="0.25">
      <c r="A513" s="5" t="s">
        <v>940</v>
      </c>
      <c r="B513" s="6" t="s">
        <v>79</v>
      </c>
      <c r="C513" s="7" t="s">
        <v>34</v>
      </c>
      <c r="D513" s="8">
        <v>736</v>
      </c>
      <c r="E513" s="9"/>
      <c r="F513" s="8">
        <f t="shared" si="53"/>
        <v>0</v>
      </c>
    </row>
    <row r="514" spans="1:6" x14ac:dyDescent="0.25">
      <c r="A514" s="5" t="s">
        <v>941</v>
      </c>
      <c r="B514" s="6" t="s">
        <v>96</v>
      </c>
      <c r="C514" s="7" t="s">
        <v>34</v>
      </c>
      <c r="D514" s="8">
        <v>75</v>
      </c>
      <c r="E514" s="9"/>
      <c r="F514" s="8">
        <f t="shared" si="53"/>
        <v>0</v>
      </c>
    </row>
    <row r="515" spans="1:6" x14ac:dyDescent="0.25">
      <c r="A515" s="5" t="s">
        <v>942</v>
      </c>
      <c r="B515" s="6" t="s">
        <v>81</v>
      </c>
      <c r="C515" s="7" t="s">
        <v>30</v>
      </c>
      <c r="D515" s="8">
        <v>18</v>
      </c>
      <c r="E515" s="9"/>
      <c r="F515" s="8">
        <f t="shared" si="53"/>
        <v>0</v>
      </c>
    </row>
    <row r="516" spans="1:6" x14ac:dyDescent="0.25">
      <c r="A516" s="5" t="s">
        <v>943</v>
      </c>
      <c r="B516" s="6" t="s">
        <v>82</v>
      </c>
      <c r="C516" s="7" t="s">
        <v>34</v>
      </c>
      <c r="D516" s="8">
        <v>86</v>
      </c>
      <c r="E516" s="9"/>
      <c r="F516" s="8">
        <f t="shared" si="53"/>
        <v>0</v>
      </c>
    </row>
    <row r="517" spans="1:6" x14ac:dyDescent="0.25">
      <c r="A517" s="5" t="s">
        <v>944</v>
      </c>
      <c r="B517" s="6" t="s">
        <v>83</v>
      </c>
      <c r="C517" s="7" t="s">
        <v>30</v>
      </c>
      <c r="D517" s="8">
        <v>2</v>
      </c>
      <c r="E517" s="9"/>
      <c r="F517" s="8">
        <f t="shared" si="53"/>
        <v>0</v>
      </c>
    </row>
    <row r="518" spans="1:6" x14ac:dyDescent="0.25">
      <c r="A518" s="5" t="s">
        <v>945</v>
      </c>
      <c r="B518" s="6" t="s">
        <v>84</v>
      </c>
      <c r="C518" s="7" t="s">
        <v>34</v>
      </c>
      <c r="D518" s="8">
        <v>680</v>
      </c>
      <c r="E518" s="9"/>
      <c r="F518" s="8">
        <f t="shared" si="53"/>
        <v>0</v>
      </c>
    </row>
    <row r="519" spans="1:6" x14ac:dyDescent="0.25">
      <c r="A519" s="5" t="s">
        <v>946</v>
      </c>
      <c r="B519" s="6" t="s">
        <v>85</v>
      </c>
      <c r="C519" s="7" t="s">
        <v>30</v>
      </c>
      <c r="D519" s="8">
        <v>2</v>
      </c>
      <c r="E519" s="9"/>
      <c r="F519" s="8">
        <f t="shared" si="53"/>
        <v>0</v>
      </c>
    </row>
    <row r="520" spans="1:6" x14ac:dyDescent="0.25">
      <c r="A520" s="5" t="s">
        <v>947</v>
      </c>
      <c r="B520" s="6" t="s">
        <v>86</v>
      </c>
      <c r="C520" s="7" t="s">
        <v>30</v>
      </c>
      <c r="D520" s="8">
        <v>1</v>
      </c>
      <c r="E520" s="9"/>
      <c r="F520" s="8">
        <f t="shared" si="53"/>
        <v>0</v>
      </c>
    </row>
    <row r="521" spans="1:6" x14ac:dyDescent="0.25">
      <c r="A521" s="5" t="s">
        <v>948</v>
      </c>
      <c r="B521" s="6" t="s">
        <v>87</v>
      </c>
      <c r="C521" s="7" t="s">
        <v>30</v>
      </c>
      <c r="D521" s="8">
        <v>24</v>
      </c>
      <c r="E521" s="9"/>
      <c r="F521" s="8">
        <f t="shared" si="53"/>
        <v>0</v>
      </c>
    </row>
    <row r="522" spans="1:6" x14ac:dyDescent="0.25">
      <c r="A522" s="47" t="s">
        <v>949</v>
      </c>
      <c r="B522" s="48" t="s">
        <v>70</v>
      </c>
      <c r="C522" s="48"/>
      <c r="D522" s="48"/>
      <c r="E522" s="48"/>
      <c r="F522" s="49">
        <f>SUM(F523:F523)</f>
        <v>0</v>
      </c>
    </row>
    <row r="523" spans="1:6" ht="38.25" x14ac:dyDescent="0.25">
      <c r="A523" s="5" t="s">
        <v>950</v>
      </c>
      <c r="B523" s="6" t="s">
        <v>88</v>
      </c>
      <c r="C523" s="7" t="s">
        <v>30</v>
      </c>
      <c r="D523" s="8">
        <v>1</v>
      </c>
      <c r="E523" s="9"/>
      <c r="F523" s="8">
        <f t="shared" ref="F523" si="54">ROUND(ROUND(D523,2)*ROUND(E523,2),2)</f>
        <v>0</v>
      </c>
    </row>
    <row r="524" spans="1:6" x14ac:dyDescent="0.25">
      <c r="A524" s="44" t="s">
        <v>515</v>
      </c>
      <c r="B524" s="45" t="s">
        <v>16</v>
      </c>
      <c r="C524" s="45"/>
      <c r="D524" s="45"/>
      <c r="E524" s="45"/>
      <c r="F524" s="46">
        <f>F525+F532+F534+F536+F539+F543</f>
        <v>0</v>
      </c>
    </row>
    <row r="525" spans="1:6" x14ac:dyDescent="0.25">
      <c r="A525" s="47" t="s">
        <v>951</v>
      </c>
      <c r="B525" s="48" t="s">
        <v>40</v>
      </c>
      <c r="C525" s="48"/>
      <c r="D525" s="48"/>
      <c r="E525" s="48"/>
      <c r="F525" s="49">
        <f>SUM(F526:F531)</f>
        <v>0</v>
      </c>
    </row>
    <row r="526" spans="1:6" x14ac:dyDescent="0.25">
      <c r="A526" s="5" t="s">
        <v>952</v>
      </c>
      <c r="B526" s="6" t="s">
        <v>97</v>
      </c>
      <c r="C526" s="7" t="s">
        <v>44</v>
      </c>
      <c r="D526" s="8">
        <v>136</v>
      </c>
      <c r="E526" s="9"/>
      <c r="F526" s="8">
        <f t="shared" ref="F526:F531" si="55">ROUND(ROUND(D526,2)*ROUND(E526,2),2)</f>
        <v>0</v>
      </c>
    </row>
    <row r="527" spans="1:6" x14ac:dyDescent="0.25">
      <c r="A527" s="5" t="s">
        <v>953</v>
      </c>
      <c r="B527" s="6" t="s">
        <v>98</v>
      </c>
      <c r="C527" s="7" t="s">
        <v>44</v>
      </c>
      <c r="D527" s="8">
        <v>340</v>
      </c>
      <c r="E527" s="9"/>
      <c r="F527" s="8">
        <f t="shared" si="55"/>
        <v>0</v>
      </c>
    </row>
    <row r="528" spans="1:6" x14ac:dyDescent="0.25">
      <c r="A528" s="5" t="s">
        <v>954</v>
      </c>
      <c r="B528" s="6" t="s">
        <v>99</v>
      </c>
      <c r="C528" s="7" t="s">
        <v>44</v>
      </c>
      <c r="D528" s="8">
        <v>62</v>
      </c>
      <c r="E528" s="9"/>
      <c r="F528" s="8">
        <f t="shared" si="55"/>
        <v>0</v>
      </c>
    </row>
    <row r="529" spans="1:6" x14ac:dyDescent="0.25">
      <c r="A529" s="5" t="s">
        <v>955</v>
      </c>
      <c r="B529" s="6" t="s">
        <v>100</v>
      </c>
      <c r="C529" s="7" t="s">
        <v>44</v>
      </c>
      <c r="D529" s="8">
        <v>940</v>
      </c>
      <c r="E529" s="9"/>
      <c r="F529" s="8">
        <f t="shared" si="55"/>
        <v>0</v>
      </c>
    </row>
    <row r="530" spans="1:6" x14ac:dyDescent="0.25">
      <c r="A530" s="5" t="s">
        <v>956</v>
      </c>
      <c r="B530" s="6" t="s">
        <v>101</v>
      </c>
      <c r="C530" s="7" t="s">
        <v>44</v>
      </c>
      <c r="D530" s="8">
        <v>30</v>
      </c>
      <c r="E530" s="9"/>
      <c r="F530" s="8">
        <f t="shared" si="55"/>
        <v>0</v>
      </c>
    </row>
    <row r="531" spans="1:6" ht="25.5" x14ac:dyDescent="0.25">
      <c r="A531" s="5" t="s">
        <v>957</v>
      </c>
      <c r="B531" s="6" t="s">
        <v>102</v>
      </c>
      <c r="C531" s="7" t="s">
        <v>44</v>
      </c>
      <c r="D531" s="8">
        <v>24</v>
      </c>
      <c r="E531" s="9"/>
      <c r="F531" s="8">
        <f t="shared" si="55"/>
        <v>0</v>
      </c>
    </row>
    <row r="532" spans="1:6" x14ac:dyDescent="0.25">
      <c r="A532" s="47" t="s">
        <v>958</v>
      </c>
      <c r="B532" s="48" t="s">
        <v>89</v>
      </c>
      <c r="C532" s="48"/>
      <c r="D532" s="48"/>
      <c r="E532" s="48"/>
      <c r="F532" s="49">
        <f>SUM(F533:F533)</f>
        <v>0</v>
      </c>
    </row>
    <row r="533" spans="1:6" x14ac:dyDescent="0.25">
      <c r="A533" s="5" t="s">
        <v>959</v>
      </c>
      <c r="B533" s="6" t="s">
        <v>103</v>
      </c>
      <c r="C533" s="7" t="s">
        <v>33</v>
      </c>
      <c r="D533" s="8">
        <v>2200</v>
      </c>
      <c r="E533" s="9"/>
      <c r="F533" s="8">
        <f t="shared" ref="F533" si="56">ROUND(ROUND(D533,2)*ROUND(E533,2),2)</f>
        <v>0</v>
      </c>
    </row>
    <row r="534" spans="1:6" x14ac:dyDescent="0.25">
      <c r="A534" s="47" t="s">
        <v>960</v>
      </c>
      <c r="B534" s="48" t="s">
        <v>90</v>
      </c>
      <c r="C534" s="48"/>
      <c r="D534" s="48"/>
      <c r="E534" s="48"/>
      <c r="F534" s="49">
        <f>SUM(F535:F535)</f>
        <v>0</v>
      </c>
    </row>
    <row r="535" spans="1:6" x14ac:dyDescent="0.25">
      <c r="A535" s="5" t="s">
        <v>961</v>
      </c>
      <c r="B535" s="6" t="s">
        <v>104</v>
      </c>
      <c r="C535" s="7" t="s">
        <v>33</v>
      </c>
      <c r="D535" s="8">
        <v>420</v>
      </c>
      <c r="E535" s="9"/>
      <c r="F535" s="8">
        <f t="shared" ref="F535" si="57">ROUND(ROUND(D535,2)*ROUND(E535,2),2)</f>
        <v>0</v>
      </c>
    </row>
    <row r="536" spans="1:6" x14ac:dyDescent="0.25">
      <c r="A536" s="47" t="s">
        <v>962</v>
      </c>
      <c r="B536" s="48" t="s">
        <v>91</v>
      </c>
      <c r="C536" s="48"/>
      <c r="D536" s="48"/>
      <c r="E536" s="48"/>
      <c r="F536" s="49">
        <f>SUM(F537:F538)</f>
        <v>0</v>
      </c>
    </row>
    <row r="537" spans="1:6" ht="25.5" x14ac:dyDescent="0.25">
      <c r="A537" s="5" t="s">
        <v>963</v>
      </c>
      <c r="B537" s="6" t="s">
        <v>1080</v>
      </c>
      <c r="C537" s="7" t="s">
        <v>44</v>
      </c>
      <c r="D537" s="8">
        <v>600</v>
      </c>
      <c r="E537" s="9"/>
      <c r="F537" s="8">
        <f t="shared" ref="F537:F538" si="58">ROUND(ROUND(D537,2)*ROUND(E537,2),2)</f>
        <v>0</v>
      </c>
    </row>
    <row r="538" spans="1:6" ht="39" customHeight="1" x14ac:dyDescent="0.25">
      <c r="A538" s="5" t="s">
        <v>964</v>
      </c>
      <c r="B538" s="6" t="s">
        <v>1081</v>
      </c>
      <c r="C538" s="7" t="s">
        <v>44</v>
      </c>
      <c r="D538" s="8">
        <v>6</v>
      </c>
      <c r="E538" s="9"/>
      <c r="F538" s="8">
        <f t="shared" si="58"/>
        <v>0</v>
      </c>
    </row>
    <row r="539" spans="1:6" x14ac:dyDescent="0.25">
      <c r="A539" s="47" t="s">
        <v>965</v>
      </c>
      <c r="B539" s="48" t="s">
        <v>42</v>
      </c>
      <c r="C539" s="48"/>
      <c r="D539" s="48"/>
      <c r="E539" s="48"/>
      <c r="F539" s="49">
        <f>SUM(F540:F542)</f>
        <v>0</v>
      </c>
    </row>
    <row r="540" spans="1:6" x14ac:dyDescent="0.25">
      <c r="A540" s="5" t="s">
        <v>966</v>
      </c>
      <c r="B540" s="6" t="s">
        <v>105</v>
      </c>
      <c r="C540" s="7" t="s">
        <v>33</v>
      </c>
      <c r="D540" s="8">
        <v>580</v>
      </c>
      <c r="E540" s="9"/>
      <c r="F540" s="8">
        <f t="shared" ref="F540:F542" si="59">ROUND(ROUND(D540,2)*ROUND(E540,2),2)</f>
        <v>0</v>
      </c>
    </row>
    <row r="541" spans="1:6" x14ac:dyDescent="0.25">
      <c r="A541" s="5" t="s">
        <v>967</v>
      </c>
      <c r="B541" s="6" t="s">
        <v>106</v>
      </c>
      <c r="C541" s="7" t="s">
        <v>33</v>
      </c>
      <c r="D541" s="8">
        <v>580</v>
      </c>
      <c r="E541" s="9"/>
      <c r="F541" s="8">
        <f t="shared" si="59"/>
        <v>0</v>
      </c>
    </row>
    <row r="542" spans="1:6" ht="25.5" x14ac:dyDescent="0.25">
      <c r="A542" s="5" t="s">
        <v>968</v>
      </c>
      <c r="B542" s="6" t="s">
        <v>1099</v>
      </c>
      <c r="C542" s="7" t="s">
        <v>30</v>
      </c>
      <c r="D542" s="8">
        <v>24</v>
      </c>
      <c r="E542" s="9"/>
      <c r="F542" s="8">
        <f t="shared" si="59"/>
        <v>0</v>
      </c>
    </row>
    <row r="543" spans="1:6" x14ac:dyDescent="0.25">
      <c r="A543" s="47" t="s">
        <v>969</v>
      </c>
      <c r="B543" s="48" t="s">
        <v>92</v>
      </c>
      <c r="C543" s="48"/>
      <c r="D543" s="48"/>
      <c r="E543" s="48"/>
      <c r="F543" s="49">
        <f>SUM(F544:F549)</f>
        <v>0</v>
      </c>
    </row>
    <row r="544" spans="1:6" x14ac:dyDescent="0.25">
      <c r="A544" s="5" t="s">
        <v>970</v>
      </c>
      <c r="B544" s="6" t="s">
        <v>107</v>
      </c>
      <c r="C544" s="7" t="s">
        <v>44</v>
      </c>
      <c r="D544" s="8">
        <v>340</v>
      </c>
      <c r="E544" s="9"/>
      <c r="F544" s="8">
        <f t="shared" ref="F544:F549" si="60">ROUND(ROUND(D544,2)*ROUND(E544,2),2)</f>
        <v>0</v>
      </c>
    </row>
    <row r="545" spans="1:6" x14ac:dyDescent="0.25">
      <c r="A545" s="5" t="s">
        <v>971</v>
      </c>
      <c r="B545" s="6" t="s">
        <v>108</v>
      </c>
      <c r="C545" s="7" t="s">
        <v>44</v>
      </c>
      <c r="D545" s="8">
        <v>1002</v>
      </c>
      <c r="E545" s="9"/>
      <c r="F545" s="8">
        <f t="shared" si="60"/>
        <v>0</v>
      </c>
    </row>
    <row r="546" spans="1:6" x14ac:dyDescent="0.25">
      <c r="A546" s="5" t="s">
        <v>972</v>
      </c>
      <c r="B546" s="6" t="s">
        <v>109</v>
      </c>
      <c r="C546" s="7" t="s">
        <v>44</v>
      </c>
      <c r="D546" s="8">
        <v>30</v>
      </c>
      <c r="E546" s="9"/>
      <c r="F546" s="8">
        <f t="shared" si="60"/>
        <v>0</v>
      </c>
    </row>
    <row r="547" spans="1:6" ht="25.5" x14ac:dyDescent="0.25">
      <c r="A547" s="5" t="s">
        <v>973</v>
      </c>
      <c r="B547" s="6" t="s">
        <v>349</v>
      </c>
      <c r="C547" s="7" t="s">
        <v>44</v>
      </c>
      <c r="D547" s="8">
        <v>340</v>
      </c>
      <c r="E547" s="9"/>
      <c r="F547" s="8">
        <f t="shared" si="60"/>
        <v>0</v>
      </c>
    </row>
    <row r="548" spans="1:6" ht="25.5" x14ac:dyDescent="0.25">
      <c r="A548" s="5" t="s">
        <v>974</v>
      </c>
      <c r="B548" s="6" t="s">
        <v>350</v>
      </c>
      <c r="C548" s="7" t="s">
        <v>44</v>
      </c>
      <c r="D548" s="8">
        <v>1002</v>
      </c>
      <c r="E548" s="9"/>
      <c r="F548" s="8">
        <f t="shared" si="60"/>
        <v>0</v>
      </c>
    </row>
    <row r="549" spans="1:6" ht="25.5" x14ac:dyDescent="0.25">
      <c r="A549" s="5" t="s">
        <v>975</v>
      </c>
      <c r="B549" s="6" t="s">
        <v>351</v>
      </c>
      <c r="C549" s="7" t="s">
        <v>44</v>
      </c>
      <c r="D549" s="8">
        <v>30</v>
      </c>
      <c r="E549" s="9"/>
      <c r="F549" s="8">
        <f t="shared" si="60"/>
        <v>0</v>
      </c>
    </row>
    <row r="550" spans="1:6" x14ac:dyDescent="0.25">
      <c r="A550" s="44" t="s">
        <v>516</v>
      </c>
      <c r="B550" s="45" t="s">
        <v>17</v>
      </c>
      <c r="C550" s="45"/>
      <c r="D550" s="45"/>
      <c r="E550" s="45"/>
      <c r="F550" s="46">
        <f>F551+F558</f>
        <v>0</v>
      </c>
    </row>
    <row r="551" spans="1:6" x14ac:dyDescent="0.25">
      <c r="A551" s="47" t="s">
        <v>976</v>
      </c>
      <c r="B551" s="48" t="s">
        <v>52</v>
      </c>
      <c r="C551" s="48"/>
      <c r="D551" s="48"/>
      <c r="E551" s="48"/>
      <c r="F551" s="49">
        <f>SUM(F552:F557)</f>
        <v>0</v>
      </c>
    </row>
    <row r="552" spans="1:6" x14ac:dyDescent="0.25">
      <c r="A552" s="5" t="s">
        <v>977</v>
      </c>
      <c r="B552" s="6" t="s">
        <v>110</v>
      </c>
      <c r="C552" s="7" t="s">
        <v>44</v>
      </c>
      <c r="D552" s="8">
        <v>748</v>
      </c>
      <c r="E552" s="9"/>
      <c r="F552" s="8">
        <f t="shared" ref="F552:F557" si="61">ROUND(ROUND(D552,2)*ROUND(E552,2),2)</f>
        <v>0</v>
      </c>
    </row>
    <row r="553" spans="1:6" ht="40.5" customHeight="1" x14ac:dyDescent="0.25">
      <c r="A553" s="5" t="s">
        <v>978</v>
      </c>
      <c r="B553" s="6" t="s">
        <v>1082</v>
      </c>
      <c r="C553" s="7" t="s">
        <v>33</v>
      </c>
      <c r="D553" s="8">
        <v>50</v>
      </c>
      <c r="E553" s="9"/>
      <c r="F553" s="8">
        <f t="shared" si="61"/>
        <v>0</v>
      </c>
    </row>
    <row r="554" spans="1:6" ht="25.5" x14ac:dyDescent="0.25">
      <c r="A554" s="5" t="s">
        <v>979</v>
      </c>
      <c r="B554" s="6" t="s">
        <v>1083</v>
      </c>
      <c r="C554" s="7" t="s">
        <v>33</v>
      </c>
      <c r="D554" s="8">
        <v>400</v>
      </c>
      <c r="E554" s="9"/>
      <c r="F554" s="8">
        <f t="shared" si="61"/>
        <v>0</v>
      </c>
    </row>
    <row r="555" spans="1:6" ht="25.5" x14ac:dyDescent="0.25">
      <c r="A555" s="5" t="s">
        <v>980</v>
      </c>
      <c r="B555" s="6" t="s">
        <v>1084</v>
      </c>
      <c r="C555" s="7" t="s">
        <v>33</v>
      </c>
      <c r="D555" s="8">
        <v>400</v>
      </c>
      <c r="E555" s="9"/>
      <c r="F555" s="8">
        <f t="shared" si="61"/>
        <v>0</v>
      </c>
    </row>
    <row r="556" spans="1:6" ht="25.5" x14ac:dyDescent="0.25">
      <c r="A556" s="5" t="s">
        <v>981</v>
      </c>
      <c r="B556" s="6" t="s">
        <v>1085</v>
      </c>
      <c r="C556" s="7" t="s">
        <v>33</v>
      </c>
      <c r="D556" s="8">
        <v>1570</v>
      </c>
      <c r="E556" s="9"/>
      <c r="F556" s="8">
        <f t="shared" si="61"/>
        <v>0</v>
      </c>
    </row>
    <row r="557" spans="1:6" x14ac:dyDescent="0.25">
      <c r="A557" s="5" t="s">
        <v>982</v>
      </c>
      <c r="B557" s="6" t="s">
        <v>111</v>
      </c>
      <c r="C557" s="7" t="s">
        <v>34</v>
      </c>
      <c r="D557" s="8">
        <v>736</v>
      </c>
      <c r="E557" s="9"/>
      <c r="F557" s="8">
        <f t="shared" si="61"/>
        <v>0</v>
      </c>
    </row>
    <row r="558" spans="1:6" x14ac:dyDescent="0.25">
      <c r="A558" s="47" t="s">
        <v>983</v>
      </c>
      <c r="B558" s="48" t="s">
        <v>54</v>
      </c>
      <c r="C558" s="48"/>
      <c r="D558" s="48"/>
      <c r="E558" s="48"/>
      <c r="F558" s="49">
        <f>SUM(F559:F566)</f>
        <v>0</v>
      </c>
    </row>
    <row r="559" spans="1:6" x14ac:dyDescent="0.25">
      <c r="A559" s="5" t="s">
        <v>984</v>
      </c>
      <c r="B559" s="6" t="s">
        <v>112</v>
      </c>
      <c r="C559" s="7" t="s">
        <v>34</v>
      </c>
      <c r="D559" s="8">
        <v>620</v>
      </c>
      <c r="E559" s="9"/>
      <c r="F559" s="8">
        <f t="shared" ref="F559:F566" si="62">ROUND(ROUND(D559,2)*ROUND(E559,2),2)</f>
        <v>0</v>
      </c>
    </row>
    <row r="560" spans="1:6" x14ac:dyDescent="0.25">
      <c r="A560" s="5" t="s">
        <v>985</v>
      </c>
      <c r="B560" s="6" t="s">
        <v>113</v>
      </c>
      <c r="C560" s="7" t="s">
        <v>34</v>
      </c>
      <c r="D560" s="8">
        <v>8</v>
      </c>
      <c r="E560" s="9"/>
      <c r="F560" s="8">
        <f t="shared" si="62"/>
        <v>0</v>
      </c>
    </row>
    <row r="561" spans="1:6" x14ac:dyDescent="0.25">
      <c r="A561" s="5" t="s">
        <v>986</v>
      </c>
      <c r="B561" s="6" t="s">
        <v>114</v>
      </c>
      <c r="C561" s="7" t="s">
        <v>34</v>
      </c>
      <c r="D561" s="8">
        <v>55</v>
      </c>
      <c r="E561" s="9"/>
      <c r="F561" s="8">
        <f t="shared" si="62"/>
        <v>0</v>
      </c>
    </row>
    <row r="562" spans="1:6" x14ac:dyDescent="0.25">
      <c r="A562" s="5" t="s">
        <v>987</v>
      </c>
      <c r="B562" s="6" t="s">
        <v>115</v>
      </c>
      <c r="C562" s="7" t="s">
        <v>34</v>
      </c>
      <c r="D562" s="8">
        <v>80</v>
      </c>
      <c r="E562" s="9"/>
      <c r="F562" s="8">
        <f t="shared" si="62"/>
        <v>0</v>
      </c>
    </row>
    <row r="563" spans="1:6" x14ac:dyDescent="0.25">
      <c r="A563" s="5" t="s">
        <v>988</v>
      </c>
      <c r="B563" s="6" t="s">
        <v>116</v>
      </c>
      <c r="C563" s="7" t="s">
        <v>34</v>
      </c>
      <c r="D563" s="8">
        <v>655</v>
      </c>
      <c r="E563" s="9"/>
      <c r="F563" s="8">
        <f t="shared" si="62"/>
        <v>0</v>
      </c>
    </row>
    <row r="564" spans="1:6" ht="25.5" x14ac:dyDescent="0.25">
      <c r="A564" s="5" t="s">
        <v>989</v>
      </c>
      <c r="B564" s="6" t="s">
        <v>117</v>
      </c>
      <c r="C564" s="7" t="s">
        <v>30</v>
      </c>
      <c r="D564" s="8">
        <v>2</v>
      </c>
      <c r="E564" s="9"/>
      <c r="F564" s="8">
        <f t="shared" si="62"/>
        <v>0</v>
      </c>
    </row>
    <row r="565" spans="1:6" ht="38.25" x14ac:dyDescent="0.25">
      <c r="A565" s="5" t="s">
        <v>990</v>
      </c>
      <c r="B565" s="6" t="s">
        <v>118</v>
      </c>
      <c r="C565" s="7" t="s">
        <v>33</v>
      </c>
      <c r="D565" s="8">
        <v>6.8</v>
      </c>
      <c r="E565" s="9"/>
      <c r="F565" s="8">
        <f t="shared" si="62"/>
        <v>0</v>
      </c>
    </row>
    <row r="566" spans="1:6" ht="38.25" x14ac:dyDescent="0.25">
      <c r="A566" s="5" t="s">
        <v>991</v>
      </c>
      <c r="B566" s="6" t="s">
        <v>119</v>
      </c>
      <c r="C566" s="7" t="s">
        <v>33</v>
      </c>
      <c r="D566" s="8">
        <v>4.2</v>
      </c>
      <c r="E566" s="9"/>
      <c r="F566" s="8">
        <f t="shared" si="62"/>
        <v>0</v>
      </c>
    </row>
    <row r="567" spans="1:6" x14ac:dyDescent="0.25">
      <c r="A567" s="44" t="s">
        <v>517</v>
      </c>
      <c r="B567" s="45" t="s">
        <v>18</v>
      </c>
      <c r="C567" s="45"/>
      <c r="D567" s="45"/>
      <c r="E567" s="45"/>
      <c r="F567" s="46">
        <f>F568+F571</f>
        <v>0</v>
      </c>
    </row>
    <row r="568" spans="1:6" x14ac:dyDescent="0.25">
      <c r="A568" s="47" t="s">
        <v>992</v>
      </c>
      <c r="B568" s="48" t="s">
        <v>120</v>
      </c>
      <c r="C568" s="48"/>
      <c r="D568" s="48"/>
      <c r="E568" s="48"/>
      <c r="F568" s="49">
        <f>SUM(F569:F570)</f>
        <v>0</v>
      </c>
    </row>
    <row r="569" spans="1:6" ht="25.5" x14ac:dyDescent="0.25">
      <c r="A569" s="5" t="s">
        <v>993</v>
      </c>
      <c r="B569" s="6" t="s">
        <v>124</v>
      </c>
      <c r="C569" s="7" t="s">
        <v>34</v>
      </c>
      <c r="D569" s="8">
        <v>12</v>
      </c>
      <c r="E569" s="9"/>
      <c r="F569" s="8">
        <f t="shared" ref="F569:F570" si="63">ROUND(ROUND(D569,2)*ROUND(E569,2),2)</f>
        <v>0</v>
      </c>
    </row>
    <row r="570" spans="1:6" x14ac:dyDescent="0.25">
      <c r="A570" s="5" t="s">
        <v>994</v>
      </c>
      <c r="B570" s="6" t="s">
        <v>125</v>
      </c>
      <c r="C570" s="7" t="s">
        <v>34</v>
      </c>
      <c r="D570" s="8">
        <v>12</v>
      </c>
      <c r="E570" s="9"/>
      <c r="F570" s="8">
        <f t="shared" si="63"/>
        <v>0</v>
      </c>
    </row>
    <row r="571" spans="1:6" x14ac:dyDescent="0.25">
      <c r="A571" s="47" t="s">
        <v>995</v>
      </c>
      <c r="B571" s="48" t="s">
        <v>121</v>
      </c>
      <c r="C571" s="48"/>
      <c r="D571" s="48"/>
      <c r="E571" s="48"/>
      <c r="F571" s="49">
        <f>SUM(F572:F575)</f>
        <v>0</v>
      </c>
    </row>
    <row r="572" spans="1:6" ht="25.5" x14ac:dyDescent="0.25">
      <c r="A572" s="5" t="s">
        <v>996</v>
      </c>
      <c r="B572" s="6" t="s">
        <v>122</v>
      </c>
      <c r="C572" s="7" t="s">
        <v>30</v>
      </c>
      <c r="D572" s="8">
        <v>7</v>
      </c>
      <c r="E572" s="9"/>
      <c r="F572" s="8">
        <f>ROUND(ROUND(D572,2)*ROUND(E572,2),2)</f>
        <v>0</v>
      </c>
    </row>
    <row r="573" spans="1:6" ht="25.5" x14ac:dyDescent="0.25">
      <c r="A573" s="5" t="s">
        <v>997</v>
      </c>
      <c r="B573" s="6" t="s">
        <v>123</v>
      </c>
      <c r="C573" s="7" t="s">
        <v>30</v>
      </c>
      <c r="D573" s="8">
        <v>10</v>
      </c>
      <c r="E573" s="9"/>
      <c r="F573" s="8">
        <f>ROUND(ROUND(D573,2)*ROUND(E573,2),2)</f>
        <v>0</v>
      </c>
    </row>
    <row r="574" spans="1:6" ht="25.5" x14ac:dyDescent="0.25">
      <c r="A574" s="5" t="s">
        <v>998</v>
      </c>
      <c r="B574" s="6" t="s">
        <v>126</v>
      </c>
      <c r="C574" s="7" t="s">
        <v>30</v>
      </c>
      <c r="D574" s="8">
        <v>16</v>
      </c>
      <c r="E574" s="9"/>
      <c r="F574" s="8">
        <f>ROUND(ROUND(D574,2)*ROUND(E574,2),2)</f>
        <v>0</v>
      </c>
    </row>
    <row r="575" spans="1:6" ht="25.5" x14ac:dyDescent="0.25">
      <c r="A575" s="5" t="s">
        <v>999</v>
      </c>
      <c r="B575" s="6" t="s">
        <v>127</v>
      </c>
      <c r="C575" s="7" t="s">
        <v>30</v>
      </c>
      <c r="D575" s="8">
        <v>5</v>
      </c>
      <c r="E575" s="9"/>
      <c r="F575" s="8">
        <f>ROUND(ROUND(D575,2)*ROUND(E575,2),2)</f>
        <v>0</v>
      </c>
    </row>
    <row r="576" spans="1:6" x14ac:dyDescent="0.25">
      <c r="A576" s="44" t="s">
        <v>518</v>
      </c>
      <c r="B576" s="45" t="s">
        <v>28</v>
      </c>
      <c r="C576" s="45"/>
      <c r="D576" s="45"/>
      <c r="E576" s="45"/>
      <c r="F576" s="46">
        <f>F577+F587+F601</f>
        <v>0</v>
      </c>
    </row>
    <row r="577" spans="1:6" x14ac:dyDescent="0.25">
      <c r="A577" s="47" t="s">
        <v>1000</v>
      </c>
      <c r="B577" s="48" t="s">
        <v>59</v>
      </c>
      <c r="C577" s="48"/>
      <c r="D577" s="48"/>
      <c r="E577" s="48"/>
      <c r="F577" s="49">
        <f>SUM(F578:F586)</f>
        <v>0</v>
      </c>
    </row>
    <row r="578" spans="1:6" x14ac:dyDescent="0.25">
      <c r="A578" s="5" t="s">
        <v>1001</v>
      </c>
      <c r="B578" s="6" t="s">
        <v>130</v>
      </c>
      <c r="C578" s="7" t="s">
        <v>30</v>
      </c>
      <c r="D578" s="8">
        <v>19</v>
      </c>
      <c r="E578" s="9"/>
      <c r="F578" s="8">
        <f t="shared" ref="F578:F586" si="64">ROUND(ROUND(D578,2)*ROUND(E578,2),2)</f>
        <v>0</v>
      </c>
    </row>
    <row r="579" spans="1:6" ht="25.5" x14ac:dyDescent="0.25">
      <c r="A579" s="5" t="s">
        <v>1002</v>
      </c>
      <c r="B579" s="6" t="s">
        <v>131</v>
      </c>
      <c r="C579" s="7" t="s">
        <v>30</v>
      </c>
      <c r="D579" s="8">
        <v>7</v>
      </c>
      <c r="E579" s="9"/>
      <c r="F579" s="8">
        <f t="shared" si="64"/>
        <v>0</v>
      </c>
    </row>
    <row r="580" spans="1:6" ht="25.5" x14ac:dyDescent="0.25">
      <c r="A580" s="5" t="s">
        <v>1003</v>
      </c>
      <c r="B580" s="6" t="s">
        <v>132</v>
      </c>
      <c r="C580" s="7" t="s">
        <v>30</v>
      </c>
      <c r="D580" s="8">
        <v>8</v>
      </c>
      <c r="E580" s="9"/>
      <c r="F580" s="8">
        <f t="shared" si="64"/>
        <v>0</v>
      </c>
    </row>
    <row r="581" spans="1:6" ht="25.5" x14ac:dyDescent="0.25">
      <c r="A581" s="5" t="s">
        <v>1004</v>
      </c>
      <c r="B581" s="6" t="s">
        <v>133</v>
      </c>
      <c r="C581" s="7" t="s">
        <v>30</v>
      </c>
      <c r="D581" s="8">
        <v>4</v>
      </c>
      <c r="E581" s="9"/>
      <c r="F581" s="8">
        <f t="shared" si="64"/>
        <v>0</v>
      </c>
    </row>
    <row r="582" spans="1:6" ht="25.5" x14ac:dyDescent="0.25">
      <c r="A582" s="5" t="s">
        <v>1005</v>
      </c>
      <c r="B582" s="6" t="s">
        <v>134</v>
      </c>
      <c r="C582" s="7" t="s">
        <v>30</v>
      </c>
      <c r="D582" s="8">
        <v>9</v>
      </c>
      <c r="E582" s="9"/>
      <c r="F582" s="8">
        <f t="shared" si="64"/>
        <v>0</v>
      </c>
    </row>
    <row r="583" spans="1:6" ht="25.5" x14ac:dyDescent="0.25">
      <c r="A583" s="5" t="s">
        <v>1006</v>
      </c>
      <c r="B583" s="6" t="s">
        <v>135</v>
      </c>
      <c r="C583" s="7" t="s">
        <v>30</v>
      </c>
      <c r="D583" s="8">
        <v>4</v>
      </c>
      <c r="E583" s="9"/>
      <c r="F583" s="8">
        <f t="shared" si="64"/>
        <v>0</v>
      </c>
    </row>
    <row r="584" spans="1:6" ht="25.5" x14ac:dyDescent="0.25">
      <c r="A584" s="5" t="s">
        <v>1007</v>
      </c>
      <c r="B584" s="6" t="s">
        <v>136</v>
      </c>
      <c r="C584" s="7" t="s">
        <v>30</v>
      </c>
      <c r="D584" s="8">
        <v>7</v>
      </c>
      <c r="E584" s="9"/>
      <c r="F584" s="8">
        <f t="shared" si="64"/>
        <v>0</v>
      </c>
    </row>
    <row r="585" spans="1:6" x14ac:dyDescent="0.25">
      <c r="A585" s="5" t="s">
        <v>1008</v>
      </c>
      <c r="B585" s="6" t="s">
        <v>137</v>
      </c>
      <c r="C585" s="7" t="s">
        <v>30</v>
      </c>
      <c r="D585" s="8">
        <v>4</v>
      </c>
      <c r="E585" s="9"/>
      <c r="F585" s="8">
        <f t="shared" si="64"/>
        <v>0</v>
      </c>
    </row>
    <row r="586" spans="1:6" ht="25.5" x14ac:dyDescent="0.25">
      <c r="A586" s="5" t="s">
        <v>1009</v>
      </c>
      <c r="B586" s="6" t="s">
        <v>138</v>
      </c>
      <c r="C586" s="7" t="s">
        <v>30</v>
      </c>
      <c r="D586" s="8">
        <v>4</v>
      </c>
      <c r="E586" s="9"/>
      <c r="F586" s="8">
        <f t="shared" si="64"/>
        <v>0</v>
      </c>
    </row>
    <row r="587" spans="1:6" x14ac:dyDescent="0.25">
      <c r="A587" s="47" t="s">
        <v>1010</v>
      </c>
      <c r="B587" s="48" t="s">
        <v>128</v>
      </c>
      <c r="C587" s="48"/>
      <c r="D587" s="48"/>
      <c r="E587" s="48"/>
      <c r="F587" s="49">
        <f>SUM(F588:F600)</f>
        <v>0</v>
      </c>
    </row>
    <row r="588" spans="1:6" ht="25.5" x14ac:dyDescent="0.25">
      <c r="A588" s="5" t="s">
        <v>1011</v>
      </c>
      <c r="B588" s="6" t="s">
        <v>139</v>
      </c>
      <c r="C588" s="7" t="s">
        <v>34</v>
      </c>
      <c r="D588" s="8">
        <v>560</v>
      </c>
      <c r="E588" s="9"/>
      <c r="F588" s="8">
        <f t="shared" ref="F588:F600" si="65">ROUND(ROUND(D588,2)*ROUND(E588,2),2)</f>
        <v>0</v>
      </c>
    </row>
    <row r="589" spans="1:6" ht="25.5" x14ac:dyDescent="0.25">
      <c r="A589" s="5" t="s">
        <v>1012</v>
      </c>
      <c r="B589" s="6" t="s">
        <v>140</v>
      </c>
      <c r="C589" s="7" t="s">
        <v>34</v>
      </c>
      <c r="D589" s="8">
        <v>60</v>
      </c>
      <c r="E589" s="9"/>
      <c r="F589" s="8">
        <f t="shared" si="65"/>
        <v>0</v>
      </c>
    </row>
    <row r="590" spans="1:6" x14ac:dyDescent="0.25">
      <c r="A590" s="5" t="s">
        <v>1013</v>
      </c>
      <c r="B590" s="6" t="s">
        <v>141</v>
      </c>
      <c r="C590" s="7" t="s">
        <v>34</v>
      </c>
      <c r="D590" s="8">
        <v>240</v>
      </c>
      <c r="E590" s="9"/>
      <c r="F590" s="8">
        <f t="shared" si="65"/>
        <v>0</v>
      </c>
    </row>
    <row r="591" spans="1:6" ht="38.25" x14ac:dyDescent="0.25">
      <c r="A591" s="5" t="s">
        <v>1014</v>
      </c>
      <c r="B591" s="6" t="s">
        <v>142</v>
      </c>
      <c r="C591" s="7" t="s">
        <v>33</v>
      </c>
      <c r="D591" s="8">
        <v>45.4</v>
      </c>
      <c r="E591" s="9"/>
      <c r="F591" s="8">
        <f t="shared" si="65"/>
        <v>0</v>
      </c>
    </row>
    <row r="592" spans="1:6" ht="38.25" x14ac:dyDescent="0.25">
      <c r="A592" s="5" t="s">
        <v>1015</v>
      </c>
      <c r="B592" s="6" t="s">
        <v>143</v>
      </c>
      <c r="C592" s="7" t="s">
        <v>33</v>
      </c>
      <c r="D592" s="8">
        <v>21.5</v>
      </c>
      <c r="E592" s="9"/>
      <c r="F592" s="8">
        <f t="shared" si="65"/>
        <v>0</v>
      </c>
    </row>
    <row r="593" spans="1:6" ht="38.25" x14ac:dyDescent="0.25">
      <c r="A593" s="5" t="s">
        <v>1016</v>
      </c>
      <c r="B593" s="6" t="s">
        <v>144</v>
      </c>
      <c r="C593" s="7" t="s">
        <v>33</v>
      </c>
      <c r="D593" s="8">
        <v>3.42</v>
      </c>
      <c r="E593" s="9"/>
      <c r="F593" s="8">
        <f t="shared" si="65"/>
        <v>0</v>
      </c>
    </row>
    <row r="594" spans="1:6" ht="38.25" x14ac:dyDescent="0.25">
      <c r="A594" s="5" t="s">
        <v>1017</v>
      </c>
      <c r="B594" s="6" t="s">
        <v>145</v>
      </c>
      <c r="C594" s="7" t="s">
        <v>33</v>
      </c>
      <c r="D594" s="8">
        <v>92.1</v>
      </c>
      <c r="E594" s="9"/>
      <c r="F594" s="8">
        <f t="shared" si="65"/>
        <v>0</v>
      </c>
    </row>
    <row r="595" spans="1:6" ht="38.25" x14ac:dyDescent="0.25">
      <c r="A595" s="5" t="s">
        <v>1018</v>
      </c>
      <c r="B595" s="6" t="s">
        <v>146</v>
      </c>
      <c r="C595" s="7" t="s">
        <v>34</v>
      </c>
      <c r="D595" s="8">
        <v>460</v>
      </c>
      <c r="E595" s="9"/>
      <c r="F595" s="8">
        <f t="shared" si="65"/>
        <v>0</v>
      </c>
    </row>
    <row r="596" spans="1:6" ht="38.25" x14ac:dyDescent="0.25">
      <c r="A596" s="5" t="s">
        <v>1019</v>
      </c>
      <c r="B596" s="6" t="s">
        <v>146</v>
      </c>
      <c r="C596" s="7" t="s">
        <v>34</v>
      </c>
      <c r="D596" s="8">
        <v>580</v>
      </c>
      <c r="E596" s="9"/>
      <c r="F596" s="8">
        <f t="shared" si="65"/>
        <v>0</v>
      </c>
    </row>
    <row r="597" spans="1:6" x14ac:dyDescent="0.25">
      <c r="A597" s="5" t="s">
        <v>1020</v>
      </c>
      <c r="B597" s="6" t="s">
        <v>147</v>
      </c>
      <c r="C597" s="7" t="s">
        <v>34</v>
      </c>
      <c r="D597" s="8">
        <v>365</v>
      </c>
      <c r="E597" s="9"/>
      <c r="F597" s="8">
        <f t="shared" si="65"/>
        <v>0</v>
      </c>
    </row>
    <row r="598" spans="1:6" ht="38.25" x14ac:dyDescent="0.25">
      <c r="A598" s="5" t="s">
        <v>1021</v>
      </c>
      <c r="B598" s="6" t="s">
        <v>148</v>
      </c>
      <c r="C598" s="7" t="s">
        <v>33</v>
      </c>
      <c r="D598" s="8">
        <v>32</v>
      </c>
      <c r="E598" s="9"/>
      <c r="F598" s="8">
        <f t="shared" si="65"/>
        <v>0</v>
      </c>
    </row>
    <row r="599" spans="1:6" ht="38.25" x14ac:dyDescent="0.25">
      <c r="A599" s="5" t="s">
        <v>1022</v>
      </c>
      <c r="B599" s="6" t="s">
        <v>149</v>
      </c>
      <c r="C599" s="7" t="s">
        <v>33</v>
      </c>
      <c r="D599" s="8">
        <v>42</v>
      </c>
      <c r="E599" s="9"/>
      <c r="F599" s="8">
        <f t="shared" si="65"/>
        <v>0</v>
      </c>
    </row>
    <row r="600" spans="1:6" ht="25.5" x14ac:dyDescent="0.25">
      <c r="A600" s="5" t="s">
        <v>1023</v>
      </c>
      <c r="B600" s="6" t="s">
        <v>150</v>
      </c>
      <c r="C600" s="7" t="s">
        <v>33</v>
      </c>
      <c r="D600" s="8">
        <v>236</v>
      </c>
      <c r="E600" s="9"/>
      <c r="F600" s="8">
        <f t="shared" si="65"/>
        <v>0</v>
      </c>
    </row>
    <row r="601" spans="1:6" x14ac:dyDescent="0.25">
      <c r="A601" s="47" t="s">
        <v>1024</v>
      </c>
      <c r="B601" s="48" t="s">
        <v>129</v>
      </c>
      <c r="C601" s="48"/>
      <c r="D601" s="48"/>
      <c r="E601" s="48"/>
      <c r="F601" s="49">
        <f>SUM(F602:F606)</f>
        <v>0</v>
      </c>
    </row>
    <row r="602" spans="1:6" x14ac:dyDescent="0.25">
      <c r="A602" s="5" t="s">
        <v>1025</v>
      </c>
      <c r="B602" s="6" t="s">
        <v>151</v>
      </c>
      <c r="C602" s="7" t="s">
        <v>30</v>
      </c>
      <c r="D602" s="8">
        <v>1</v>
      </c>
      <c r="E602" s="9"/>
      <c r="F602" s="8">
        <f t="shared" ref="F602:F606" si="66">ROUND(ROUND(D602,2)*ROUND(E602,2),2)</f>
        <v>0</v>
      </c>
    </row>
    <row r="603" spans="1:6" x14ac:dyDescent="0.25">
      <c r="A603" s="5" t="s">
        <v>1026</v>
      </c>
      <c r="B603" s="6" t="s">
        <v>152</v>
      </c>
      <c r="C603" s="7" t="s">
        <v>34</v>
      </c>
      <c r="D603" s="8">
        <v>2</v>
      </c>
      <c r="E603" s="9"/>
      <c r="F603" s="8">
        <f t="shared" si="66"/>
        <v>0</v>
      </c>
    </row>
    <row r="604" spans="1:6" ht="25.5" x14ac:dyDescent="0.25">
      <c r="A604" s="5" t="s">
        <v>1027</v>
      </c>
      <c r="B604" s="6" t="s">
        <v>153</v>
      </c>
      <c r="C604" s="7" t="s">
        <v>34</v>
      </c>
      <c r="D604" s="8">
        <v>2</v>
      </c>
      <c r="E604" s="9"/>
      <c r="F604" s="8">
        <f t="shared" si="66"/>
        <v>0</v>
      </c>
    </row>
    <row r="605" spans="1:6" ht="25.5" x14ac:dyDescent="0.25">
      <c r="A605" s="5" t="s">
        <v>1028</v>
      </c>
      <c r="B605" s="6" t="s">
        <v>154</v>
      </c>
      <c r="C605" s="7" t="s">
        <v>30</v>
      </c>
      <c r="D605" s="8">
        <v>2</v>
      </c>
      <c r="E605" s="9"/>
      <c r="F605" s="8">
        <f t="shared" si="66"/>
        <v>0</v>
      </c>
    </row>
    <row r="606" spans="1:6" ht="25.5" x14ac:dyDescent="0.25">
      <c r="A606" s="5" t="s">
        <v>1029</v>
      </c>
      <c r="B606" s="6" t="s">
        <v>155</v>
      </c>
      <c r="C606" s="7" t="s">
        <v>30</v>
      </c>
      <c r="D606" s="8">
        <v>22</v>
      </c>
      <c r="E606" s="9"/>
      <c r="F606" s="8">
        <f t="shared" si="66"/>
        <v>0</v>
      </c>
    </row>
    <row r="607" spans="1:6" x14ac:dyDescent="0.25">
      <c r="A607" s="44" t="s">
        <v>519</v>
      </c>
      <c r="B607" s="45" t="s">
        <v>19</v>
      </c>
      <c r="C607" s="45"/>
      <c r="D607" s="45"/>
      <c r="E607" s="45"/>
      <c r="F607" s="46">
        <f>SUM(F608:F614)</f>
        <v>0</v>
      </c>
    </row>
    <row r="608" spans="1:6" x14ac:dyDescent="0.25">
      <c r="A608" s="5" t="s">
        <v>1030</v>
      </c>
      <c r="B608" s="18" t="s">
        <v>156</v>
      </c>
      <c r="C608" s="7" t="s">
        <v>30</v>
      </c>
      <c r="D608" s="8">
        <v>1</v>
      </c>
      <c r="E608" s="9"/>
      <c r="F608" s="8">
        <f t="shared" ref="F608:F614" si="67">ROUND(ROUND(D608,2)*ROUND(E608,2),2)</f>
        <v>0</v>
      </c>
    </row>
    <row r="609" spans="1:6" x14ac:dyDescent="0.25">
      <c r="A609" s="5" t="s">
        <v>1031</v>
      </c>
      <c r="B609" s="18" t="s">
        <v>157</v>
      </c>
      <c r="C609" s="7" t="s">
        <v>158</v>
      </c>
      <c r="D609" s="8">
        <v>120</v>
      </c>
      <c r="E609" s="9"/>
      <c r="F609" s="8">
        <f t="shared" si="67"/>
        <v>0</v>
      </c>
    </row>
    <row r="610" spans="1:6" ht="25.5" x14ac:dyDescent="0.25">
      <c r="A610" s="5" t="s">
        <v>1032</v>
      </c>
      <c r="B610" s="18" t="s">
        <v>159</v>
      </c>
      <c r="C610" s="7" t="s">
        <v>158</v>
      </c>
      <c r="D610" s="8">
        <v>20</v>
      </c>
      <c r="E610" s="9"/>
      <c r="F610" s="8">
        <f t="shared" si="67"/>
        <v>0</v>
      </c>
    </row>
    <row r="611" spans="1:6" x14ac:dyDescent="0.25">
      <c r="A611" s="5" t="s">
        <v>1033</v>
      </c>
      <c r="B611" s="18" t="s">
        <v>160</v>
      </c>
      <c r="C611" s="7" t="s">
        <v>30</v>
      </c>
      <c r="D611" s="8">
        <v>1</v>
      </c>
      <c r="E611" s="9"/>
      <c r="F611" s="8">
        <f t="shared" si="67"/>
        <v>0</v>
      </c>
    </row>
    <row r="612" spans="1:6" x14ac:dyDescent="0.25">
      <c r="A612" s="5" t="s">
        <v>1034</v>
      </c>
      <c r="B612" s="18" t="s">
        <v>161</v>
      </c>
      <c r="C612" s="7" t="s">
        <v>30</v>
      </c>
      <c r="D612" s="8">
        <v>1</v>
      </c>
      <c r="E612" s="9"/>
      <c r="F612" s="8">
        <f t="shared" si="67"/>
        <v>0</v>
      </c>
    </row>
    <row r="613" spans="1:6" x14ac:dyDescent="0.25">
      <c r="A613" s="5" t="s">
        <v>1035</v>
      </c>
      <c r="B613" s="18" t="s">
        <v>162</v>
      </c>
      <c r="C613" s="7" t="s">
        <v>30</v>
      </c>
      <c r="D613" s="8">
        <v>1</v>
      </c>
      <c r="E613" s="9"/>
      <c r="F613" s="8">
        <f t="shared" si="67"/>
        <v>0</v>
      </c>
    </row>
    <row r="614" spans="1:6" x14ac:dyDescent="0.25">
      <c r="A614" s="5" t="s">
        <v>1036</v>
      </c>
      <c r="B614" s="18" t="s">
        <v>163</v>
      </c>
      <c r="C614" s="7" t="s">
        <v>30</v>
      </c>
      <c r="D614" s="8">
        <v>1</v>
      </c>
      <c r="E614" s="9"/>
      <c r="F614" s="8">
        <f t="shared" si="67"/>
        <v>0</v>
      </c>
    </row>
    <row r="615" spans="1:6" x14ac:dyDescent="0.25">
      <c r="A615" s="41" t="s">
        <v>520</v>
      </c>
      <c r="B615" s="38" t="s">
        <v>164</v>
      </c>
      <c r="C615" s="38"/>
      <c r="D615" s="38"/>
      <c r="E615" s="38"/>
      <c r="F615" s="40">
        <f>F616</f>
        <v>0</v>
      </c>
    </row>
    <row r="616" spans="1:6" x14ac:dyDescent="0.25">
      <c r="A616" s="47" t="s">
        <v>1037</v>
      </c>
      <c r="B616" s="48" t="s">
        <v>7</v>
      </c>
      <c r="C616" s="48"/>
      <c r="D616" s="48"/>
      <c r="E616" s="48"/>
      <c r="F616" s="49">
        <f>F617+F627+F638+F650</f>
        <v>0</v>
      </c>
    </row>
    <row r="617" spans="1:6" x14ac:dyDescent="0.25">
      <c r="A617" s="44" t="s">
        <v>521</v>
      </c>
      <c r="B617" s="45" t="s">
        <v>15</v>
      </c>
      <c r="C617" s="45"/>
      <c r="D617" s="45"/>
      <c r="E617" s="45"/>
      <c r="F617" s="46">
        <f>F618+F620</f>
        <v>0</v>
      </c>
    </row>
    <row r="618" spans="1:6" x14ac:dyDescent="0.25">
      <c r="A618" s="47" t="s">
        <v>1038</v>
      </c>
      <c r="B618" s="48" t="s">
        <v>29</v>
      </c>
      <c r="C618" s="48"/>
      <c r="D618" s="48"/>
      <c r="E618" s="48"/>
      <c r="F618" s="49">
        <f>F619</f>
        <v>0</v>
      </c>
    </row>
    <row r="619" spans="1:6" x14ac:dyDescent="0.25">
      <c r="A619" s="5" t="s">
        <v>1039</v>
      </c>
      <c r="B619" s="6" t="s">
        <v>31</v>
      </c>
      <c r="C619" s="7" t="s">
        <v>30</v>
      </c>
      <c r="D619" s="8">
        <v>5</v>
      </c>
      <c r="E619" s="9"/>
      <c r="F619" s="8">
        <f t="shared" ref="F619" si="68">ROUND(ROUND(D619,2)*ROUND(E619,2),2)</f>
        <v>0</v>
      </c>
    </row>
    <row r="620" spans="1:6" x14ac:dyDescent="0.25">
      <c r="A620" s="47" t="s">
        <v>1040</v>
      </c>
      <c r="B620" s="48" t="s">
        <v>32</v>
      </c>
      <c r="C620" s="48"/>
      <c r="D620" s="48"/>
      <c r="E620" s="48"/>
      <c r="F620" s="49">
        <f>SUM(F621:F626)</f>
        <v>0</v>
      </c>
    </row>
    <row r="621" spans="1:6" x14ac:dyDescent="0.25">
      <c r="A621" s="5" t="s">
        <v>1041</v>
      </c>
      <c r="B621" s="6" t="s">
        <v>35</v>
      </c>
      <c r="C621" s="7" t="s">
        <v>33</v>
      </c>
      <c r="D621" s="8">
        <v>10</v>
      </c>
      <c r="E621" s="9"/>
      <c r="F621" s="8">
        <f t="shared" ref="F621:F626" si="69">ROUND(ROUND(D621,2)*ROUND(E621,2),2)</f>
        <v>0</v>
      </c>
    </row>
    <row r="622" spans="1:6" x14ac:dyDescent="0.25">
      <c r="A622" s="5" t="s">
        <v>1042</v>
      </c>
      <c r="B622" s="6" t="s">
        <v>36</v>
      </c>
      <c r="C622" s="7" t="s">
        <v>33</v>
      </c>
      <c r="D622" s="8">
        <v>72</v>
      </c>
      <c r="E622" s="9"/>
      <c r="F622" s="8">
        <f t="shared" si="69"/>
        <v>0</v>
      </c>
    </row>
    <row r="623" spans="1:6" x14ac:dyDescent="0.25">
      <c r="A623" s="5" t="s">
        <v>1043</v>
      </c>
      <c r="B623" s="6" t="s">
        <v>37</v>
      </c>
      <c r="C623" s="7" t="s">
        <v>33</v>
      </c>
      <c r="D623" s="8">
        <v>5</v>
      </c>
      <c r="E623" s="9"/>
      <c r="F623" s="8">
        <f t="shared" si="69"/>
        <v>0</v>
      </c>
    </row>
    <row r="624" spans="1:6" x14ac:dyDescent="0.25">
      <c r="A624" s="5" t="s">
        <v>1044</v>
      </c>
      <c r="B624" s="6" t="s">
        <v>38</v>
      </c>
      <c r="C624" s="7" t="s">
        <v>33</v>
      </c>
      <c r="D624" s="8">
        <v>20</v>
      </c>
      <c r="E624" s="9"/>
      <c r="F624" s="8">
        <f t="shared" si="69"/>
        <v>0</v>
      </c>
    </row>
    <row r="625" spans="1:6" x14ac:dyDescent="0.25">
      <c r="A625" s="5" t="s">
        <v>1045</v>
      </c>
      <c r="B625" s="6" t="s">
        <v>39</v>
      </c>
      <c r="C625" s="7" t="s">
        <v>34</v>
      </c>
      <c r="D625" s="8">
        <v>38</v>
      </c>
      <c r="E625" s="9"/>
      <c r="F625" s="8">
        <f t="shared" si="69"/>
        <v>0</v>
      </c>
    </row>
    <row r="626" spans="1:6" x14ac:dyDescent="0.25">
      <c r="A626" s="5" t="s">
        <v>1046</v>
      </c>
      <c r="B626" s="6" t="s">
        <v>47</v>
      </c>
      <c r="C626" s="7" t="s">
        <v>30</v>
      </c>
      <c r="D626" s="8">
        <v>1</v>
      </c>
      <c r="E626" s="9"/>
      <c r="F626" s="8">
        <f t="shared" si="69"/>
        <v>0</v>
      </c>
    </row>
    <row r="627" spans="1:6" x14ac:dyDescent="0.25">
      <c r="A627" s="44" t="s">
        <v>522</v>
      </c>
      <c r="B627" s="45" t="s">
        <v>16</v>
      </c>
      <c r="C627" s="45"/>
      <c r="D627" s="45"/>
      <c r="E627" s="45"/>
      <c r="F627" s="46">
        <f>F628+F631+F633+F636</f>
        <v>0</v>
      </c>
    </row>
    <row r="628" spans="1:6" x14ac:dyDescent="0.25">
      <c r="A628" s="47" t="s">
        <v>1047</v>
      </c>
      <c r="B628" s="48" t="s">
        <v>40</v>
      </c>
      <c r="C628" s="48"/>
      <c r="D628" s="48"/>
      <c r="E628" s="48"/>
      <c r="F628" s="49">
        <f>F629+F630</f>
        <v>0</v>
      </c>
    </row>
    <row r="629" spans="1:6" x14ac:dyDescent="0.25">
      <c r="A629" s="5" t="s">
        <v>1048</v>
      </c>
      <c r="B629" s="6" t="s">
        <v>46</v>
      </c>
      <c r="C629" s="7" t="s">
        <v>44</v>
      </c>
      <c r="D629" s="8">
        <v>5</v>
      </c>
      <c r="E629" s="9"/>
      <c r="F629" s="8">
        <f t="shared" ref="F629:F630" si="70">ROUND(ROUND(D629,2)*ROUND(E629,2),2)</f>
        <v>0</v>
      </c>
    </row>
    <row r="630" spans="1:6" x14ac:dyDescent="0.25">
      <c r="A630" s="5" t="s">
        <v>1049</v>
      </c>
      <c r="B630" s="6" t="s">
        <v>45</v>
      </c>
      <c r="C630" s="7" t="s">
        <v>44</v>
      </c>
      <c r="D630" s="8">
        <v>5</v>
      </c>
      <c r="E630" s="9"/>
      <c r="F630" s="8">
        <f t="shared" si="70"/>
        <v>0</v>
      </c>
    </row>
    <row r="631" spans="1:6" x14ac:dyDescent="0.25">
      <c r="A631" s="47" t="s">
        <v>1050</v>
      </c>
      <c r="B631" s="48" t="s">
        <v>41</v>
      </c>
      <c r="C631" s="48"/>
      <c r="D631" s="48"/>
      <c r="E631" s="48"/>
      <c r="F631" s="49">
        <f>F632</f>
        <v>0</v>
      </c>
    </row>
    <row r="632" spans="1:6" x14ac:dyDescent="0.25">
      <c r="A632" s="5" t="s">
        <v>1051</v>
      </c>
      <c r="B632" s="6" t="s">
        <v>48</v>
      </c>
      <c r="C632" s="7" t="s">
        <v>44</v>
      </c>
      <c r="D632" s="8">
        <v>5</v>
      </c>
      <c r="E632" s="9"/>
      <c r="F632" s="8">
        <f t="shared" ref="F632" si="71">ROUND(ROUND(D632,2)*ROUND(E632,2),2)</f>
        <v>0</v>
      </c>
    </row>
    <row r="633" spans="1:6" x14ac:dyDescent="0.25">
      <c r="A633" s="47" t="s">
        <v>1052</v>
      </c>
      <c r="B633" s="48" t="s">
        <v>42</v>
      </c>
      <c r="C633" s="48"/>
      <c r="D633" s="48"/>
      <c r="E633" s="48"/>
      <c r="F633" s="49">
        <f>SUM(F634:F635)</f>
        <v>0</v>
      </c>
    </row>
    <row r="634" spans="1:6" x14ac:dyDescent="0.25">
      <c r="A634" s="5" t="s">
        <v>1053</v>
      </c>
      <c r="B634" s="6" t="s">
        <v>49</v>
      </c>
      <c r="C634" s="7" t="s">
        <v>33</v>
      </c>
      <c r="D634" s="8">
        <v>2</v>
      </c>
      <c r="E634" s="9"/>
      <c r="F634" s="8">
        <f t="shared" ref="F634:F635" si="72">ROUND(ROUND(D634,2)*ROUND(E634,2),2)</f>
        <v>0</v>
      </c>
    </row>
    <row r="635" spans="1:6" x14ac:dyDescent="0.25">
      <c r="A635" s="5" t="s">
        <v>1054</v>
      </c>
      <c r="B635" s="6" t="s">
        <v>50</v>
      </c>
      <c r="C635" s="7" t="s">
        <v>33</v>
      </c>
      <c r="D635" s="8">
        <v>2</v>
      </c>
      <c r="E635" s="9"/>
      <c r="F635" s="8">
        <f t="shared" si="72"/>
        <v>0</v>
      </c>
    </row>
    <row r="636" spans="1:6" x14ac:dyDescent="0.25">
      <c r="A636" s="47" t="s">
        <v>1055</v>
      </c>
      <c r="B636" s="48" t="s">
        <v>43</v>
      </c>
      <c r="C636" s="48"/>
      <c r="D636" s="48"/>
      <c r="E636" s="48"/>
      <c r="F636" s="49">
        <f>SUM(F637:F637)</f>
        <v>0</v>
      </c>
    </row>
    <row r="637" spans="1:6" ht="25.5" x14ac:dyDescent="0.25">
      <c r="A637" s="5" t="s">
        <v>1056</v>
      </c>
      <c r="B637" s="6" t="s">
        <v>344</v>
      </c>
      <c r="C637" s="7" t="s">
        <v>51</v>
      </c>
      <c r="D637" s="8">
        <v>10</v>
      </c>
      <c r="E637" s="9"/>
      <c r="F637" s="8">
        <f t="shared" ref="F637" si="73">ROUND(ROUND(D637,2)*ROUND(E637,2),2)</f>
        <v>0</v>
      </c>
    </row>
    <row r="638" spans="1:6" x14ac:dyDescent="0.25">
      <c r="A638" s="44" t="s">
        <v>523</v>
      </c>
      <c r="B638" s="45" t="s">
        <v>17</v>
      </c>
      <c r="C638" s="45"/>
      <c r="D638" s="45"/>
      <c r="E638" s="45"/>
      <c r="F638" s="46">
        <f>F639+F643+F647</f>
        <v>0</v>
      </c>
    </row>
    <row r="639" spans="1:6" x14ac:dyDescent="0.25">
      <c r="A639" s="47" t="s">
        <v>1057</v>
      </c>
      <c r="B639" s="48" t="s">
        <v>52</v>
      </c>
      <c r="C639" s="48"/>
      <c r="D639" s="48"/>
      <c r="E639" s="48"/>
      <c r="F639" s="49">
        <f>SUM(F640:F642)</f>
        <v>0</v>
      </c>
    </row>
    <row r="640" spans="1:6" ht="25.5" x14ac:dyDescent="0.25">
      <c r="A640" s="5" t="s">
        <v>1058</v>
      </c>
      <c r="B640" s="6" t="s">
        <v>1086</v>
      </c>
      <c r="C640" s="7" t="s">
        <v>44</v>
      </c>
      <c r="D640" s="8">
        <v>2</v>
      </c>
      <c r="E640" s="9"/>
      <c r="F640" s="8">
        <f t="shared" ref="F640:F642" si="74">ROUND(ROUND(D640,2)*ROUND(E640,2),2)</f>
        <v>0</v>
      </c>
    </row>
    <row r="641" spans="1:6" x14ac:dyDescent="0.25">
      <c r="A641" s="5" t="s">
        <v>1059</v>
      </c>
      <c r="B641" s="6" t="s">
        <v>55</v>
      </c>
      <c r="C641" s="7" t="s">
        <v>44</v>
      </c>
      <c r="D641" s="8">
        <v>5</v>
      </c>
      <c r="E641" s="9"/>
      <c r="F641" s="8">
        <f t="shared" si="74"/>
        <v>0</v>
      </c>
    </row>
    <row r="642" spans="1:6" ht="25.5" x14ac:dyDescent="0.25">
      <c r="A642" s="5" t="s">
        <v>1060</v>
      </c>
      <c r="B642" s="6" t="s">
        <v>1087</v>
      </c>
      <c r="C642" s="7" t="s">
        <v>33</v>
      </c>
      <c r="D642" s="8">
        <v>20</v>
      </c>
      <c r="E642" s="9"/>
      <c r="F642" s="8">
        <f t="shared" si="74"/>
        <v>0</v>
      </c>
    </row>
    <row r="643" spans="1:6" x14ac:dyDescent="0.25">
      <c r="A643" s="47" t="s">
        <v>1061</v>
      </c>
      <c r="B643" s="48" t="s">
        <v>53</v>
      </c>
      <c r="C643" s="48"/>
      <c r="D643" s="48"/>
      <c r="E643" s="48"/>
      <c r="F643" s="49">
        <f>SUM(F644:F646)</f>
        <v>0</v>
      </c>
    </row>
    <row r="644" spans="1:6" ht="25.5" x14ac:dyDescent="0.25">
      <c r="A644" s="5" t="s">
        <v>1062</v>
      </c>
      <c r="B644" s="6" t="s">
        <v>1088</v>
      </c>
      <c r="C644" s="7" t="s">
        <v>33</v>
      </c>
      <c r="D644" s="8">
        <v>80</v>
      </c>
      <c r="E644" s="9"/>
      <c r="F644" s="8">
        <f t="shared" ref="F644:F646" si="75">ROUND(ROUND(D644,2)*ROUND(E644,2),2)</f>
        <v>0</v>
      </c>
    </row>
    <row r="645" spans="1:6" ht="25.5" x14ac:dyDescent="0.25">
      <c r="A645" s="5" t="s">
        <v>1063</v>
      </c>
      <c r="B645" s="6" t="s">
        <v>1089</v>
      </c>
      <c r="C645" s="7" t="s">
        <v>33</v>
      </c>
      <c r="D645" s="8">
        <v>20</v>
      </c>
      <c r="E645" s="9"/>
      <c r="F645" s="8">
        <f t="shared" si="75"/>
        <v>0</v>
      </c>
    </row>
    <row r="646" spans="1:6" x14ac:dyDescent="0.25">
      <c r="A646" s="5" t="s">
        <v>1064</v>
      </c>
      <c r="B646" s="6" t="s">
        <v>56</v>
      </c>
      <c r="C646" s="7" t="s">
        <v>33</v>
      </c>
      <c r="D646" s="8">
        <v>10</v>
      </c>
      <c r="E646" s="9"/>
      <c r="F646" s="8">
        <f t="shared" si="75"/>
        <v>0</v>
      </c>
    </row>
    <row r="647" spans="1:6" x14ac:dyDescent="0.25">
      <c r="A647" s="47" t="s">
        <v>1065</v>
      </c>
      <c r="B647" s="48" t="s">
        <v>54</v>
      </c>
      <c r="C647" s="48"/>
      <c r="D647" s="48"/>
      <c r="E647" s="48"/>
      <c r="F647" s="49">
        <f>SUM(F648:F649)</f>
        <v>0</v>
      </c>
    </row>
    <row r="648" spans="1:6" x14ac:dyDescent="0.25">
      <c r="A648" s="5" t="s">
        <v>1066</v>
      </c>
      <c r="B648" s="6" t="s">
        <v>57</v>
      </c>
      <c r="C648" s="7" t="s">
        <v>34</v>
      </c>
      <c r="D648" s="8">
        <v>38</v>
      </c>
      <c r="E648" s="9"/>
      <c r="F648" s="8">
        <f t="shared" ref="F648:F649" si="76">ROUND(ROUND(D648,2)*ROUND(E648,2),2)</f>
        <v>0</v>
      </c>
    </row>
    <row r="649" spans="1:6" x14ac:dyDescent="0.25">
      <c r="A649" s="5" t="s">
        <v>1067</v>
      </c>
      <c r="B649" s="6" t="s">
        <v>58</v>
      </c>
      <c r="C649" s="7" t="s">
        <v>34</v>
      </c>
      <c r="D649" s="8">
        <v>7</v>
      </c>
      <c r="E649" s="9"/>
      <c r="F649" s="8">
        <f t="shared" si="76"/>
        <v>0</v>
      </c>
    </row>
    <row r="650" spans="1:6" x14ac:dyDescent="0.25">
      <c r="A650" s="44" t="s">
        <v>524</v>
      </c>
      <c r="B650" s="45" t="s">
        <v>28</v>
      </c>
      <c r="C650" s="45"/>
      <c r="D650" s="45"/>
      <c r="E650" s="45"/>
      <c r="F650" s="46">
        <f>F651+F654</f>
        <v>0</v>
      </c>
    </row>
    <row r="651" spans="1:6" x14ac:dyDescent="0.25">
      <c r="A651" s="47" t="s">
        <v>1068</v>
      </c>
      <c r="B651" s="48" t="s">
        <v>59</v>
      </c>
      <c r="C651" s="48"/>
      <c r="D651" s="48"/>
      <c r="E651" s="48"/>
      <c r="F651" s="49">
        <f>SUM(F652:F653)</f>
        <v>0</v>
      </c>
    </row>
    <row r="652" spans="1:6" x14ac:dyDescent="0.25">
      <c r="A652" s="5" t="s">
        <v>1069</v>
      </c>
      <c r="B652" s="6" t="s">
        <v>61</v>
      </c>
      <c r="C652" s="7" t="s">
        <v>30</v>
      </c>
      <c r="D652" s="8">
        <v>2</v>
      </c>
      <c r="E652" s="9"/>
      <c r="F652" s="8">
        <f t="shared" ref="F652:F653" si="77">ROUND(ROUND(D652,2)*ROUND(E652,2),2)</f>
        <v>0</v>
      </c>
    </row>
    <row r="653" spans="1:6" x14ac:dyDescent="0.25">
      <c r="A653" s="5" t="s">
        <v>1070</v>
      </c>
      <c r="B653" s="6" t="s">
        <v>62</v>
      </c>
      <c r="C653" s="7" t="s">
        <v>30</v>
      </c>
      <c r="D653" s="8">
        <v>4</v>
      </c>
      <c r="E653" s="9"/>
      <c r="F653" s="8">
        <f t="shared" si="77"/>
        <v>0</v>
      </c>
    </row>
    <row r="654" spans="1:6" x14ac:dyDescent="0.25">
      <c r="A654" s="47" t="s">
        <v>1071</v>
      </c>
      <c r="B654" s="48" t="s">
        <v>60</v>
      </c>
      <c r="C654" s="48"/>
      <c r="D654" s="48"/>
      <c r="E654" s="48"/>
      <c r="F654" s="49">
        <f>SUM(F655:F660)</f>
        <v>0</v>
      </c>
    </row>
    <row r="655" spans="1:6" ht="25.5" x14ac:dyDescent="0.25">
      <c r="A655" s="5" t="s">
        <v>1072</v>
      </c>
      <c r="B655" s="6" t="s">
        <v>64</v>
      </c>
      <c r="C655" s="7" t="s">
        <v>34</v>
      </c>
      <c r="D655" s="8">
        <v>19</v>
      </c>
      <c r="E655" s="9"/>
      <c r="F655" s="8">
        <f t="shared" ref="F655:F660" si="78">ROUND(ROUND(D655,2)*ROUND(E655,2),2)</f>
        <v>0</v>
      </c>
    </row>
    <row r="656" spans="1:6" ht="25.5" x14ac:dyDescent="0.25">
      <c r="A656" s="5" t="s">
        <v>1073</v>
      </c>
      <c r="B656" s="6" t="s">
        <v>65</v>
      </c>
      <c r="C656" s="7" t="s">
        <v>34</v>
      </c>
      <c r="D656" s="8">
        <v>4</v>
      </c>
      <c r="E656" s="9"/>
      <c r="F656" s="8">
        <f t="shared" si="78"/>
        <v>0</v>
      </c>
    </row>
    <row r="657" spans="1:6" ht="25.5" x14ac:dyDescent="0.25">
      <c r="A657" s="5" t="s">
        <v>1074</v>
      </c>
      <c r="B657" s="6" t="s">
        <v>66</v>
      </c>
      <c r="C657" s="7" t="s">
        <v>33</v>
      </c>
      <c r="D657" s="8">
        <v>0.125</v>
      </c>
      <c r="E657" s="9"/>
      <c r="F657" s="8">
        <f t="shared" si="78"/>
        <v>0</v>
      </c>
    </row>
    <row r="658" spans="1:6" ht="25.5" x14ac:dyDescent="0.25">
      <c r="A658" s="5" t="s">
        <v>1075</v>
      </c>
      <c r="B658" s="6" t="s">
        <v>67</v>
      </c>
      <c r="C658" s="7" t="s">
        <v>33</v>
      </c>
      <c r="D658" s="8">
        <v>12.5</v>
      </c>
      <c r="E658" s="9"/>
      <c r="F658" s="8">
        <f t="shared" si="78"/>
        <v>0</v>
      </c>
    </row>
    <row r="659" spans="1:6" ht="25.5" x14ac:dyDescent="0.25">
      <c r="A659" s="5" t="s">
        <v>1076</v>
      </c>
      <c r="B659" s="6" t="s">
        <v>63</v>
      </c>
      <c r="C659" s="7" t="s">
        <v>33</v>
      </c>
      <c r="D659" s="8">
        <v>2.6</v>
      </c>
      <c r="E659" s="9"/>
      <c r="F659" s="8">
        <f t="shared" si="78"/>
        <v>0</v>
      </c>
    </row>
    <row r="660" spans="1:6" ht="25.5" x14ac:dyDescent="0.25">
      <c r="A660" s="5" t="s">
        <v>1077</v>
      </c>
      <c r="B660" s="6" t="s">
        <v>68</v>
      </c>
      <c r="C660" s="7" t="s">
        <v>34</v>
      </c>
      <c r="D660" s="8">
        <v>20</v>
      </c>
      <c r="E660" s="9"/>
      <c r="F660" s="8">
        <f t="shared" si="78"/>
        <v>0</v>
      </c>
    </row>
  </sheetData>
  <sheetProtection algorithmName="SHA-512" hashValue="wufekpHH5TcDVAMWPwF1tTVnDRsnBNcNZsfXqpt5uT+9EtL2Okcr9EVbRGOpddNSTfHBPBdUX8YFFrorvEJWcw==" saltValue="BxsS3iQ6/EJ+20Spr52DpQ==" spinCount="100000" sheet="1" objects="1" scenarios="1" selectLockedCells="1"/>
  <autoFilter ref="A1:F660"/>
  <pageMargins left="0.23622047244094491" right="0.23622047244094491" top="0.98425196850393704" bottom="0.3937007874015748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vt:i4>
      </vt:variant>
      <vt:variant>
        <vt:lpstr>Imenovani obsegi</vt:lpstr>
      </vt:variant>
      <vt:variant>
        <vt:i4>2</vt:i4>
      </vt:variant>
    </vt:vector>
  </HeadingPairs>
  <TitlesOfParts>
    <vt:vector size="4" baseType="lpstr">
      <vt:lpstr>Rekapitulacija</vt:lpstr>
      <vt:lpstr>Popis</vt:lpstr>
      <vt:lpstr>Popis!Področje_tiskanja</vt:lpstr>
      <vt:lpstr>Rekapitulacija!Področje_tiskanja</vt:lpstr>
    </vt:vector>
  </TitlesOfParts>
  <Company>MOK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Luka Šmid</dc:creator>
  <cp:lastModifiedBy>Nika Kladnik</cp:lastModifiedBy>
  <cp:lastPrinted>2021-06-19T07:54:49Z</cp:lastPrinted>
  <dcterms:created xsi:type="dcterms:W3CDTF">2021-05-26T13:00:52Z</dcterms:created>
  <dcterms:modified xsi:type="dcterms:W3CDTF">2022-01-13T06:50:46Z</dcterms:modified>
</cp:coreProperties>
</file>