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uznikj\Documents\00_PROJEKTI\PRIKAZOVALNIKI\PREGLED 25102021\"/>
    </mc:Choice>
  </mc:AlternateContent>
  <bookViews>
    <workbookView xWindow="0" yWindow="0" windowWidth="23040" windowHeight="6690"/>
  </bookViews>
  <sheets>
    <sheet name="List1" sheetId="1" r:id="rId1"/>
  </sheets>
  <definedNames>
    <definedName name="_xlnm.Print_Area" localSheetId="0">List1!$A$1:$E$74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2" i="1" l="1"/>
  <c r="E54" i="1"/>
  <c r="E53" i="1"/>
  <c r="E48" i="1"/>
  <c r="E47" i="1"/>
  <c r="E46" i="1"/>
  <c r="E45" i="1"/>
  <c r="E44" i="1"/>
  <c r="E43" i="1"/>
  <c r="E42" i="1"/>
  <c r="E41" i="1"/>
  <c r="E40" i="1"/>
  <c r="E39" i="1"/>
  <c r="E38" i="1"/>
  <c r="E37" i="1"/>
  <c r="E36" i="1"/>
  <c r="E35" i="1"/>
  <c r="E34" i="1"/>
  <c r="E33" i="1"/>
  <c r="E32" i="1"/>
  <c r="E31" i="1"/>
  <c r="E30" i="1"/>
  <c r="E29" i="1"/>
  <c r="E22" i="1"/>
  <c r="E21" i="1"/>
  <c r="E14" i="1"/>
  <c r="E13" i="1"/>
  <c r="E12" i="1"/>
  <c r="E11" i="1"/>
  <c r="E10" i="1"/>
  <c r="E9" i="1"/>
  <c r="E8" i="1"/>
  <c r="E7" i="1"/>
  <c r="E6" i="1"/>
  <c r="E64" i="1" l="1"/>
  <c r="E50" i="1" l="1"/>
  <c r="E56" i="1" l="1"/>
  <c r="E24" i="1" l="1"/>
  <c r="E17" i="1"/>
  <c r="D67" i="1" l="1"/>
  <c r="D70" i="1" l="1"/>
  <c r="D69" i="1"/>
  <c r="D71" i="1" s="1"/>
  <c r="D68" i="1"/>
</calcChain>
</file>

<file path=xl/sharedStrings.xml><?xml version="1.0" encoding="utf-8"?>
<sst xmlns="http://schemas.openxmlformats.org/spreadsheetml/2006/main" count="72" uniqueCount="51">
  <si>
    <t>Vrsta blaga ali storitev</t>
  </si>
  <si>
    <t>Količina</t>
  </si>
  <si>
    <t>Cena brez DDV</t>
  </si>
  <si>
    <t>Vrednost brez DDV</t>
  </si>
  <si>
    <t>Prikazovalnik double 13" standalone (203 x 540mm)</t>
  </si>
  <si>
    <t>Solarni panel 40W z baterijo</t>
  </si>
  <si>
    <t>240V napajalnik za prikazovalnik</t>
  </si>
  <si>
    <t>Skupaj brez DDV</t>
  </si>
  <si>
    <t>Prilagoditve programske opreme</t>
  </si>
  <si>
    <t>Montaža prikazovalnika na lokaciji  + drobni material  (stalno napajanje)</t>
  </si>
  <si>
    <t>Montaža prikazovalnika na lokaciji + drobni material (solarno napajanje)</t>
  </si>
  <si>
    <t>Storitev - vzdrževanje sistema</t>
  </si>
  <si>
    <t>Izdelava nosilcev za solarne panele za nadstrešnice in uvodnic</t>
  </si>
  <si>
    <t>Integracija zalednega sistema z lokalnim izvajalcem sledljivosti avtobusov</t>
  </si>
  <si>
    <t>Dobava in montaža 4m droga (izkop za izvedbo temelja, izdelava temelja) za namestitev prikazovalnikov na postajališčih kjer ni nadstreškov</t>
  </si>
  <si>
    <t>Izdelava in prilagoditev spletne aplikacije za krmiljenje semaforjev in zasedenosti na zaprtih parkiriščih</t>
  </si>
  <si>
    <t>Lamele z izrezi za usmerjanje na prosta parkirna mesta</t>
  </si>
  <si>
    <t>L-portali za montažo lamel</t>
  </si>
  <si>
    <t>Montaža L-portalov na lokaciji</t>
  </si>
  <si>
    <t>Izdelava in posodobitev programske opreme za izračun zasedenosti na parkomatih</t>
  </si>
  <si>
    <t>Izvedba štetja vozil na parkiriščih v modrih conah pred Globusom (29 parkirnih mest) in Delavski dom (36 parkirnih mest) s tremi CCTV kamerami skladno z zahtevami v tehnični dokumentaciji</t>
  </si>
  <si>
    <t>1. Prikazovalniki na avtobusnih postajališčih (skladno s tehničnimi zahtevami razpisne dokumentacije)</t>
  </si>
  <si>
    <t>Elektroinštalacije in gradbena dela:
- Montaža elektro omarice s temeljem
- Montaža lamel na drog JR ali L portal
- Izvedba elektroinštalacij (preboj iz JR do omarice, iz omarice do lamel)
- Podaljški za L portale
- Priklop na javno razsvetljavo
- Drobni material
Lokacija:  Parc. številka  1012/7 
Tip: na obstoječem drogu JR 4882</t>
  </si>
  <si>
    <t>Elektroinštalacije in gradbena dela:
- Montaža elektro omarice s temeljem
- Montaža lamel na drog JR ali L portal
- Izvedba elektroinštalacij (preboj iz JR do omarice, iz omarice do lamel)
- Podaljški za L portale
- Priklop na javno razsvetljavo
- Drobni material
Lokacija:  Parc. številka 904/10
Tip: na novem L-portalu - izkop do JR po isti parceli</t>
  </si>
  <si>
    <t>Elektroinštalacije in gradbena dela:
- Montaža elektro omarice s temeljem
- Montaža lamel na drog JR ali L portal
- Izvedba elektroinštalacij (preboj iz JR do omarice, iz omarice do lamel)
- Podaljški za L portale
- Priklop na javno razsvetljavo
- Drobni material
Lokacija:  Parc. številka 1139/9
Tip: na obstoječem drogu JR 770</t>
  </si>
  <si>
    <t>Elektroinštalacije in gradbena dela:
- Montaža elektro omarice s temeljem
- Montaža lamel na drog JR ali L portal
- Izvedba elektroinštalacij (preboj iz JR do omarice, iz omarice do lamel)
- Podaljški za L portale
- Priklop na javno razsvetljavo
- Drobni material
Lokacija:  Parc. številka: 239/19
Tip: na obstoječem L-portalu v neposredni bližini droga JR</t>
  </si>
  <si>
    <t>Elektroinštalacije in gradbena dela:
- Montaža elektro omarice s temeljem
- Montaža lamel na drog JR ali L portal
- Izvedba elektroinštalacij (preboj iz JR do omarice, iz omarice do lamel)
- Podaljški za L portale
- Priklop na javno razsvetljavo
- Drobni material
Lokacija:  Parc. številka: 256/1
Tip: na novem L-portalu</t>
  </si>
  <si>
    <t>Elektroinštalacije in gradbena dela:
- Montaža elektro omarice s temeljem
- Montaža lamel na drog JR ali L portal
- Izvedba elektroinštalacij (preboj iz JR do omarice, iz omarice do lamel)
- Podaljški za L portale
- Priklop na javno razsvetljavo
- Drobni material
Lokacija:  Parc. številka 273/6
Tip: na obstoječem drogu JR 500</t>
  </si>
  <si>
    <t>Elektroinštalacije in gradbena dela:
- Montaža elektro omarice s temeljem
- Montaža lamel na drog JR ali L portal
- Izvedba elektroinštalacij (preboj iz JR do omarice, iz omarice do lamel)
- Podaljški za L portale
- Priklop na javno razsvetljavo
- Drobni material
Lokacija:  Parc. številka: 522/2
Tip:na obstoječem drogu JR 4125</t>
  </si>
  <si>
    <t>Elektroinštalacije in gradbena dela:
- Montaža elektro omarice s temeljem
- Montaža lamel na drog JR ali L portal
- Izvedba elektroinštalacij (preboj iz JR do omarice, iz omarice do lamel)
- Podaljški za L portale
- Priklop na javno razsvetljavo
- Drobni material
Lokacija:  Parc. številka 1253/1
Tip: na obstoječem drogu JR 4997</t>
  </si>
  <si>
    <t>Elektroinštalacije in gradbena dela:
- Montaža elektro omarice s temeljem
- Montaža lamel na drog JR ali L portal
- Izvedba elektroinštalacij (preboj iz JR do omarice, iz omarice do lamel)
- Podaljški za L portale
- Priklop na javno razsvetljavo
- Drobni material
Lokacija:  Parc. številka 991/3
Tip: na novem L-portalu - izkop do JR po isti parceli+parceli 422/4 (last MOK)</t>
  </si>
  <si>
    <t xml:space="preserve">Elektroinštalacije in gradbena dela:
- Montaža elektro omarice s temeljem
- Montaža lamel na drog JR ali L portal
- Izvedba elektroinštalacij (preboj iz JR do omarice, iz omarice do lamel)
- Podaljški za L portale
- Priklop na javno razsvetljavo
- Drobni material
Lokacija:  Parc. številka 300/7
Tip: na obstoječem drogu JR 5111 </t>
  </si>
  <si>
    <t>Elektroinštalacije in gradbena dela:
- Montaža elektro omarice s temeljem
- Montaža lamel na drog JR ali L portal
- Izvedba elektroinštalacij (preboj iz JR do omarice, iz omarice do lamel)
- Podaljški za L portale
- Priklop na javno razsvetljavo
- Drobni material
Lokacija:  Parc. številka 1012/12
Tip:  na novem L-portalu - izkop do JR po isti parceli</t>
  </si>
  <si>
    <t>Elektroinštalacije in gradbena dela:
- Montaža elektro omarice s temeljem
- Montaža lamel na drog JR ali L portal
- Izvedba elektroinštalacij (preboj iz JR do omarice, iz omarice do lamel)
- Podaljški za L portale
- Priklop na javno razsvetljavo
- Drobni material
Lokacija:  Parc. številka 448/71
Tip: na obstoječem L-portalu v neposredni bližini droga JR</t>
  </si>
  <si>
    <t>Dobava in montaža merilnikov hitrosti s prikazovalnikom
Možnost izmeničnega prikaza dejanske izmerjene hitrosti in smeška ali omejitve hitrosti ali klicaja 11 različnih simbolov.
Utripanje ob prekoračitvi hitrosti (rdeče, rumeno ali zeleno).
Prenos podatkov preko Bluetooth povezave in/ali kabla.
Prikaz hitrosti od 1 - 199 km/h.
Velikost znakov hitrosti 300 mm.
Shranjevanje podatkov po sistemu "first in, first out", zagotavlja vedno ažurne podatke, kapaciteta 4 MB.</t>
  </si>
  <si>
    <t>3. Merilniki hitrosti prikazovalnikom (po specifikaciji v tehnični dokumentaciji)</t>
  </si>
  <si>
    <t>2. Usmerjanje na prosta parkirna mesta (po specifikaciji v tehnični dokumentaciji)</t>
  </si>
  <si>
    <t>Izvedba štetja vozil na zaprtih parkiriščih Čebelica, Brioni, Zdravstveni dom, Huje
2 x dvokanalni detektor kovin
4 x vrezovanje induktivnih zank
1 x omarica za montažo opreme
1 x montaža in zagon celotnega sistem
1 x izdelava pripadajoče programske opreme</t>
  </si>
  <si>
    <t>Postavitev sistemov za umirjanje hitrosti, obveščanje uporabnikov mestnega potniškega prometa (MPP) in usmerjanje voznikov do parkirišč</t>
  </si>
  <si>
    <t>Naziv ponudnika:</t>
  </si>
  <si>
    <t>Datum ponudbe:</t>
  </si>
  <si>
    <t>Krmilna elektronika z GSM/GPRS modemom in LED prikazovalniki zasedenosti
- Napajanje iz javne razsvetljave (potrebno zagotoviti ciklični akumulator in polnilec za napajanje LED prikazovalnika in pripadajoče
elektronike).
- 2 x LED prikazovalnik LED Promet
- 1 x Krmilna elektronika TAB (montaža elektronike v elektro omarico)
- 1 x Ohišje elektronike in drobni material + Montaža, parametriranje in zagon
- Akumulator za potrebe napajanja elektronike in LED prikazovalnikov</t>
  </si>
  <si>
    <t>SKUPAJ</t>
  </si>
  <si>
    <t>DDV</t>
  </si>
  <si>
    <t>z DDV in popustom</t>
  </si>
  <si>
    <t>popust (%)</t>
  </si>
  <si>
    <t>z DDV</t>
  </si>
  <si>
    <t>Licenčnina - CMS programska oprema za upravljanje s prikazovalniki in njihovo vsebino (za dve leti)
Podpora naročniku po pogodbi</t>
  </si>
  <si>
    <t>Gostovanje na strežniku (za dve leti)</t>
  </si>
  <si>
    <t>Končna vrednost za 2 leti vzdrževanja brez DDV</t>
  </si>
  <si>
    <t>Licenčnina - programska oprema za upravljanje s prikazovalniki (za dve leti)
Podpora naročniku po pogodbi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</si>
</sst>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 x14ac:knownFonts="1">
    <font>
      <sz val="11"/>
      <color theme="1"/>
      <name val="Calibri"/>
      <family val="2"/>
      <scheme val="minor"/>
    </font>
    <font>
      <b/>
      <sz val="11"/>
      <color theme="1"/>
      <name val="Calibri"/>
      <family val="2"/>
      <scheme val="minor"/>
    </font>
    <font>
      <b/>
      <sz val="11"/>
      <color theme="1"/>
      <name val="Calibri"/>
      <family val="2"/>
      <charset val="238"/>
      <scheme val="minor"/>
    </font>
  </fonts>
  <fills count="5">
    <fill>
      <patternFill patternType="none"/>
    </fill>
    <fill>
      <patternFill patternType="gray125"/>
    </fill>
    <fill>
      <patternFill patternType="solid">
        <fgColor theme="2"/>
        <bgColor indexed="64"/>
      </patternFill>
    </fill>
    <fill>
      <patternFill patternType="solid">
        <fgColor theme="4" tint="0.79998168889431442"/>
        <bgColor indexed="64"/>
      </patternFill>
    </fill>
    <fill>
      <patternFill patternType="solid">
        <fgColor theme="7"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uble">
        <color indexed="64"/>
      </left>
      <right style="double">
        <color indexed="64"/>
      </right>
      <top style="double">
        <color indexed="64"/>
      </top>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s>
  <cellStyleXfs count="1">
    <xf numFmtId="0" fontId="0" fillId="0" borderId="0"/>
  </cellStyleXfs>
  <cellXfs count="51">
    <xf numFmtId="0" fontId="0" fillId="0" borderId="0" xfId="0"/>
    <xf numFmtId="0" fontId="0" fillId="0" borderId="0" xfId="0" applyAlignment="1">
      <alignment wrapText="1"/>
    </xf>
    <xf numFmtId="164" fontId="0" fillId="0" borderId="0" xfId="0" applyNumberFormat="1" applyAlignment="1">
      <alignment wrapText="1"/>
    </xf>
    <xf numFmtId="0" fontId="0" fillId="3" borderId="0" xfId="0" applyFill="1" applyAlignment="1">
      <alignment wrapText="1"/>
    </xf>
    <xf numFmtId="0" fontId="1" fillId="2" borderId="1" xfId="0" applyFont="1" applyFill="1" applyBorder="1" applyAlignment="1">
      <alignment wrapText="1"/>
    </xf>
    <xf numFmtId="0" fontId="0" fillId="0" borderId="1" xfId="0" applyBorder="1" applyAlignment="1">
      <alignment wrapText="1"/>
    </xf>
    <xf numFmtId="164" fontId="0" fillId="0" borderId="1" xfId="0" applyNumberFormat="1" applyBorder="1" applyAlignment="1">
      <alignment wrapText="1"/>
    </xf>
    <xf numFmtId="0" fontId="1" fillId="4" borderId="1" xfId="0" applyFont="1" applyFill="1" applyBorder="1" applyAlignment="1">
      <alignment wrapText="1"/>
    </xf>
    <xf numFmtId="164" fontId="1" fillId="4" borderId="1" xfId="0" applyNumberFormat="1" applyFont="1" applyFill="1" applyBorder="1" applyAlignment="1">
      <alignment wrapText="1"/>
    </xf>
    <xf numFmtId="0" fontId="1" fillId="0" borderId="1" xfId="0" applyFont="1" applyBorder="1" applyAlignment="1">
      <alignment wrapText="1"/>
    </xf>
    <xf numFmtId="164" fontId="1" fillId="0" borderId="1" xfId="0" applyNumberFormat="1" applyFont="1" applyBorder="1" applyAlignment="1">
      <alignment wrapText="1"/>
    </xf>
    <xf numFmtId="164" fontId="0" fillId="0" borderId="1" xfId="0" applyNumberFormat="1" applyFill="1" applyBorder="1" applyAlignment="1">
      <alignment wrapText="1"/>
    </xf>
    <xf numFmtId="164" fontId="0" fillId="0" borderId="0" xfId="0" applyNumberFormat="1" applyFill="1" applyAlignment="1">
      <alignment wrapText="1"/>
    </xf>
    <xf numFmtId="0" fontId="0" fillId="0" borderId="0" xfId="0" applyFill="1"/>
    <xf numFmtId="164" fontId="0" fillId="0" borderId="0" xfId="0" applyNumberFormat="1" applyFill="1"/>
    <xf numFmtId="0" fontId="0" fillId="0" borderId="1" xfId="0" applyBorder="1" applyAlignment="1" applyProtection="1">
      <alignment wrapText="1"/>
    </xf>
    <xf numFmtId="0" fontId="0" fillId="0" borderId="1" xfId="0" applyFill="1" applyBorder="1" applyAlignment="1" applyProtection="1">
      <alignment wrapText="1"/>
    </xf>
    <xf numFmtId="0" fontId="0" fillId="0" borderId="0" xfId="0" applyProtection="1"/>
    <xf numFmtId="0" fontId="1" fillId="3" borderId="0" xfId="0" applyFont="1" applyFill="1" applyAlignment="1" applyProtection="1">
      <alignment wrapText="1"/>
    </xf>
    <xf numFmtId="0" fontId="0" fillId="3" borderId="0" xfId="0" applyFill="1" applyAlignment="1" applyProtection="1">
      <alignment wrapText="1"/>
    </xf>
    <xf numFmtId="0" fontId="1" fillId="2" borderId="1" xfId="0" applyFont="1" applyFill="1" applyBorder="1" applyAlignment="1" applyProtection="1">
      <alignment wrapText="1"/>
    </xf>
    <xf numFmtId="0" fontId="0" fillId="0" borderId="2" xfId="0" applyBorder="1"/>
    <xf numFmtId="164" fontId="0" fillId="0" borderId="1" xfId="0" applyNumberFormat="1" applyBorder="1" applyAlignment="1" applyProtection="1">
      <alignment wrapText="1"/>
      <protection locked="0"/>
    </xf>
    <xf numFmtId="0" fontId="0" fillId="0" borderId="1" xfId="0" applyBorder="1" applyAlignment="1" applyProtection="1">
      <alignment wrapText="1"/>
      <protection locked="0"/>
    </xf>
    <xf numFmtId="164" fontId="0" fillId="0" borderId="1" xfId="0" applyNumberFormat="1" applyFill="1" applyBorder="1" applyAlignment="1" applyProtection="1">
      <alignment wrapText="1"/>
      <protection locked="0"/>
    </xf>
    <xf numFmtId="164" fontId="0" fillId="0" borderId="0" xfId="0" applyNumberFormat="1"/>
    <xf numFmtId="0" fontId="0" fillId="0" borderId="0" xfId="0" applyBorder="1"/>
    <xf numFmtId="164" fontId="0" fillId="0" borderId="2" xfId="0" applyNumberFormat="1" applyBorder="1"/>
    <xf numFmtId="0" fontId="0" fillId="0" borderId="2" xfId="0" applyBorder="1" applyAlignment="1">
      <alignment wrapText="1"/>
    </xf>
    <xf numFmtId="0" fontId="0" fillId="0" borderId="15" xfId="0" applyBorder="1" applyProtection="1">
      <protection locked="0"/>
    </xf>
    <xf numFmtId="0" fontId="0" fillId="0" borderId="10" xfId="0" applyBorder="1" applyAlignment="1">
      <alignment wrapText="1"/>
    </xf>
    <xf numFmtId="0" fontId="0" fillId="0" borderId="4" xfId="0" applyBorder="1" applyAlignment="1">
      <alignment horizontal="center" wrapText="1"/>
    </xf>
    <xf numFmtId="0" fontId="0" fillId="0" borderId="17" xfId="0" applyBorder="1" applyAlignment="1">
      <alignment horizontal="center" wrapText="1"/>
    </xf>
    <xf numFmtId="0" fontId="0" fillId="0" borderId="0" xfId="0" applyAlignment="1">
      <alignment horizontal="center" wrapText="1"/>
    </xf>
    <xf numFmtId="0" fontId="2" fillId="0" borderId="0" xfId="0" applyFont="1" applyAlignment="1" applyProtection="1">
      <alignment horizontal="center" wrapText="1"/>
    </xf>
    <xf numFmtId="0" fontId="0" fillId="0" borderId="0" xfId="0" applyAlignment="1" applyProtection="1">
      <alignment horizontal="center" wrapText="1"/>
    </xf>
    <xf numFmtId="0" fontId="0" fillId="0" borderId="10" xfId="0" applyBorder="1" applyAlignment="1">
      <alignment horizontal="center" wrapText="1"/>
    </xf>
    <xf numFmtId="0" fontId="0" fillId="0" borderId="7" xfId="0" applyBorder="1" applyAlignment="1">
      <alignment horizontal="center" wrapText="1"/>
    </xf>
    <xf numFmtId="0" fontId="0" fillId="0" borderId="5" xfId="0" applyBorder="1" applyAlignment="1">
      <alignment horizontal="center" wrapText="1"/>
    </xf>
    <xf numFmtId="164" fontId="0" fillId="0" borderId="6" xfId="0" applyNumberFormat="1" applyBorder="1" applyAlignment="1">
      <alignment horizontal="center"/>
    </xf>
    <xf numFmtId="164" fontId="0" fillId="0" borderId="3" xfId="0" applyNumberFormat="1" applyBorder="1" applyAlignment="1">
      <alignment horizontal="center"/>
    </xf>
    <xf numFmtId="164" fontId="0" fillId="0" borderId="8" xfId="0" applyNumberFormat="1" applyBorder="1" applyAlignment="1">
      <alignment horizontal="center"/>
    </xf>
    <xf numFmtId="164" fontId="0" fillId="0" borderId="1" xfId="0" applyNumberFormat="1" applyBorder="1" applyAlignment="1">
      <alignment horizontal="center"/>
    </xf>
    <xf numFmtId="164" fontId="0" fillId="0" borderId="16" xfId="0" applyNumberFormat="1" applyBorder="1" applyAlignment="1">
      <alignment horizontal="center"/>
    </xf>
    <xf numFmtId="164" fontId="0" fillId="0" borderId="4" xfId="0" applyNumberFormat="1" applyBorder="1" applyAlignment="1">
      <alignment horizontal="center"/>
    </xf>
    <xf numFmtId="0" fontId="0" fillId="0" borderId="1" xfId="0" applyBorder="1" applyAlignment="1">
      <alignment horizontal="center" wrapText="1"/>
    </xf>
    <xf numFmtId="0" fontId="0" fillId="0" borderId="9" xfId="0" applyBorder="1" applyAlignment="1">
      <alignment horizontal="center" wrapText="1"/>
    </xf>
    <xf numFmtId="0" fontId="0" fillId="0" borderId="13" xfId="0" applyBorder="1" applyAlignment="1">
      <alignment horizontal="center" wrapText="1"/>
    </xf>
    <xf numFmtId="0" fontId="0" fillId="0" borderId="14" xfId="0" applyBorder="1" applyAlignment="1">
      <alignment horizontal="center" wrapText="1"/>
    </xf>
    <xf numFmtId="0" fontId="0" fillId="0" borderId="11" xfId="0" applyBorder="1" applyAlignment="1">
      <alignment horizontal="center"/>
    </xf>
    <xf numFmtId="0" fontId="0" fillId="0" borderId="12" xfId="0" applyBorder="1" applyAlignment="1">
      <alignment horizontal="center"/>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tabSelected="1" topLeftCell="A59" workbookViewId="0">
      <selection activeCell="D71" sqref="D71:E71"/>
    </sheetView>
  </sheetViews>
  <sheetFormatPr defaultRowHeight="15" x14ac:dyDescent="0.25"/>
  <cols>
    <col min="1" max="1" width="47.42578125" bestFit="1" customWidth="1"/>
    <col min="4" max="4" width="13.140625" bestFit="1" customWidth="1"/>
    <col min="5" max="5" width="16.5703125" bestFit="1" customWidth="1"/>
    <col min="8" max="8" width="15.42578125" customWidth="1"/>
    <col min="11" max="11" width="11.5703125" bestFit="1" customWidth="1"/>
  </cols>
  <sheetData>
    <row r="1" spans="1:8" ht="30" customHeight="1" x14ac:dyDescent="0.25">
      <c r="A1" s="34" t="s">
        <v>38</v>
      </c>
      <c r="B1" s="35"/>
      <c r="C1" s="35"/>
      <c r="D1" s="35"/>
      <c r="E1" s="35"/>
    </row>
    <row r="2" spans="1:8" x14ac:dyDescent="0.25">
      <c r="A2" s="17"/>
      <c r="B2" s="17"/>
      <c r="C2" s="17"/>
      <c r="D2" s="17"/>
      <c r="E2" s="17"/>
    </row>
    <row r="3" spans="1:8" ht="45" x14ac:dyDescent="0.25">
      <c r="A3" s="18" t="s">
        <v>21</v>
      </c>
      <c r="B3" s="19"/>
      <c r="C3" s="19"/>
      <c r="D3" s="19"/>
      <c r="E3" s="19"/>
      <c r="F3" s="1"/>
      <c r="G3" s="1"/>
      <c r="H3" s="1"/>
    </row>
    <row r="4" spans="1:8" x14ac:dyDescent="0.25">
      <c r="A4" s="1"/>
      <c r="B4" s="1"/>
      <c r="C4" s="1"/>
      <c r="D4" s="1"/>
      <c r="E4" s="1"/>
      <c r="F4" s="1"/>
      <c r="G4" s="1"/>
      <c r="H4" s="1"/>
    </row>
    <row r="5" spans="1:8" ht="30" x14ac:dyDescent="0.25">
      <c r="A5" s="20" t="s">
        <v>0</v>
      </c>
      <c r="B5" s="20" t="s">
        <v>1</v>
      </c>
      <c r="C5" s="20"/>
      <c r="D5" s="20" t="s">
        <v>2</v>
      </c>
      <c r="E5" s="20" t="s">
        <v>3</v>
      </c>
      <c r="F5" s="1"/>
      <c r="G5" s="1"/>
      <c r="H5" s="1"/>
    </row>
    <row r="6" spans="1:8" x14ac:dyDescent="0.25">
      <c r="A6" s="15" t="s">
        <v>4</v>
      </c>
      <c r="B6" s="15">
        <v>26</v>
      </c>
      <c r="C6" s="15"/>
      <c r="D6" s="22">
        <v>0</v>
      </c>
      <c r="E6" s="6">
        <f>ROUND(B6*D6,2)</f>
        <v>0</v>
      </c>
      <c r="F6" s="1"/>
      <c r="G6" s="1"/>
      <c r="H6" s="1"/>
    </row>
    <row r="7" spans="1:8" x14ac:dyDescent="0.25">
      <c r="A7" s="15" t="s">
        <v>5</v>
      </c>
      <c r="B7" s="15">
        <v>25</v>
      </c>
      <c r="C7" s="15"/>
      <c r="D7" s="22">
        <v>0</v>
      </c>
      <c r="E7" s="6">
        <f>ROUND(B7*D7,2)</f>
        <v>0</v>
      </c>
      <c r="F7" s="1"/>
      <c r="G7" s="1"/>
      <c r="H7" s="1"/>
    </row>
    <row r="8" spans="1:8" x14ac:dyDescent="0.25">
      <c r="A8" s="15" t="s">
        <v>6</v>
      </c>
      <c r="B8" s="15">
        <v>1</v>
      </c>
      <c r="C8" s="15"/>
      <c r="D8" s="22">
        <v>0</v>
      </c>
      <c r="E8" s="6">
        <f>ROUND(B8*D8,2)</f>
        <v>0</v>
      </c>
      <c r="F8" s="1"/>
      <c r="G8" s="1"/>
      <c r="H8" s="1"/>
    </row>
    <row r="9" spans="1:8" ht="30" x14ac:dyDescent="0.25">
      <c r="A9" s="15" t="s">
        <v>10</v>
      </c>
      <c r="B9" s="15">
        <v>25</v>
      </c>
      <c r="C9" s="15"/>
      <c r="D9" s="22">
        <v>0</v>
      </c>
      <c r="E9" s="6">
        <f>ROUND(B9*D9,2)</f>
        <v>0</v>
      </c>
      <c r="F9" s="1"/>
      <c r="G9" s="1"/>
      <c r="H9" s="1"/>
    </row>
    <row r="10" spans="1:8" ht="30" x14ac:dyDescent="0.25">
      <c r="A10" s="15" t="s">
        <v>9</v>
      </c>
      <c r="B10" s="15">
        <v>1</v>
      </c>
      <c r="C10" s="15"/>
      <c r="D10" s="22">
        <v>0</v>
      </c>
      <c r="E10" s="6">
        <f t="shared" ref="E10:E14" si="0">ROUND(B10*D10,2)</f>
        <v>0</v>
      </c>
      <c r="F10" s="1"/>
      <c r="G10" s="1"/>
      <c r="H10" s="1"/>
    </row>
    <row r="11" spans="1:8" ht="45" x14ac:dyDescent="0.25">
      <c r="A11" s="15" t="s">
        <v>14</v>
      </c>
      <c r="B11" s="15">
        <v>5</v>
      </c>
      <c r="C11" s="15"/>
      <c r="D11" s="22">
        <v>0</v>
      </c>
      <c r="E11" s="6">
        <f t="shared" si="0"/>
        <v>0</v>
      </c>
      <c r="F11" s="1"/>
      <c r="G11" s="1"/>
      <c r="H11" s="1"/>
    </row>
    <row r="12" spans="1:8" ht="30" x14ac:dyDescent="0.25">
      <c r="A12" s="15" t="s">
        <v>12</v>
      </c>
      <c r="B12" s="15">
        <v>18</v>
      </c>
      <c r="C12" s="15"/>
      <c r="D12" s="22">
        <v>0</v>
      </c>
      <c r="E12" s="6">
        <f t="shared" si="0"/>
        <v>0</v>
      </c>
      <c r="F12" s="1"/>
      <c r="G12" s="1"/>
      <c r="H12" s="1"/>
    </row>
    <row r="13" spans="1:8" ht="30" x14ac:dyDescent="0.25">
      <c r="A13" s="15" t="s">
        <v>13</v>
      </c>
      <c r="B13" s="15">
        <v>1</v>
      </c>
      <c r="C13" s="15"/>
      <c r="D13" s="22">
        <v>0</v>
      </c>
      <c r="E13" s="6">
        <f t="shared" si="0"/>
        <v>0</v>
      </c>
      <c r="F13" s="1"/>
      <c r="G13" s="1"/>
      <c r="H13" s="1"/>
    </row>
    <row r="14" spans="1:8" x14ac:dyDescent="0.25">
      <c r="A14" s="15" t="s">
        <v>8</v>
      </c>
      <c r="B14" s="15">
        <v>1</v>
      </c>
      <c r="C14" s="15"/>
      <c r="D14" s="22">
        <v>0</v>
      </c>
      <c r="E14" s="6">
        <f t="shared" si="0"/>
        <v>0</v>
      </c>
      <c r="F14" s="1"/>
      <c r="G14" s="1"/>
      <c r="H14" s="1"/>
    </row>
    <row r="15" spans="1:8" x14ac:dyDescent="0.25">
      <c r="A15" s="1"/>
      <c r="B15" s="1"/>
      <c r="C15" s="1"/>
      <c r="D15" s="1"/>
      <c r="E15" s="1"/>
      <c r="F15" s="1"/>
      <c r="G15" s="1"/>
      <c r="H15" s="1"/>
    </row>
    <row r="16" spans="1:8" x14ac:dyDescent="0.25">
      <c r="A16" s="1"/>
      <c r="B16" s="1"/>
      <c r="C16" s="1"/>
      <c r="D16" s="1"/>
      <c r="E16" s="1"/>
      <c r="F16" s="1"/>
      <c r="G16" s="1"/>
      <c r="H16" s="1"/>
    </row>
    <row r="17" spans="1:11" ht="30" x14ac:dyDescent="0.25">
      <c r="A17" s="1"/>
      <c r="B17" s="1"/>
      <c r="C17" s="1"/>
      <c r="D17" s="7" t="s">
        <v>7</v>
      </c>
      <c r="E17" s="8">
        <f>SUM(E6:E16)</f>
        <v>0</v>
      </c>
      <c r="F17" s="1"/>
      <c r="G17" s="1"/>
      <c r="H17" s="12"/>
      <c r="I17" s="13"/>
      <c r="J17" s="13"/>
      <c r="K17" s="14"/>
    </row>
    <row r="18" spans="1:11" x14ac:dyDescent="0.25">
      <c r="A18" s="1"/>
      <c r="B18" s="1"/>
      <c r="C18" s="1"/>
      <c r="D18" s="1"/>
      <c r="E18" s="1"/>
      <c r="F18" s="1"/>
      <c r="G18" s="1"/>
      <c r="H18" s="1"/>
    </row>
    <row r="19" spans="1:11" x14ac:dyDescent="0.25">
      <c r="A19" s="1"/>
      <c r="B19" s="1"/>
      <c r="C19" s="1"/>
      <c r="D19" s="1"/>
      <c r="E19" s="1"/>
      <c r="F19" s="1"/>
      <c r="G19" s="1"/>
      <c r="H19" s="1"/>
    </row>
    <row r="20" spans="1:11" ht="30" x14ac:dyDescent="0.25">
      <c r="A20" s="20" t="s">
        <v>11</v>
      </c>
      <c r="B20" s="20" t="s">
        <v>1</v>
      </c>
      <c r="C20" s="20"/>
      <c r="D20" s="20" t="s">
        <v>2</v>
      </c>
      <c r="E20" s="20" t="s">
        <v>3</v>
      </c>
      <c r="F20" s="1"/>
      <c r="G20" s="1"/>
      <c r="H20" s="1"/>
    </row>
    <row r="21" spans="1:11" ht="75" x14ac:dyDescent="0.25">
      <c r="A21" s="15" t="s">
        <v>47</v>
      </c>
      <c r="B21" s="15">
        <v>1</v>
      </c>
      <c r="C21" s="15"/>
      <c r="D21" s="23">
        <v>0</v>
      </c>
      <c r="E21" s="6">
        <f t="shared" ref="E21:E22" si="1">ROUND(B21*D21,2)</f>
        <v>0</v>
      </c>
      <c r="F21" s="1"/>
      <c r="G21" s="1"/>
      <c r="H21" s="1"/>
    </row>
    <row r="22" spans="1:11" x14ac:dyDescent="0.25">
      <c r="A22" s="15" t="s">
        <v>48</v>
      </c>
      <c r="B22" s="15">
        <v>1</v>
      </c>
      <c r="C22" s="15"/>
      <c r="D22" s="23">
        <v>0</v>
      </c>
      <c r="E22" s="6">
        <f t="shared" si="1"/>
        <v>0</v>
      </c>
      <c r="F22" s="1"/>
      <c r="G22" s="1"/>
      <c r="H22" s="1"/>
    </row>
    <row r="23" spans="1:11" x14ac:dyDescent="0.25">
      <c r="A23" s="1"/>
      <c r="B23" s="1"/>
      <c r="C23" s="1"/>
      <c r="D23" s="1"/>
      <c r="E23" s="2"/>
      <c r="F23" s="1"/>
      <c r="G23" s="1"/>
      <c r="H23" s="1"/>
    </row>
    <row r="24" spans="1:11" ht="30" x14ac:dyDescent="0.25">
      <c r="A24" s="1" t="s">
        <v>49</v>
      </c>
      <c r="B24" s="1"/>
      <c r="C24" s="1"/>
      <c r="D24" s="9" t="s">
        <v>7</v>
      </c>
      <c r="E24" s="10">
        <f>(SUM(E21:E23))*12</f>
        <v>0</v>
      </c>
      <c r="F24" s="1"/>
      <c r="G24" s="1"/>
      <c r="H24" s="1"/>
    </row>
    <row r="25" spans="1:11" x14ac:dyDescent="0.25">
      <c r="A25" s="1"/>
      <c r="B25" s="1"/>
      <c r="C25" s="1"/>
      <c r="D25" s="1"/>
      <c r="E25" s="1"/>
      <c r="F25" s="1"/>
      <c r="G25" s="1"/>
      <c r="H25" s="1"/>
    </row>
    <row r="26" spans="1:11" ht="30" x14ac:dyDescent="0.25">
      <c r="A26" s="18" t="s">
        <v>36</v>
      </c>
      <c r="B26" s="3"/>
      <c r="C26" s="3"/>
      <c r="D26" s="3"/>
      <c r="E26" s="3"/>
      <c r="F26" s="1"/>
      <c r="G26" s="1"/>
      <c r="H26" s="1"/>
    </row>
    <row r="27" spans="1:11" x14ac:dyDescent="0.25">
      <c r="A27" s="1"/>
      <c r="B27" s="1"/>
      <c r="C27" s="1"/>
      <c r="D27" s="1"/>
      <c r="E27" s="1"/>
      <c r="F27" s="1"/>
      <c r="G27" s="1"/>
      <c r="H27" s="1"/>
    </row>
    <row r="28" spans="1:11" ht="30" x14ac:dyDescent="0.25">
      <c r="A28" s="20" t="s">
        <v>0</v>
      </c>
      <c r="B28" s="20" t="s">
        <v>1</v>
      </c>
      <c r="C28" s="20"/>
      <c r="D28" s="20" t="s">
        <v>2</v>
      </c>
      <c r="E28" s="20" t="s">
        <v>3</v>
      </c>
      <c r="F28" s="1"/>
      <c r="G28" s="1"/>
      <c r="H28" s="1"/>
    </row>
    <row r="29" spans="1:11" ht="210" x14ac:dyDescent="0.25">
      <c r="A29" s="15" t="s">
        <v>41</v>
      </c>
      <c r="B29" s="15">
        <v>12</v>
      </c>
      <c r="C29" s="15"/>
      <c r="D29" s="22">
        <v>0</v>
      </c>
      <c r="E29" s="6">
        <f t="shared" ref="E29:E48" si="2">ROUND(B29*D29,2)</f>
        <v>0</v>
      </c>
      <c r="F29" s="1"/>
      <c r="G29" s="1"/>
      <c r="H29" s="1"/>
    </row>
    <row r="30" spans="1:11" ht="120" x14ac:dyDescent="0.25">
      <c r="A30" s="16" t="s">
        <v>37</v>
      </c>
      <c r="B30" s="16">
        <v>1</v>
      </c>
      <c r="C30" s="16"/>
      <c r="D30" s="24">
        <v>0</v>
      </c>
      <c r="E30" s="11">
        <f t="shared" si="2"/>
        <v>0</v>
      </c>
      <c r="F30" s="1"/>
      <c r="G30" s="1"/>
      <c r="H30" s="33"/>
    </row>
    <row r="31" spans="1:11" ht="60" x14ac:dyDescent="0.25">
      <c r="A31" s="16" t="s">
        <v>20</v>
      </c>
      <c r="B31" s="16">
        <v>1</v>
      </c>
      <c r="C31" s="16"/>
      <c r="D31" s="24">
        <v>0</v>
      </c>
      <c r="E31" s="11">
        <f t="shared" si="2"/>
        <v>0</v>
      </c>
      <c r="F31" s="1"/>
      <c r="G31" s="1"/>
      <c r="H31" s="33"/>
    </row>
    <row r="32" spans="1:11" ht="30" x14ac:dyDescent="0.25">
      <c r="A32" s="15" t="s">
        <v>19</v>
      </c>
      <c r="B32" s="15">
        <v>1</v>
      </c>
      <c r="C32" s="15"/>
      <c r="D32" s="24">
        <v>0</v>
      </c>
      <c r="E32" s="6">
        <f t="shared" si="2"/>
        <v>0</v>
      </c>
      <c r="F32" s="1"/>
      <c r="G32" s="1"/>
      <c r="H32" s="33"/>
    </row>
    <row r="33" spans="1:8" ht="45" x14ac:dyDescent="0.25">
      <c r="A33" s="16" t="s">
        <v>15</v>
      </c>
      <c r="B33" s="16">
        <v>1</v>
      </c>
      <c r="C33" s="16"/>
      <c r="D33" s="24">
        <v>0</v>
      </c>
      <c r="E33" s="11">
        <f t="shared" si="2"/>
        <v>0</v>
      </c>
      <c r="F33" s="1"/>
      <c r="G33" s="1"/>
      <c r="H33" s="33"/>
    </row>
    <row r="34" spans="1:8" ht="30" x14ac:dyDescent="0.25">
      <c r="A34" s="16" t="s">
        <v>16</v>
      </c>
      <c r="B34" s="16">
        <v>24</v>
      </c>
      <c r="C34" s="16"/>
      <c r="D34" s="24">
        <v>0</v>
      </c>
      <c r="E34" s="11">
        <f t="shared" si="2"/>
        <v>0</v>
      </c>
      <c r="F34" s="1"/>
      <c r="G34" s="1"/>
      <c r="H34" s="1"/>
    </row>
    <row r="35" spans="1:8" x14ac:dyDescent="0.25">
      <c r="A35" s="15" t="s">
        <v>17</v>
      </c>
      <c r="B35" s="16">
        <v>3</v>
      </c>
      <c r="C35" s="16"/>
      <c r="D35" s="24">
        <v>0</v>
      </c>
      <c r="E35" s="6">
        <f t="shared" si="2"/>
        <v>0</v>
      </c>
      <c r="F35" s="1"/>
      <c r="G35" s="1"/>
      <c r="H35" s="1"/>
    </row>
    <row r="36" spans="1:8" x14ac:dyDescent="0.25">
      <c r="A36" s="15" t="s">
        <v>18</v>
      </c>
      <c r="B36" s="16">
        <v>3</v>
      </c>
      <c r="C36" s="16"/>
      <c r="D36" s="24">
        <v>0</v>
      </c>
      <c r="E36" s="6">
        <f t="shared" si="2"/>
        <v>0</v>
      </c>
      <c r="F36" s="1"/>
      <c r="G36" s="1"/>
      <c r="H36" s="1"/>
    </row>
    <row r="37" spans="1:8" ht="165" x14ac:dyDescent="0.25">
      <c r="A37" s="15" t="s">
        <v>22</v>
      </c>
      <c r="B37" s="16">
        <v>1</v>
      </c>
      <c r="C37" s="16"/>
      <c r="D37" s="24">
        <v>0</v>
      </c>
      <c r="E37" s="6">
        <f t="shared" si="2"/>
        <v>0</v>
      </c>
      <c r="F37" s="1"/>
      <c r="G37" s="1"/>
      <c r="H37" s="1"/>
    </row>
    <row r="38" spans="1:8" ht="165" x14ac:dyDescent="0.25">
      <c r="A38" s="15" t="s">
        <v>23</v>
      </c>
      <c r="B38" s="15">
        <v>1</v>
      </c>
      <c r="C38" s="15"/>
      <c r="D38" s="24">
        <v>0</v>
      </c>
      <c r="E38" s="6">
        <f t="shared" si="2"/>
        <v>0</v>
      </c>
      <c r="F38" s="1"/>
      <c r="G38" s="1"/>
      <c r="H38" s="1"/>
    </row>
    <row r="39" spans="1:8" ht="165" x14ac:dyDescent="0.25">
      <c r="A39" s="15" t="s">
        <v>24</v>
      </c>
      <c r="B39" s="15">
        <v>1</v>
      </c>
      <c r="C39" s="15"/>
      <c r="D39" s="24">
        <v>0</v>
      </c>
      <c r="E39" s="6">
        <f t="shared" si="2"/>
        <v>0</v>
      </c>
      <c r="F39" s="1"/>
      <c r="G39" s="1"/>
      <c r="H39" s="1"/>
    </row>
    <row r="40" spans="1:8" ht="180" x14ac:dyDescent="0.25">
      <c r="A40" s="15" t="s">
        <v>25</v>
      </c>
      <c r="B40" s="15">
        <v>1</v>
      </c>
      <c r="C40" s="15"/>
      <c r="D40" s="24">
        <v>0</v>
      </c>
      <c r="E40" s="6">
        <f t="shared" si="2"/>
        <v>0</v>
      </c>
      <c r="F40" s="1"/>
      <c r="G40" s="1"/>
      <c r="H40" s="1"/>
    </row>
    <row r="41" spans="1:8" ht="165" x14ac:dyDescent="0.25">
      <c r="A41" s="15" t="s">
        <v>26</v>
      </c>
      <c r="B41" s="15">
        <v>1</v>
      </c>
      <c r="C41" s="15"/>
      <c r="D41" s="24">
        <v>0</v>
      </c>
      <c r="E41" s="6">
        <f t="shared" si="2"/>
        <v>0</v>
      </c>
      <c r="F41" s="1"/>
      <c r="G41" s="1"/>
      <c r="H41" s="1"/>
    </row>
    <row r="42" spans="1:8" ht="165" x14ac:dyDescent="0.25">
      <c r="A42" s="15" t="s">
        <v>27</v>
      </c>
      <c r="B42" s="15">
        <v>1</v>
      </c>
      <c r="C42" s="15"/>
      <c r="D42" s="24">
        <v>0</v>
      </c>
      <c r="E42" s="6">
        <f t="shared" si="2"/>
        <v>0</v>
      </c>
      <c r="F42" s="1"/>
      <c r="G42" s="1"/>
      <c r="H42" s="1"/>
    </row>
    <row r="43" spans="1:8" ht="165" x14ac:dyDescent="0.25">
      <c r="A43" s="15" t="s">
        <v>28</v>
      </c>
      <c r="B43" s="15">
        <v>1</v>
      </c>
      <c r="C43" s="15"/>
      <c r="D43" s="24">
        <v>0</v>
      </c>
      <c r="E43" s="6">
        <f t="shared" si="2"/>
        <v>0</v>
      </c>
      <c r="F43" s="1"/>
      <c r="G43" s="1"/>
      <c r="H43" s="1"/>
    </row>
    <row r="44" spans="1:8" ht="165" x14ac:dyDescent="0.25">
      <c r="A44" s="15" t="s">
        <v>29</v>
      </c>
      <c r="B44" s="15">
        <v>1</v>
      </c>
      <c r="C44" s="15"/>
      <c r="D44" s="24">
        <v>0</v>
      </c>
      <c r="E44" s="6">
        <f t="shared" si="2"/>
        <v>0</v>
      </c>
      <c r="F44" s="1"/>
      <c r="G44" s="1"/>
      <c r="H44" s="1"/>
    </row>
    <row r="45" spans="1:8" ht="180" x14ac:dyDescent="0.25">
      <c r="A45" s="15" t="s">
        <v>30</v>
      </c>
      <c r="B45" s="15">
        <v>1</v>
      </c>
      <c r="C45" s="15"/>
      <c r="D45" s="24">
        <v>0</v>
      </c>
      <c r="E45" s="6">
        <f t="shared" si="2"/>
        <v>0</v>
      </c>
      <c r="F45" s="1"/>
      <c r="G45" s="1"/>
      <c r="H45" s="1"/>
    </row>
    <row r="46" spans="1:8" ht="165" x14ac:dyDescent="0.25">
      <c r="A46" s="15" t="s">
        <v>31</v>
      </c>
      <c r="B46" s="15">
        <v>1</v>
      </c>
      <c r="C46" s="15"/>
      <c r="D46" s="24">
        <v>0</v>
      </c>
      <c r="E46" s="6">
        <f t="shared" si="2"/>
        <v>0</v>
      </c>
      <c r="F46" s="1"/>
      <c r="G46" s="1"/>
      <c r="H46" s="1"/>
    </row>
    <row r="47" spans="1:8" ht="165" x14ac:dyDescent="0.25">
      <c r="A47" s="15" t="s">
        <v>32</v>
      </c>
      <c r="B47" s="15">
        <v>1</v>
      </c>
      <c r="C47" s="15"/>
      <c r="D47" s="24">
        <v>0</v>
      </c>
      <c r="E47" s="6">
        <f t="shared" si="2"/>
        <v>0</v>
      </c>
      <c r="F47" s="1"/>
      <c r="G47" s="1"/>
      <c r="H47" s="1"/>
    </row>
    <row r="48" spans="1:8" ht="180" x14ac:dyDescent="0.25">
      <c r="A48" s="15" t="s">
        <v>33</v>
      </c>
      <c r="B48" s="15">
        <v>1</v>
      </c>
      <c r="C48" s="15"/>
      <c r="D48" s="22">
        <v>0</v>
      </c>
      <c r="E48" s="6">
        <f t="shared" si="2"/>
        <v>0</v>
      </c>
      <c r="F48" s="1"/>
      <c r="G48" s="1"/>
      <c r="H48" s="1"/>
    </row>
    <row r="49" spans="1:9" x14ac:dyDescent="0.25">
      <c r="A49" s="1"/>
      <c r="B49" s="1"/>
      <c r="C49" s="1"/>
      <c r="D49" s="1"/>
      <c r="E49" s="1"/>
      <c r="F49" s="1"/>
      <c r="G49" s="1"/>
      <c r="H49" s="1"/>
    </row>
    <row r="50" spans="1:9" ht="30" x14ac:dyDescent="0.25">
      <c r="A50" s="1"/>
      <c r="B50" s="1"/>
      <c r="C50" s="1"/>
      <c r="D50" s="7" t="s">
        <v>7</v>
      </c>
      <c r="E50" s="8">
        <f>SUM(E29:E49)</f>
        <v>0</v>
      </c>
      <c r="F50" s="1"/>
      <c r="G50" s="1"/>
      <c r="H50" s="1"/>
    </row>
    <row r="51" spans="1:9" x14ac:dyDescent="0.25">
      <c r="A51" s="1"/>
      <c r="B51" s="1"/>
      <c r="C51" s="1"/>
      <c r="D51" s="1"/>
      <c r="E51" s="1"/>
      <c r="F51" s="1"/>
      <c r="G51" s="1"/>
      <c r="H51" s="1"/>
    </row>
    <row r="52" spans="1:9" ht="30" x14ac:dyDescent="0.25">
      <c r="A52" s="4" t="s">
        <v>11</v>
      </c>
      <c r="B52" s="4" t="s">
        <v>1</v>
      </c>
      <c r="C52" s="4"/>
      <c r="D52" s="4" t="s">
        <v>2</v>
      </c>
      <c r="E52" s="4" t="s">
        <v>3</v>
      </c>
      <c r="F52" s="1"/>
      <c r="G52" s="1"/>
      <c r="H52" s="1"/>
    </row>
    <row r="53" spans="1:9" ht="60" x14ac:dyDescent="0.25">
      <c r="A53" s="5" t="s">
        <v>50</v>
      </c>
      <c r="B53" s="16">
        <v>1</v>
      </c>
      <c r="C53" s="16"/>
      <c r="D53" s="22">
        <v>0</v>
      </c>
      <c r="E53" s="6">
        <f t="shared" ref="E53:E54" si="3">ROUND(B53*D53,2)</f>
        <v>0</v>
      </c>
      <c r="F53" s="1"/>
      <c r="G53" s="1"/>
      <c r="H53" s="1"/>
    </row>
    <row r="54" spans="1:9" x14ac:dyDescent="0.25">
      <c r="A54" s="5" t="s">
        <v>48</v>
      </c>
      <c r="B54" s="15">
        <v>1</v>
      </c>
      <c r="C54" s="15"/>
      <c r="D54" s="22">
        <v>0</v>
      </c>
      <c r="E54" s="6">
        <f t="shared" si="3"/>
        <v>0</v>
      </c>
      <c r="F54" s="1"/>
      <c r="G54" s="1"/>
      <c r="H54" s="1"/>
    </row>
    <row r="55" spans="1:9" x14ac:dyDescent="0.25">
      <c r="A55" s="1"/>
      <c r="B55" s="1"/>
      <c r="C55" s="1"/>
      <c r="D55" s="1"/>
      <c r="E55" s="2"/>
      <c r="F55" s="1"/>
      <c r="G55" s="1"/>
      <c r="H55" s="1"/>
    </row>
    <row r="56" spans="1:9" ht="30" x14ac:dyDescent="0.25">
      <c r="A56" s="1" t="s">
        <v>49</v>
      </c>
      <c r="B56" s="1"/>
      <c r="C56" s="1"/>
      <c r="D56" s="9" t="s">
        <v>7</v>
      </c>
      <c r="E56" s="10">
        <f>SUM(E53:E55)</f>
        <v>0</v>
      </c>
      <c r="F56" s="1"/>
      <c r="G56" s="1"/>
      <c r="H56" s="1"/>
    </row>
    <row r="57" spans="1:9" x14ac:dyDescent="0.25">
      <c r="A57" s="1"/>
      <c r="B57" s="1"/>
      <c r="C57" s="1"/>
      <c r="D57" s="1"/>
      <c r="E57" s="1"/>
      <c r="F57" s="1"/>
      <c r="G57" s="1"/>
      <c r="H57" s="1"/>
    </row>
    <row r="58" spans="1:9" x14ac:dyDescent="0.25">
      <c r="A58" s="1"/>
      <c r="B58" s="1"/>
      <c r="C58" s="1"/>
      <c r="D58" s="1"/>
      <c r="E58" s="1"/>
      <c r="F58" s="1"/>
      <c r="G58" s="1"/>
      <c r="H58" s="1"/>
    </row>
    <row r="59" spans="1:9" ht="30" x14ac:dyDescent="0.25">
      <c r="A59" s="18" t="s">
        <v>35</v>
      </c>
      <c r="B59" s="3"/>
      <c r="C59" s="3"/>
      <c r="D59" s="3"/>
      <c r="E59" s="3"/>
      <c r="F59" s="1"/>
      <c r="G59" s="1"/>
      <c r="H59" s="1"/>
    </row>
    <row r="60" spans="1:9" x14ac:dyDescent="0.25">
      <c r="A60" s="1"/>
      <c r="B60" s="1"/>
      <c r="C60" s="1"/>
      <c r="D60" s="1"/>
      <c r="E60" s="1"/>
      <c r="F60" s="1"/>
      <c r="G60" s="1"/>
      <c r="H60" s="1"/>
    </row>
    <row r="61" spans="1:9" ht="30" x14ac:dyDescent="0.25">
      <c r="A61" s="20" t="s">
        <v>0</v>
      </c>
      <c r="B61" s="20" t="s">
        <v>1</v>
      </c>
      <c r="C61" s="20"/>
      <c r="D61" s="20" t="s">
        <v>2</v>
      </c>
      <c r="E61" s="20" t="s">
        <v>3</v>
      </c>
      <c r="F61" s="1"/>
      <c r="G61" s="1"/>
      <c r="H61" s="1"/>
    </row>
    <row r="62" spans="1:9" ht="225" x14ac:dyDescent="0.25">
      <c r="A62" s="15" t="s">
        <v>34</v>
      </c>
      <c r="B62" s="15">
        <v>10</v>
      </c>
      <c r="C62" s="15"/>
      <c r="D62" s="22">
        <v>0</v>
      </c>
      <c r="E62" s="6">
        <f t="shared" ref="E62" si="4">ROUND(B62*D62,2)</f>
        <v>0</v>
      </c>
      <c r="F62" s="1"/>
      <c r="G62" s="1"/>
      <c r="H62" s="1"/>
    </row>
    <row r="63" spans="1:9" x14ac:dyDescent="0.25">
      <c r="A63" s="1"/>
      <c r="B63" s="1"/>
      <c r="C63" s="1"/>
      <c r="D63" s="1"/>
      <c r="E63" s="2"/>
    </row>
    <row r="64" spans="1:9" ht="30" x14ac:dyDescent="0.25">
      <c r="A64" s="1"/>
      <c r="B64" s="1"/>
      <c r="C64" s="1"/>
      <c r="D64" s="7" t="s">
        <v>7</v>
      </c>
      <c r="E64" s="8">
        <f>E62</f>
        <v>0</v>
      </c>
      <c r="I64" s="25"/>
    </row>
    <row r="65" spans="1:9" x14ac:dyDescent="0.25">
      <c r="A65" s="1"/>
    </row>
    <row r="66" spans="1:9" ht="15.75" thickBot="1" x14ac:dyDescent="0.3">
      <c r="A66" s="28"/>
      <c r="B66" s="21"/>
      <c r="C66" s="21"/>
      <c r="D66" s="21"/>
      <c r="E66" s="27"/>
    </row>
    <row r="67" spans="1:9" ht="15.75" thickTop="1" x14ac:dyDescent="0.25">
      <c r="A67" s="37" t="s">
        <v>42</v>
      </c>
      <c r="B67" s="38"/>
      <c r="C67" s="49"/>
      <c r="D67" s="39">
        <f>E64+E56+E50+E17+E24</f>
        <v>0</v>
      </c>
      <c r="E67" s="40"/>
    </row>
    <row r="68" spans="1:9" ht="15.75" thickBot="1" x14ac:dyDescent="0.3">
      <c r="A68" s="45" t="s">
        <v>43</v>
      </c>
      <c r="B68" s="46"/>
      <c r="C68" s="50"/>
      <c r="D68" s="41">
        <f>D67*0.22</f>
        <v>0</v>
      </c>
      <c r="E68" s="42"/>
      <c r="I68" s="25"/>
    </row>
    <row r="69" spans="1:9" ht="16.5" thickTop="1" thickBot="1" x14ac:dyDescent="0.3">
      <c r="A69" s="47" t="s">
        <v>45</v>
      </c>
      <c r="B69" s="48"/>
      <c r="C69" s="29">
        <v>0</v>
      </c>
      <c r="D69" s="41">
        <f>D67-(D67*(C69/100))</f>
        <v>0</v>
      </c>
      <c r="E69" s="42"/>
    </row>
    <row r="70" spans="1:9" ht="15.75" thickTop="1" x14ac:dyDescent="0.25">
      <c r="A70" s="37" t="s">
        <v>46</v>
      </c>
      <c r="B70" s="37"/>
      <c r="C70" s="38"/>
      <c r="D70" s="41">
        <f>D67*1.22</f>
        <v>0</v>
      </c>
      <c r="E70" s="42"/>
    </row>
    <row r="71" spans="1:9" ht="15.75" thickBot="1" x14ac:dyDescent="0.3">
      <c r="A71" s="31" t="s">
        <v>44</v>
      </c>
      <c r="B71" s="31"/>
      <c r="C71" s="32"/>
      <c r="D71" s="43">
        <f>D69*1.22</f>
        <v>0</v>
      </c>
      <c r="E71" s="44"/>
      <c r="F71" s="25"/>
    </row>
    <row r="72" spans="1:9" ht="16.5" thickTop="1" thickBot="1" x14ac:dyDescent="0.3">
      <c r="B72" s="26"/>
      <c r="C72" s="26"/>
      <c r="D72" s="26"/>
      <c r="E72" s="26"/>
    </row>
    <row r="73" spans="1:9" ht="16.5" thickTop="1" thickBot="1" x14ac:dyDescent="0.3">
      <c r="A73" s="30" t="s">
        <v>39</v>
      </c>
      <c r="B73" s="36"/>
      <c r="C73" s="36"/>
      <c r="D73" s="36"/>
      <c r="E73" s="36"/>
      <c r="F73" s="1"/>
      <c r="G73" s="1"/>
      <c r="H73" s="1"/>
    </row>
    <row r="74" spans="1:9" ht="16.5" thickTop="1" thickBot="1" x14ac:dyDescent="0.3">
      <c r="A74" s="30" t="s">
        <v>40</v>
      </c>
      <c r="B74" s="36"/>
      <c r="C74" s="36"/>
      <c r="D74" s="36"/>
      <c r="E74" s="36"/>
      <c r="F74" s="1"/>
      <c r="G74" s="1"/>
      <c r="H74" s="1"/>
    </row>
    <row r="75" spans="1:9" ht="15.75" thickTop="1" x14ac:dyDescent="0.25"/>
  </sheetData>
  <sheetProtection algorithmName="SHA-512" hashValue="ScmW/2uHF3vB/IdyYx7dwxc7XuoF/D8NG0oFwRhbYOxqHFSjh+wi/MAHdpWc7eGv4SxolBbq2/hU+lkNJ0m0fw==" saltValue="xJoI8S3IwFD7fXzpsCeUAA==" spinCount="100000" sheet="1" objects="1" scenarios="1"/>
  <mergeCells count="15">
    <mergeCell ref="A71:C71"/>
    <mergeCell ref="H30:H33"/>
    <mergeCell ref="A1:E1"/>
    <mergeCell ref="B73:E73"/>
    <mergeCell ref="B74:E74"/>
    <mergeCell ref="A67:B67"/>
    <mergeCell ref="D67:E67"/>
    <mergeCell ref="D68:E68"/>
    <mergeCell ref="D69:E69"/>
    <mergeCell ref="D70:E70"/>
    <mergeCell ref="D71:E71"/>
    <mergeCell ref="A68:B68"/>
    <mergeCell ref="A69:B69"/>
    <mergeCell ref="C67:C68"/>
    <mergeCell ref="A70:C7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List1</vt:lpstr>
      <vt:lpstr>List1!Področje_tiskanja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Jožica Lužnik</dc:creator>
  <cp:lastModifiedBy>Jožica Lužnik</cp:lastModifiedBy>
  <cp:lastPrinted>2021-10-25T05:42:06Z</cp:lastPrinted>
  <dcterms:created xsi:type="dcterms:W3CDTF">2019-11-04T16:43:32Z</dcterms:created>
  <dcterms:modified xsi:type="dcterms:W3CDTF">2021-10-25T05:43:52Z</dcterms:modified>
</cp:coreProperties>
</file>