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P:\74_TrajnostnaMobilnost\A01_07_Izvedba BRDO\1_JavnoNaročilo\Popis za razpis\"/>
    </mc:Choice>
  </mc:AlternateContent>
  <bookViews>
    <workbookView xWindow="0" yWindow="0" windowWidth="28800" windowHeight="11730"/>
  </bookViews>
  <sheets>
    <sheet name="PRVA STRAN" sheetId="5" r:id="rId1"/>
    <sheet name="POPIS DEL" sheetId="3" r:id="rId2"/>
    <sheet name="Definicija" sheetId="2" state="hidden" r:id="rId3"/>
    <sheet name="Sheet1" sheetId="1" state="hidden" r:id="rId4"/>
    <sheet name="REKAPITULACIJA" sheetId="4" r:id="rId5"/>
  </sheets>
  <definedNames>
    <definedName name="_xlnm._FilterDatabase" localSheetId="1" hidden="1">'POPIS DEL'!$A$1:$I$281</definedName>
    <definedName name="_xlnm._FilterDatabase" localSheetId="3" hidden="1">Sheet1!#REF!</definedName>
    <definedName name="_xlnm.Print_Area" localSheetId="1">'POPIS DEL'!$A$1:$I$281</definedName>
    <definedName name="_xlnm.Print_Area" localSheetId="4">REKAPITULACIJA!$A$1:$F$73</definedName>
    <definedName name="_xlnm.Print_Titles" localSheetId="1">'POPIS DEL'!$1:$1</definedName>
  </definedNames>
  <calcPr calcId="162913"/>
</workbook>
</file>

<file path=xl/calcChain.xml><?xml version="1.0" encoding="utf-8"?>
<calcChain xmlns="http://schemas.openxmlformats.org/spreadsheetml/2006/main">
  <c r="H279" i="3" l="1"/>
  <c r="H278" i="3"/>
  <c r="H277" i="3"/>
  <c r="H276" i="3"/>
  <c r="H275" i="3"/>
  <c r="H274" i="3"/>
  <c r="H273" i="3"/>
  <c r="H272" i="3"/>
  <c r="H269" i="3"/>
  <c r="H268" i="3"/>
  <c r="H265" i="3"/>
  <c r="H261" i="3"/>
  <c r="H259" i="3"/>
  <c r="H256" i="3"/>
  <c r="H255" i="3"/>
  <c r="H253" i="3"/>
  <c r="H252" i="3"/>
  <c r="H250" i="3"/>
  <c r="H249" i="3"/>
  <c r="H246" i="3"/>
  <c r="H245" i="3"/>
  <c r="H243" i="3"/>
  <c r="H242" i="3"/>
  <c r="H240" i="3"/>
  <c r="H238" i="3"/>
  <c r="H236" i="3"/>
  <c r="H234" i="3"/>
  <c r="H233" i="3"/>
  <c r="H229" i="3"/>
  <c r="H228" i="3"/>
  <c r="H227" i="3"/>
  <c r="H225" i="3"/>
  <c r="H224" i="3"/>
  <c r="H223" i="3"/>
  <c r="H222" i="3"/>
  <c r="H221" i="3"/>
  <c r="H218" i="3"/>
  <c r="H216" i="3"/>
  <c r="H214" i="3"/>
  <c r="H213" i="3"/>
  <c r="H210" i="3"/>
  <c r="H209" i="3"/>
  <c r="H208" i="3"/>
  <c r="H207" i="3"/>
  <c r="H205" i="3"/>
  <c r="H204" i="3"/>
  <c r="H202" i="3"/>
  <c r="H200" i="3"/>
  <c r="H198" i="3"/>
  <c r="H196" i="3"/>
  <c r="H195" i="3"/>
  <c r="H192" i="3"/>
  <c r="H191" i="3"/>
  <c r="H190" i="3"/>
  <c r="H188" i="3"/>
  <c r="H187" i="3"/>
  <c r="H186" i="3"/>
  <c r="H185" i="3"/>
  <c r="H180" i="3"/>
  <c r="H179" i="3"/>
  <c r="H178" i="3"/>
  <c r="H177" i="3"/>
  <c r="H175" i="3"/>
  <c r="H174" i="3"/>
  <c r="H173" i="3"/>
  <c r="H172" i="3"/>
  <c r="H168" i="3"/>
  <c r="H167" i="3"/>
  <c r="H166" i="3"/>
  <c r="H165" i="3"/>
  <c r="H164" i="3"/>
  <c r="H162" i="3"/>
  <c r="H161" i="3"/>
  <c r="H160" i="3"/>
  <c r="H159" i="3"/>
  <c r="H158" i="3"/>
  <c r="H157" i="3"/>
  <c r="H156" i="3"/>
  <c r="H155" i="3"/>
  <c r="H154" i="3"/>
  <c r="H151" i="3"/>
  <c r="H150" i="3"/>
  <c r="H149" i="3"/>
  <c r="H148" i="3"/>
  <c r="H147" i="3"/>
  <c r="H145" i="3"/>
  <c r="H144" i="3"/>
  <c r="H141" i="3"/>
  <c r="H140" i="3"/>
  <c r="H138" i="3"/>
  <c r="H137" i="3"/>
  <c r="H135" i="3"/>
  <c r="H134" i="3"/>
  <c r="H131" i="3"/>
  <c r="H130" i="3"/>
  <c r="H129" i="3"/>
  <c r="H128" i="3"/>
  <c r="H126" i="3"/>
  <c r="H125" i="3"/>
  <c r="H123" i="3"/>
  <c r="H121" i="3"/>
  <c r="H119" i="3"/>
  <c r="H117" i="3"/>
  <c r="H116" i="3"/>
  <c r="H115" i="3"/>
  <c r="H114" i="3"/>
  <c r="H111" i="3"/>
  <c r="H110" i="3"/>
  <c r="H109" i="3"/>
  <c r="H107" i="3"/>
  <c r="H106" i="3"/>
  <c r="H105" i="3"/>
  <c r="H104" i="3"/>
  <c r="H99" i="3"/>
  <c r="H98" i="3"/>
  <c r="H97" i="3"/>
  <c r="H96" i="3"/>
  <c r="H95" i="3"/>
  <c r="H94" i="3"/>
  <c r="H93" i="3"/>
  <c r="H92" i="3"/>
  <c r="H91" i="3"/>
  <c r="H90" i="3"/>
  <c r="H89" i="3"/>
  <c r="H88" i="3"/>
  <c r="H87" i="3"/>
  <c r="H86" i="3"/>
  <c r="H85" i="3"/>
  <c r="H84" i="3"/>
  <c r="H83" i="3"/>
  <c r="H82" i="3"/>
  <c r="H81" i="3"/>
  <c r="H80" i="3"/>
  <c r="H79" i="3"/>
  <c r="H78" i="3"/>
  <c r="H77" i="3"/>
  <c r="H76" i="3"/>
  <c r="H75" i="3"/>
  <c r="H74" i="3"/>
  <c r="H73" i="3"/>
  <c r="H72" i="3"/>
  <c r="H71" i="3"/>
  <c r="H70" i="3"/>
  <c r="H69" i="3"/>
  <c r="H68" i="3"/>
  <c r="H67" i="3"/>
  <c r="H66" i="3"/>
  <c r="H65" i="3"/>
  <c r="H64" i="3"/>
  <c r="H63" i="3"/>
  <c r="H62" i="3"/>
  <c r="H61" i="3"/>
  <c r="H60" i="3"/>
  <c r="H59" i="3"/>
  <c r="H58" i="3"/>
  <c r="H57" i="3"/>
  <c r="H56" i="3"/>
  <c r="H55" i="3"/>
  <c r="H54" i="3"/>
  <c r="H53" i="3"/>
  <c r="H52" i="3"/>
  <c r="H51" i="3"/>
  <c r="H50" i="3"/>
  <c r="H49" i="3"/>
  <c r="H48" i="3"/>
  <c r="H47" i="3"/>
  <c r="H46" i="3"/>
  <c r="H45" i="3"/>
  <c r="H44" i="3"/>
  <c r="H43" i="3"/>
  <c r="H42" i="3"/>
  <c r="H41" i="3"/>
  <c r="H40" i="3"/>
  <c r="H39" i="3"/>
  <c r="H38" i="3"/>
  <c r="H37" i="3"/>
  <c r="H36" i="3"/>
  <c r="H35" i="3"/>
  <c r="H34" i="3"/>
  <c r="H33" i="3"/>
  <c r="H32" i="3"/>
  <c r="H31" i="3"/>
  <c r="H30" i="3"/>
  <c r="H29" i="3"/>
  <c r="H28" i="3"/>
  <c r="H27" i="3"/>
  <c r="H26" i="3"/>
  <c r="H25" i="3"/>
  <c r="H24" i="3"/>
  <c r="H23" i="3"/>
  <c r="H22" i="3"/>
  <c r="H21" i="3"/>
  <c r="H20" i="3"/>
  <c r="H19" i="3"/>
  <c r="H18" i="3"/>
  <c r="H17" i="3"/>
  <c r="H16" i="3"/>
  <c r="H15" i="3"/>
  <c r="H14" i="3"/>
  <c r="H13" i="3"/>
  <c r="H12" i="3"/>
  <c r="H11" i="3"/>
  <c r="H10" i="3"/>
  <c r="H9" i="3"/>
  <c r="H8" i="3"/>
  <c r="H7" i="3"/>
  <c r="H5" i="3"/>
  <c r="H264" i="3" l="1"/>
  <c r="H260" i="3"/>
  <c r="E65" i="4" s="1"/>
  <c r="H258" i="3"/>
  <c r="E64" i="4" s="1"/>
  <c r="H239" i="3"/>
  <c r="E56" i="4" s="1"/>
  <c r="H237" i="3"/>
  <c r="E55" i="4" s="1"/>
  <c r="H226" i="3"/>
  <c r="E50" i="4" s="1"/>
  <c r="H217" i="3"/>
  <c r="E47" i="4" s="1"/>
  <c r="H215" i="3"/>
  <c r="E46" i="4" s="1"/>
  <c r="H203" i="3"/>
  <c r="E42" i="4" s="1"/>
  <c r="H201" i="3"/>
  <c r="E41" i="4" s="1"/>
  <c r="H197" i="3"/>
  <c r="E39" i="4" s="1"/>
  <c r="H133" i="3"/>
  <c r="E19" i="4" s="1"/>
  <c r="H122" i="3"/>
  <c r="E15" i="4" s="1"/>
  <c r="H120" i="3"/>
  <c r="E14" i="4" s="1"/>
  <c r="H118" i="3"/>
  <c r="E13" i="4" s="1"/>
  <c r="H108" i="3"/>
  <c r="E10" i="4" s="1"/>
  <c r="H4" i="3"/>
  <c r="E4" i="4" s="1"/>
  <c r="H267" i="3"/>
  <c r="E70" i="4" s="1"/>
  <c r="H235" i="3"/>
  <c r="E54" i="4" s="1"/>
  <c r="H232" i="3"/>
  <c r="E53" i="4" s="1"/>
  <c r="H199" i="3"/>
  <c r="E40" i="4" s="1"/>
  <c r="H263" i="3" l="1"/>
  <c r="E68" i="4"/>
  <c r="H139" i="3"/>
  <c r="E21" i="4" s="1"/>
  <c r="H241" i="3"/>
  <c r="E57" i="4" s="1"/>
  <c r="H254" i="3"/>
  <c r="E62" i="4" s="1"/>
  <c r="H124" i="3"/>
  <c r="E16" i="4" s="1"/>
  <c r="H248" i="3"/>
  <c r="E60" i="4" s="1"/>
  <c r="H251" i="3"/>
  <c r="E61" i="4" s="1"/>
  <c r="H136" i="3"/>
  <c r="E20" i="4" s="1"/>
  <c r="H194" i="3"/>
  <c r="E38" i="4" s="1"/>
  <c r="H127" i="3"/>
  <c r="E17" i="4" s="1"/>
  <c r="H257" i="3"/>
  <c r="E63" i="4" s="1"/>
  <c r="H153" i="3"/>
  <c r="E26" i="4" s="1"/>
  <c r="H176" i="3"/>
  <c r="E31" i="4" s="1"/>
  <c r="H212" i="3"/>
  <c r="E45" i="4" s="1"/>
  <c r="H103" i="3"/>
  <c r="H244" i="3"/>
  <c r="E58" i="4" s="1"/>
  <c r="H6" i="3"/>
  <c r="E5" i="4" s="1"/>
  <c r="H143" i="3"/>
  <c r="E23" i="4" s="1"/>
  <c r="H189" i="3"/>
  <c r="E36" i="4" s="1"/>
  <c r="H271" i="3"/>
  <c r="H220" i="3"/>
  <c r="H206" i="3"/>
  <c r="E43" i="4" s="1"/>
  <c r="H184" i="3"/>
  <c r="E35" i="4" s="1"/>
  <c r="H171" i="3"/>
  <c r="E30" i="4" s="1"/>
  <c r="H163" i="3"/>
  <c r="E27" i="4" s="1"/>
  <c r="H146" i="3"/>
  <c r="E24" i="4" s="1"/>
  <c r="H113" i="3"/>
  <c r="E12" i="4" s="1"/>
  <c r="H219" i="3" l="1"/>
  <c r="E48" i="4" s="1"/>
  <c r="E49" i="4"/>
  <c r="H270" i="3"/>
  <c r="E71" i="4" s="1"/>
  <c r="E72" i="4"/>
  <c r="H102" i="3"/>
  <c r="E8" i="4" s="1"/>
  <c r="E9" i="4"/>
  <c r="H262" i="3"/>
  <c r="E66" i="4" s="1"/>
  <c r="E67" i="4"/>
  <c r="H247" i="3"/>
  <c r="E59" i="4" s="1"/>
  <c r="H132" i="3"/>
  <c r="E18" i="4" s="1"/>
  <c r="H193" i="3"/>
  <c r="E37" i="4" s="1"/>
  <c r="H211" i="3"/>
  <c r="E44" i="4" s="1"/>
  <c r="H231" i="3"/>
  <c r="E52" i="4" s="1"/>
  <c r="H170" i="3"/>
  <c r="E29" i="4" s="1"/>
  <c r="H183" i="3"/>
  <c r="E34" i="4" s="1"/>
  <c r="H266" i="3"/>
  <c r="E69" i="4" s="1"/>
  <c r="H152" i="3"/>
  <c r="E25" i="4" s="1"/>
  <c r="H142" i="3"/>
  <c r="E22" i="4" s="1"/>
  <c r="H112" i="3"/>
  <c r="E11" i="4" s="1"/>
  <c r="H230" i="3" l="1"/>
  <c r="E51" i="4" s="1"/>
  <c r="H169" i="3"/>
  <c r="E28" i="4" s="1"/>
  <c r="H182" i="3"/>
  <c r="E33" i="4" s="1"/>
  <c r="H101" i="3"/>
  <c r="E7" i="4" s="1"/>
  <c r="H100" i="3" l="1"/>
  <c r="H181" i="3"/>
  <c r="E32" i="4" s="1"/>
  <c r="F281" i="3" l="1"/>
  <c r="H281" i="3" s="1"/>
  <c r="H280" i="3" s="1"/>
  <c r="E73" i="4" s="1"/>
  <c r="E6" i="4"/>
  <c r="H3" i="3" l="1"/>
  <c r="E3" i="4" l="1"/>
  <c r="H2" i="3"/>
  <c r="E2" i="4" s="1"/>
  <c r="F2" i="4" s="1"/>
</calcChain>
</file>

<file path=xl/sharedStrings.xml><?xml version="1.0" encoding="utf-8"?>
<sst xmlns="http://schemas.openxmlformats.org/spreadsheetml/2006/main" count="1415" uniqueCount="778">
  <si>
    <t>Datum:</t>
  </si>
  <si>
    <t>Cena</t>
  </si>
  <si>
    <t>Uporabnik:</t>
  </si>
  <si>
    <t>EUR</t>
  </si>
  <si>
    <t>KP Brdo</t>
  </si>
  <si>
    <t>WBS</t>
  </si>
  <si>
    <t>Oznaka</t>
  </si>
  <si>
    <t>Opis</t>
  </si>
  <si>
    <t>EM</t>
  </si>
  <si>
    <t>Količina</t>
  </si>
  <si>
    <t>DDV</t>
  </si>
  <si>
    <t>LastDDV</t>
  </si>
  <si>
    <t>Cena / EM</t>
  </si>
  <si>
    <t>IDNivo</t>
  </si>
  <si>
    <t>IDNivoPrej</t>
  </si>
  <si>
    <t>IDNivoTip</t>
  </si>
  <si>
    <t>Globina</t>
  </si>
  <si>
    <t>Znesek</t>
  </si>
  <si>
    <t>ZnesekBrut</t>
  </si>
  <si>
    <t>Opomba</t>
  </si>
  <si>
    <t>OrgOpis</t>
  </si>
  <si>
    <t>IDTipPost</t>
  </si>
  <si>
    <t>IDS_Jez_2</t>
  </si>
  <si>
    <t>1</t>
  </si>
  <si>
    <t>1.1</t>
  </si>
  <si>
    <t>I.</t>
  </si>
  <si>
    <t>POPIS DEL</t>
  </si>
  <si>
    <t>1.1.1</t>
  </si>
  <si>
    <t>Popis del s predizmerami in projektantski predračun sta izdelana na podlagi tehnične specifikacije TSC 09.000:2006 Popisi del pri gradnji cest, ki jo je založila in izdala Direkcija RS za ceste.</t>
  </si>
  <si>
    <t>op</t>
  </si>
  <si>
    <t>1.2</t>
  </si>
  <si>
    <t>II.</t>
  </si>
  <si>
    <t>SPLOŠNO</t>
  </si>
  <si>
    <t>1.2.1</t>
  </si>
  <si>
    <t>ENOTNA CENA</t>
  </si>
  <si>
    <t>1.2.2</t>
  </si>
  <si>
    <t>ENOTNA CENA MORA VSEBOVATI:</t>
  </si>
  <si>
    <t>1.2.3</t>
  </si>
  <si>
    <t>Pri pripravi ponudbe je potrebno upoštevati spodnje točke 1 - 63 splošnih zahtev za izdelavo ponudbe, ki se ne zaračunavajo posebej in morajo biti upoštevane (so vključene) v ponudbenih cenah postavk iz popisa del!</t>
  </si>
  <si>
    <t>1.2.4</t>
  </si>
  <si>
    <t>V kolikor je že katerakoli od spodaj navedenih del navedena tudi v popisih, veljajo splošne zahteve za izdelavo ponudbe navedane spodaj v točkah 1 - 63!</t>
  </si>
  <si>
    <t>1.2.5</t>
  </si>
  <si>
    <t>Cena na enoto mora tako vsebovati tudi:</t>
  </si>
  <si>
    <t>1.2.6</t>
  </si>
  <si>
    <t>Cena na enoto za več in manj dela se ne spreminja.</t>
  </si>
  <si>
    <t>1.2.7</t>
  </si>
  <si>
    <t>2</t>
  </si>
  <si>
    <t>Dobavo in montažo vse navedene opreme/materiala/proizvodov in elementov razen če je drugače opisano</t>
  </si>
  <si>
    <t>1.2.8</t>
  </si>
  <si>
    <t>3</t>
  </si>
  <si>
    <t>Vse manipulativne stroške.</t>
  </si>
  <si>
    <t>1.2.9</t>
  </si>
  <si>
    <t>4</t>
  </si>
  <si>
    <t>Pri zemeljskih delih se vsa izkopna dela in transporti izkopnih materialov obračunajo po prostornini zemljine v raščenem stanju. Vsa razsipna dela se obračunajo po prostornini zemljine v vgrajenem stanju. Izračun količin na podlagi profilov, posnetih pred in po izkopih. V ceno je vključen tudi višek količin zaradi faktorja razrahljivosti.</t>
  </si>
  <si>
    <t>1.2.10</t>
  </si>
  <si>
    <t>5</t>
  </si>
  <si>
    <t>Meritve posameznih slojev nasipov.</t>
  </si>
  <si>
    <t>1.2.11</t>
  </si>
  <si>
    <t>6</t>
  </si>
  <si>
    <t>Vsa potrebna pomožna sredstva za vgrajevanje na objektu kot so lestve, odri in podobno</t>
  </si>
  <si>
    <t>1.2.12</t>
  </si>
  <si>
    <t>7</t>
  </si>
  <si>
    <t>Pregled celotne PZI dokumentacije in takšno pravočasno opozarjanje na morebitne nejasnosti, da v izvajanju del ne bo prišlo do zamud</t>
  </si>
  <si>
    <t>1.2.13</t>
  </si>
  <si>
    <t>8</t>
  </si>
  <si>
    <t>Usklajevanje z osnovnim načrtom in posvetovanje s projektantom, nadzornikom, investitorjem, naročnikom</t>
  </si>
  <si>
    <t>1.2.14</t>
  </si>
  <si>
    <t>9</t>
  </si>
  <si>
    <t>Vse postavke rušitvenih del zajemajo vsa potrebna dela, vključno s potrebno zaščito, podpiranjem konstrukcij, iznosom na gradbiščno deponijo ter čiščenjem po izvedenih delih.</t>
  </si>
  <si>
    <t>1.2.15</t>
  </si>
  <si>
    <t>10</t>
  </si>
  <si>
    <t>Ob izvajanju rušitvenih del je potrebno upoštevati Elaborat o varstvu pri delu oz. navodila strokovnjaka za varnost in zdravje pri delu oz dela izvajati pod njegovim nadzorom.</t>
  </si>
  <si>
    <t>1.2.16</t>
  </si>
  <si>
    <t>11</t>
  </si>
  <si>
    <t>Izvajalec mora rušitvena dela opravljati skladno z opisi tehnologije rušitev ter ravnanju in predelavo gradbenih odpadkov, kot je to opisano v tehničnem poročilu.</t>
  </si>
  <si>
    <t>1.2.17</t>
  </si>
  <si>
    <t>12</t>
  </si>
  <si>
    <t>Vse količine odkopa/izkopa vključujejo nalaganje in transport znotraj gradbišča do začasne deponije.</t>
  </si>
  <si>
    <t>1.2.18</t>
  </si>
  <si>
    <t>13</t>
  </si>
  <si>
    <t>Vse količine zasipa vključujejo nalaganje na začasni deponiji in transport do mesta vgradnje.</t>
  </si>
  <si>
    <t>1.2.19</t>
  </si>
  <si>
    <t>14</t>
  </si>
  <si>
    <t>Vse količine materiala z dobavo vključuje transport od mesta nabave do mesta vgradnje</t>
  </si>
  <si>
    <t>1.2.20</t>
  </si>
  <si>
    <t>15</t>
  </si>
  <si>
    <t>Zaščita dreves in grmičevja v primeru del v njihovi neposredni bližini.</t>
  </si>
  <si>
    <t>1.2.21</t>
  </si>
  <si>
    <t>Organizacija in oprema gradbišča:</t>
  </si>
  <si>
    <t>1.2.22</t>
  </si>
  <si>
    <t>16</t>
  </si>
  <si>
    <t>Izdelati je potrebno projekt ureditve gradbišča ter vkalkulirati stroške organizacije, ureditve deponij, priprave in opreme gradbišča.</t>
  </si>
  <si>
    <t>1.2.23</t>
  </si>
  <si>
    <t>17</t>
  </si>
  <si>
    <t>Priprava in organizacija gradbišča, postavitev gradbiščne ograje, vključno z vsemi potrebnimi deli na celotni dolžini izgradnje. Izvajalec si mora ogledati predvideno traso in v to postavko vključiti vsa potrebna dela pri organizaciji, pripravi in zavarovanju gradbišča.</t>
  </si>
  <si>
    <t>1.2.24</t>
  </si>
  <si>
    <t>18</t>
  </si>
  <si>
    <t>Ureditev gradbišča skladno z veljavno zakonodajo, obsega vsaj naslednja dela: - priprava gradbišča v skladu z varnostnim načrtom - postavitev gradbiščne ograje - postavitev gradbiščnega kontejnerja, - omarica prve pomoči - gasilnik - gradbiščni el. priključek, skupaj z ozemljitvijo in meritvami - postavitev gradbene table skladno s Pravilnikom o gradbiščih - postavite kemičnega WCja na gradbišču - dobava in namestitev varnostnih znakov in opozorilnih tabel po zahtevah varnostnega načrta in koordinatorja, - odstranitev objektov za ureditev gradbišča, vključno z ureditvijo zemljišča po končani gradnji (vzpostavitvijo v prvotno stanje).</t>
  </si>
  <si>
    <t>1.2.25</t>
  </si>
  <si>
    <t>19</t>
  </si>
  <si>
    <t>Stroške vseh potrebnih ukrepov, ki so predpisana in določena z veljavnimi predpisi o varstvu pri delu in varstvom pred požarom, ki jih mora izvajalec obvezno upoštevati.</t>
  </si>
  <si>
    <t>1.2.26</t>
  </si>
  <si>
    <t>Predhodno urejanje gradbišča in okolice:</t>
  </si>
  <si>
    <t>1.2.27</t>
  </si>
  <si>
    <t>20</t>
  </si>
  <si>
    <t xml:space="preserve">Predhodno urejanje in čiščenje delovišča, zavarovanje delovišča in gradbene jame proti okolici in tretjim osebam. Izvajalec si mora razmere ogledati in obseg podati skladno s svojo tehnologijo, v ceno pa je potrebno všteti najmanj: </t>
  </si>
  <si>
    <t>1.2.28</t>
  </si>
  <si>
    <t>20,1</t>
  </si>
  <si>
    <t>- Pridobitev lokacije za začasne gradbiščne objekte in za priročno skladiščenje materiala, uporaba za ves čas gradnje, vzpostavitev prvotnega stanja po zaključku del, morebitna prestavitev objektov in najemnina zemljišča.</t>
  </si>
  <si>
    <t>1.2.29</t>
  </si>
  <si>
    <t>20,2</t>
  </si>
  <si>
    <t>- Čiščenje vegetacije, posek grmovja ustrezne površine in sekanje potrebnega števila dreves na trasi oz. na gradbišču</t>
  </si>
  <si>
    <t>1.2.30</t>
  </si>
  <si>
    <t>20,3</t>
  </si>
  <si>
    <t>- Ureditev vseh ostalih ovir na trasi brez stroška za naročnika</t>
  </si>
  <si>
    <t>1.2.31</t>
  </si>
  <si>
    <t>20,4</t>
  </si>
  <si>
    <t>- Trasna in višinska zakoličba obstoječih komunalnih vodov in oznake križanj, vključno s stroški dodatnega nadzora upravljavcev komunalnih vodov (Vodovod, Elektro, Telekom in drugi telekomunikacijski vodi, plinovod, javna razsvetljava).</t>
  </si>
  <si>
    <t>1.2.32</t>
  </si>
  <si>
    <t>20,5</t>
  </si>
  <si>
    <t>- Eventualno zabijanje zagatnic ali drugačna zaščita gradbene jame</t>
  </si>
  <si>
    <t>1.2.33</t>
  </si>
  <si>
    <t>20,6</t>
  </si>
  <si>
    <t xml:space="preserve">- Črpanje vode za osuševanje gradbene jame in ostale ukrepe za odvodnjavanje padavinske, izvorne in podtalne vode med gradnjo (kanali, jarki, mulde, drenaže, prepusti, cevi za začasni pretok vode, nasipi za preusmeritev vode,... vse z vzdrževanjem v času uporabe), tako da se zagotovi stalno in kontrolirano odvajanje ter prepreči zamakanje in zadrževanje vode. V ceno zajeti tudi dodatki za otežkočeno delo v mokrem ali vodi. </t>
  </si>
  <si>
    <t>1.2.34</t>
  </si>
  <si>
    <t>20,7</t>
  </si>
  <si>
    <t>- Odpravo poškodb zaradi plazenja ali posipanje brežin izkopa - na objektih investitorja ali tretjih oseb - brez stroškov za investitorja.</t>
  </si>
  <si>
    <t>1.2.35</t>
  </si>
  <si>
    <t>20,8</t>
  </si>
  <si>
    <t>- Vsa delna ali polna razpiranja izkopa, na mestih kjer tehnologija izvajalca to zahteva oz. zaradi karakteristik materiala v omejenem prostoru ni mogoče drugače varno izvesti potrebnih del in kjer predpisani izkopni kot zaradi drsnega kota zemljine ne zadošča. V ceno všteti tudi povečanje širine dna izkopa zaradi tehnologije razpiranja, vključno z postavitvijo in odstranitvijo opaža ter razpirali in dodatno zamudo časa za izkop med razporami ter povečanje deleža ročnega izkopa. Všteto tudi postopno odstranjevanje in hkratno zasipanje in utrjevanje vključno z vsemi časovnimi zamudami.</t>
  </si>
  <si>
    <t>1.2.36</t>
  </si>
  <si>
    <t>20,9</t>
  </si>
  <si>
    <t>- Zaščita zelenice s plohi, ali PVC folijo. Vkolikor se na zelenice oz. na zaščito odlaga zemeljski material, ga je potrebno po končani gradnji odstraniti in zelenico vzpostaviti v prvotno stanje.</t>
  </si>
  <si>
    <t>1.2.37</t>
  </si>
  <si>
    <t>- Odstranitev in ponovna postavitev v prvotno stanje - premičnih stvari ali objektov  investitorja ali tretjih oseb - brez stroškov za investitorja.</t>
  </si>
  <si>
    <t>1.2.38</t>
  </si>
  <si>
    <t>20,11</t>
  </si>
  <si>
    <t>- Dobavo in postavitev gradbiščne table skladno s trenutno veljavnimi predpisi. Podatke za eventualne dodatne zahteve za opremo table in dodatne napise in oznake si mora izvajalec pridobiti pri naročniku ali investitorju.</t>
  </si>
  <si>
    <t>1.2.39</t>
  </si>
  <si>
    <t>20,12</t>
  </si>
  <si>
    <t>- Stroške električne energije, vode, TK priključkov, razsvetljave za nočno delo, stroške osvetljevanja in označevanja gradbišča in morebitne ostale stroške v času gradnje.</t>
  </si>
  <si>
    <t>1.2.40</t>
  </si>
  <si>
    <t>20,13</t>
  </si>
  <si>
    <t>- Vsa sprotna in zaključna čiščenja so všteta v ceno.</t>
  </si>
  <si>
    <t>1.2.41</t>
  </si>
  <si>
    <t>20,14</t>
  </si>
  <si>
    <t>- Stroške rednega obveščanja javnosti o morebitnih motnjah ter posledic nastalih zaradi motenj v času gradnje. Predaja podatkov naročniku za objave v medijih, ki so dostopni samo naročniku.</t>
  </si>
  <si>
    <t>1.2.42</t>
  </si>
  <si>
    <t>20,15</t>
  </si>
  <si>
    <t>- Kakršnakoli dodatna dela se lahko obračunajo le po predhodni potrditvi nadzora in vpisu v gradbeni dnevnik. Za obračun je potrebno izdelati analizo cene.</t>
  </si>
  <si>
    <t>1.2.43</t>
  </si>
  <si>
    <t>20,16</t>
  </si>
  <si>
    <t>»postavitve začasnega panoja na gradbišču in menjavo slednjega v 30 dneh po zaključku del s stalno ploščo ali panojem, v celoti skladno s točko 3.3. Navodila organa upravljanja na področju komuniciranja vsebin evropske kohezijske politike v programskem obdobju 2014-2020, ki so dostopna na spletnem naslovu:https://www.eu-skladi.si/sl/dokumenti/navodila/navodila-za-komuniciranje-vsebin-2014-2020_1-sprememba_koncno.doc«</t>
  </si>
  <si>
    <t>1.2.44</t>
  </si>
  <si>
    <t>21</t>
  </si>
  <si>
    <t>Pred začetkom izgradnje je izvajalec dolžan zapisniško ugotoviti in dokumentirati obstoječe stanje vseh sosednjih objektov (predvsem zaščitenih), drugih površin in dostopnih poti. Po končanih delih je dolžan povrniti uporabljeno lokacijo v prvotno stanje in odpraviti vse poškodbe nastale zaradi gradnje na drugih objektih, napravah, površinah ter na dostopnih poteh (cestišču). Dokumentiranje stanja pomeni fotografiranje stanja ali snemanje stanja s kamero pred pričetkom del, in sicer območje bodočega gradbišča in njegove okolice (objekti ter površine, ki jih bo uporabljal v času gradnje). V primeru pomanjkanja foto-dokazov o stanju pred gradnjo stroške uveljavljanja odškodnin nosi izvajalec. V tej točki zahtevano dokumentacijo mora izvajalec hraniti najmanj do konca garancijskega obdobja, ter dokumentacijo ob njenem nastanku dostaviti naročniku. V ceni zajeti eventualna mnejnje izvedenca, vkolikor izvajalec smatra, da je potrebno.</t>
  </si>
  <si>
    <t>1.2.45</t>
  </si>
  <si>
    <t>22</t>
  </si>
  <si>
    <t>Mejnike, ki jih izvajalec odstrani za potrebe gradnje, jih je po končani gradnji potrebno vzpostaviti po pravilih geodetske stroke.</t>
  </si>
  <si>
    <t>1.2.46</t>
  </si>
  <si>
    <t>Promet in transporti, deponije:</t>
  </si>
  <si>
    <t>1.2.47</t>
  </si>
  <si>
    <t>23</t>
  </si>
  <si>
    <t>Zagotavljanje 24-urne prevoznosti ceste ter 24-urni dostop predvsem pravnim osebam ter tudi stanovalcem. Izjeme so dovoljene le s predhodnim dogovorom in pisnim potrdilom posameznega pravnega subjekta.</t>
  </si>
  <si>
    <t>1.2.48</t>
  </si>
  <si>
    <t>24</t>
  </si>
  <si>
    <t xml:space="preserve">Pridobitev dovoljenj za cestno zaporo z ureditvijo prometnega režima v času gradnje, z obvestili,  obveščanje prebivalcev in pravnih oseb v obliki pisnih obvestil, zavarovanje gradbene jame in gradbišča ter postavitev prometne signalizacije. Po končanih delih je prometno signalizacijo odstraniti in prometni režim vzpostaviti v prvotno stanje.  V ceno všteta delna ali popolna zapora prometa, predhodno obveščanje in usmerjanje stanovalcev, vključno s stroški najema, postavitve in odstranitve ter stroški za pridobitev soglasij. V času eventualne popolne zapore je potrebno zagotoviti parkirna mesta za stanovalce. </t>
  </si>
  <si>
    <t>1.2.49</t>
  </si>
  <si>
    <t>25</t>
  </si>
  <si>
    <t>Predvideti in izvesti prometno ureditev v času gradnje - z ureditvijo prometnega režima v času gradnje, z obvestili, zavarovanje gradbene jame in gradbišča ter postavitev prometne signalizacije. Po končanih delih je prometno signalizacijo odstraniti in prometni režim vzpostaviti v prvotno stanje.</t>
  </si>
  <si>
    <t>1.2.50</t>
  </si>
  <si>
    <t>26</t>
  </si>
  <si>
    <t>Vse stroške pridobitve potrebnih soglasij in dovoljenj v zvezi s prevozi, organizacijo in opremo gradbišča (eventualno tudi za prečkanja inštalacij - vezana na prevoze in organizacijo gradbišča), zagotavljanju vseh potrebnih zavarovanj in označb gradbišča s predpisano signalizacijo ( ograja, vrvice, označbe, svetlobna telesa,…) - postavitev in odstranitev po končanih delih, kot tudi stroške pri pripravi gradbišča z odstranitvijo morebitnih ovir na trasi, zagotovitev delovnih platojev na in/ali izven gradbišča ter s tem povezanih stroškov.</t>
  </si>
  <si>
    <t>1.2.51</t>
  </si>
  <si>
    <t>27</t>
  </si>
  <si>
    <t>Stroške priprave in izvedbe začasnih dostopov do in na gradbišču (izdelava vseh potrebnih začasnih prehodov, dovozov, dostopov) in stroški vsakodnevnega zagotavljanja dostopa oz. dovoza stanovalcem do objektov. V kolikor to ne bo mogoče, je potrebno stanovalcem in poslovnim subjektom pravočasno posredovati obvestilo - vsaj en teden pred začetkom del. Enako velja za stroške izvedbe začasnega obhoda (prehoda) mimo ograjenega gradbišča za pešce in sprehajalce (ves čas gradnje). Navesti je treba tudi predviden čas, ko dostop do objektov ne bo možen. V ceni je zajeta tudi prestavitev prehodov na nove lokacije.</t>
  </si>
  <si>
    <t>1.2.52</t>
  </si>
  <si>
    <t>28</t>
  </si>
  <si>
    <t>Postavitev fiksnih začasnih prehodov za pešce preko jarkov do posameznih objektov ob gradbišču z varovalno ograjo, sprotnim čiščenjem in vzdrževanjem prehodov tekom gradnje in stalnim vzdrževanjem dostopov nanje. V ceni je zajeta tudi prestavitev prehodov na nove lokacije. Izvajalec mora vsakodnevno zagotavljati dostop do objektov.</t>
  </si>
  <si>
    <t>1.2.53</t>
  </si>
  <si>
    <t>29</t>
  </si>
  <si>
    <t>Postavitev linijskih pomičnih zaščitnih ograj pri gradnji z vso potrebno opremo za zavarovanje gradbene jame in postavitvijo signalizacije in svetlobnih teles za nočno osvetlitev ovire. Zavarovanje je fiksno in stabilno za ves čas trajanja gradnje odseka. V ceni je zajeta tudi večkratna prestavitev ograje skladno z napredovanjem del.</t>
  </si>
  <si>
    <t>1.2.54</t>
  </si>
  <si>
    <t>30</t>
  </si>
  <si>
    <t>Sprotno čiščenje vozil in čiščenje gradbišča po končanih delih (vključno z zaključnim čiščenjem) in odvoz odvečnega materiala, ter vzpostavitev terena v prvotno stanje.</t>
  </si>
  <si>
    <t>1.2.55</t>
  </si>
  <si>
    <t>31</t>
  </si>
  <si>
    <t>Vse stroške zunanjega in notranjega transporta, raztovarjanja, skladiščenja materiala na gradbišču, takse, zavarovanja, manipulativne stroške ter vsa pomožna dela.</t>
  </si>
  <si>
    <t>1.2.56</t>
  </si>
  <si>
    <t>32</t>
  </si>
  <si>
    <t>Sanacija oz. povrnitev v prvotno stanje vseh dostopnih poti, ki jih bo izvajalec uporabljal za vso gradbiščno logistiko.</t>
  </si>
  <si>
    <t>1.2.57</t>
  </si>
  <si>
    <t>33</t>
  </si>
  <si>
    <t>Vse stroške stalnih in začasnih deponij všteti v ceno (takse, odškodnine, cena razplaniranja…)</t>
  </si>
  <si>
    <t>1.2.58</t>
  </si>
  <si>
    <t>Materiali za vgradnjo:</t>
  </si>
  <si>
    <t>1.2.59</t>
  </si>
  <si>
    <t>34</t>
  </si>
  <si>
    <t>Za gradnjo je dovoljeno uporabljati samo proizvode, ki imajo pridobljene ustrezne listine o skladnosti in so skladni s slovenskimi tehničnimi predpisi in slovenskimi standardi. Vsi vgrajeni gradbeni materiali (cevi, revizijski jaški, pokrovi itd.) in ostali polizdelki, ki se vgrajujejo v objekt morajo vsebovati vtisnjene ali na drug način razvidne podatke iz katerih je mogoče razbrati in slediti poreklo materiala (serijska številka, tip, št. šarže itd.), najmanj pa izjave o lastnostih, pri čemer morajo biti dokumenti obvezno prevedeni v slovenščino in nostrificirani od pooblaščene institucije v RS</t>
  </si>
  <si>
    <t>1.2.60</t>
  </si>
  <si>
    <t>35</t>
  </si>
  <si>
    <t xml:space="preserve">Skladno s prejšnjo točko je potrebno zbrati vso, po predpisih zahtevano, dokumentacijo o kvaliteti materialov in tehnološkemu postopku gradnje, jo pripraviti in predložiti na primopredaji. V ceno všteti stroške sprotnega dokumentiranja in posredovanja nadzorniku in projektantu vseh dokazil o zanesljivosti objektov, atestov, certifikatov,.... ter sprememb za izdelavo projekta izvedenih del, tako da bo PID projektna dokumentacija izdelana pred tehničnim pregledom objekta. </t>
  </si>
  <si>
    <t>1.2.61</t>
  </si>
  <si>
    <t>36</t>
  </si>
  <si>
    <t>Vezano na prejšnji dve točki - Stroški vseh meritev (kot npr. vgrajenih naprav ter regulacija in nastavitve vključno s poročilom in merilnimi listi ter protokolom nastavljenih vrednosti, meritve posameznih slojev nasipov,...) prevozov, drobnega materiala, transportnih stroškov, pridobivanja certifikatov, izdelovanja poročil in pregledov za izdelavo dokazil o zanesljivosti objektov (vodotesnost, zbitost, ustreznost vgrajene opreme,...) in podobno oz. stroški za vso dokumentacijo, ki je potrebna za uspešno opravljen tehnični pregled oz. primopredajo.</t>
  </si>
  <si>
    <t>1.2.62</t>
  </si>
  <si>
    <t>37</t>
  </si>
  <si>
    <t>Za vse vgrajene materiale velja, da jih izvajalec lahko predlaga, vendar je pred vgradnjo potrebna potrditev investitorja, nadzora in projektanta. Že pred vgradnjo je obvezno priložiti dokazila o ustreznosti. Za vse cevne elemente (jaški, cevi) je obvezna uporaba cevi iz umetnih mas, ki ustrezajo standardom in imajo togost SN8. Izvajalec material lahko predlaga, vendar ga morajo pred vgrajevanjem potrditi investitor, nadzor in projektant. Pri padcu kanala nad 5% obvezna uporaba abrazijsko odpornih materialov). Že pred vgradnjo je obvezno priložiti dokazila o ustreznosti.</t>
  </si>
  <si>
    <t>1.2.63</t>
  </si>
  <si>
    <t>38</t>
  </si>
  <si>
    <t>V ceni je zajeto tudi: droben potrošen material, spojni material, preizkus tesnosti, spiranje in dezinfekcija, tlačni preizkusi instalacij in cevovodov in vse potrebne meritve za uspešno opravljen teh. pregled, pridobitev pozitivnih izvedeniških mnenj. Čiščenje cevovodov in pregled cevovodov s kamero po končanih delih (kontrola sploščenosti in poškodb cevi), zapis posnetka na DVD nosilec, stroškom komisije za pregled in spremljanje, izdelava poročila.</t>
  </si>
  <si>
    <t>1.2.64</t>
  </si>
  <si>
    <t>39</t>
  </si>
  <si>
    <t>Preizkus tesnosti cevovodnega sistema - po metodi z zrakom, za sisteme s prosto gladino DN 220 do 315, po Evropskem standardu EN 1610, odsek 13.2, postopek "L". Spremljanje preizkusa, stroški komisije, izdelava poročila.</t>
  </si>
  <si>
    <t>1.2.65</t>
  </si>
  <si>
    <t>40</t>
  </si>
  <si>
    <t>Preizkus tesnosti cevovodnega sistema - po metodi z zrakom, za tlačne vode DN 75 do 150, po Evropskem standardu EN 1610. Spremljanje preizkusa, stroški komisije, izdelava poročila.</t>
  </si>
  <si>
    <t>1.2.66</t>
  </si>
  <si>
    <t>41</t>
  </si>
  <si>
    <t>Za vsako spremembo je potrebno pridobiti soglasje projektanta in jo zajeti v projekt izvršenih del.</t>
  </si>
  <si>
    <t>1.2.67</t>
  </si>
  <si>
    <t>Gradbeni odpadki:</t>
  </si>
  <si>
    <t>1.2.68</t>
  </si>
  <si>
    <t>42</t>
  </si>
  <si>
    <t>Za vse gradbene odpadke je potrebno voditi evidenčne liste, odpadke pa oddati v pooblaščeno zbiralnico; kot dokaz je h gradbeni knjigi potrebno priložiti račun iz zbiralnice. Stroške odvoza, deponiranje in stroške deponije je potrebno všteti v ceno.</t>
  </si>
  <si>
    <t>1.2.69</t>
  </si>
  <si>
    <t>43</t>
  </si>
  <si>
    <t>Stroške deponije odvečnega gradbenega materiala na pooblaščene deponije ali na lokacije za predelavo gradbenih materialov. Dokazila o primernem deponiranju (lokacija in količina materiala) je potrebno redno dostavljati naročniku oziroma nadzornemu organu naročnika.</t>
  </si>
  <si>
    <t>1.2.70</t>
  </si>
  <si>
    <t>44</t>
  </si>
  <si>
    <t xml:space="preserve"> Vse deponije izbere izvajalec, vsi gradbeni odpadki in odvečni materiali postanejo last ponudnika.</t>
  </si>
  <si>
    <t>1.2.71</t>
  </si>
  <si>
    <t>Ostala in dodatna dela:</t>
  </si>
  <si>
    <t>1.2.72</t>
  </si>
  <si>
    <t>45</t>
  </si>
  <si>
    <t>Vkolikor ni samostojne postavke, mora biti v ceno všteta vzpostavitev obstoječega stanja, sanacija poškodb na elementih obstoječih objektov nastalih zaradi izgradnje zaradi del po tem projektu (popravki raznih AB in kamnitih zidov, odstranitev in ponovna vzpostavitev ali sanacija ograj, popravki na fasadah objektov, ureditev linijskih požiralnikov, hortikulturna ureditev...), nalaganje in odvoz ruševin na stalno deponijo z vključenimi vsemi stroški deponiranja.</t>
  </si>
  <si>
    <t>1.2.73</t>
  </si>
  <si>
    <t>46</t>
  </si>
  <si>
    <t>Vse morebitne stroške glede posegov na obstoječih cevovodih, pri čemer se izvajalec z upravljalcem uskladi glede organizacije obnove.</t>
  </si>
  <si>
    <t>1.2.74</t>
  </si>
  <si>
    <t>47</t>
  </si>
  <si>
    <t>Vse stroške zavarovanja opreme v času izvedbe del in delavcev ter materiala na gradbišču v času izvajanja del, od začetka do  uporabnega dovolj.</t>
  </si>
  <si>
    <t>1.2.75</t>
  </si>
  <si>
    <t>48</t>
  </si>
  <si>
    <t>Vse stroške pridobitve potrebnih soglasij in dovoljenj v zvezi s prečkanji cevovodov, stroške zaščite vseh komunalnih naprav in stroške upravljavcev ali njihovih predstavnikov, stroške raznih pristojbin s tem v zvezi.</t>
  </si>
  <si>
    <t>1.2.76</t>
  </si>
  <si>
    <t>49</t>
  </si>
  <si>
    <t xml:space="preserve">Strošek ogrevanja v času izvajanja del, če so zunanje temp. neustrezne za normalno napredovanje del. </t>
  </si>
  <si>
    <t>1.2.77</t>
  </si>
  <si>
    <t>50</t>
  </si>
  <si>
    <t>Eventuelne meritve električnih instalacij in izdelava zapisnika o meritvah</t>
  </si>
  <si>
    <t>1.2.78</t>
  </si>
  <si>
    <t>51</t>
  </si>
  <si>
    <t>Eventuelni drobni elektro nespecificiran material (žice, tulci, označbe)</t>
  </si>
  <si>
    <t>1.2.79</t>
  </si>
  <si>
    <t>Zunanji izvajalci:</t>
  </si>
  <si>
    <t>1.2.80</t>
  </si>
  <si>
    <t>52</t>
  </si>
  <si>
    <t>Izvajalec gradnje mora izvajalcu gospodarske javne službe pravočasno sporočiti datume izvajanja preizkusov vodotesnosti in snemanja kanalov oz. vodovodov, da bo upravljavec lahko zagotovil prisotnost nadzora. Za strošek izvajalca javne službe je potrebno pridobiti ponudbo, stroške pa   všteti v ceno. V ceno všteti tudi zapiranja in odpiranja vode, sodelovanje upravljavca pri prevezavah vodovodnega omrežja.</t>
  </si>
  <si>
    <t>1.2.81</t>
  </si>
  <si>
    <t>53</t>
  </si>
  <si>
    <t>Preskus hidrantov po Pravilniku o preizkušanju hidrantnih omrežij, s strani organizacije (s pooblastilom RS uprave za zaščito in reševanje), vključno z izdelavo potrdila o brezhibnem delovanju hidrantnega omrežja.</t>
  </si>
  <si>
    <t>1.2.82</t>
  </si>
  <si>
    <t>54</t>
  </si>
  <si>
    <t>Spiranje in dezinfekcija cevovoda po končani gradnji, z odvzemom vzorcev vode, analizami ter strokovnim mnenjem; skladno s standardom SIST EN 805:2000</t>
  </si>
  <si>
    <t>1.2.83</t>
  </si>
  <si>
    <t>55</t>
  </si>
  <si>
    <t>Meritve nosilnosti podlage, izdelava poročil, nadzor geomehanika z vpisom v gradbeni dnevnik in izdelavo končnega poročila, geodetska spremljava v skladu z navodili geomehanika. Ob izvedbi vseh izkopov mora geomehanik prevzeti planum, preveriti njegovo ustreznost in s tem potrditi projektiran sestav ustroja/zasipa, kar MORA TUDI VPISATI V GRADBENI DNEVNIK ZA VSAK IZKOP POSEBEJ (drugače se dela ne priznajo)</t>
  </si>
  <si>
    <t>1.2.84</t>
  </si>
  <si>
    <t>Končna dokumentacija:</t>
  </si>
  <si>
    <t>1.2.85</t>
  </si>
  <si>
    <t>56</t>
  </si>
  <si>
    <t>Geodetski posnetek pri odprti trasi (pred zasutjem), predložitev posnetka k dokazilu o zanesljivosti.</t>
  </si>
  <si>
    <t>1.2.86</t>
  </si>
  <si>
    <t>57</t>
  </si>
  <si>
    <t>Izdelava PID projekta v papirni (4 izvodih tiskane obliki) in elektronski obliki skladno s pravilnikom in navodili upravljavca komunalne infrastrukture vključno z vodilno mapo in dokazilom o zanesljivosti, dokumentacija za tehnični/komisijski pregled.</t>
  </si>
  <si>
    <t>1.2.87</t>
  </si>
  <si>
    <t>58</t>
  </si>
  <si>
    <t>V ceni je zajeta tudi vsa potrebna dokumentacija, ki je potrebna za tehnični/komisijski pregled, pridobitev uporabnega dovoljenja in vris v kataster GJI (PVE) – Projekt za vpis v uradne evidence.</t>
  </si>
  <si>
    <t>1.2.88</t>
  </si>
  <si>
    <t>Ostalo:</t>
  </si>
  <si>
    <t>1.2.89</t>
  </si>
  <si>
    <t>59</t>
  </si>
  <si>
    <t>Meritve zaščite proti udaru električnega toka, izolacijske trdnosti kabelskih vodnikov, galvanskih povezav kovinskih mas, ponikalne upornosti</t>
  </si>
  <si>
    <t>1.2.90</t>
  </si>
  <si>
    <t>60</t>
  </si>
  <si>
    <t>Preveritev srednje svetlosti površine vozišča</t>
  </si>
  <si>
    <t>1.2.91</t>
  </si>
  <si>
    <t>61</t>
  </si>
  <si>
    <t>Preveritev srednje osvetlenosti površine vozišča</t>
  </si>
  <si>
    <t>1.2.92</t>
  </si>
  <si>
    <t>62</t>
  </si>
  <si>
    <t>Preveritev srednje odsevne sposobnosti površine vozišča</t>
  </si>
  <si>
    <t>1.2.93</t>
  </si>
  <si>
    <t>63</t>
  </si>
  <si>
    <t>Postavitve začasnega panoja na gradbišču in menjavo slednjega v 30 dneh po zaključku del s stalno ploščo ali panojem, v celoti skladno s točko 3.3. Navodila organa upravljanja na področju komuniciranja vsebin evropske kohezijske politike v programskem obdobju 2014-2020, ki so dostopna na spletnem naslovu:https://www.eu-skladi.si/sl/dokumenti/navodila/navodila-za-komuniciranje-vsebin-2014-2020_1-sprememba_koncno.doc</t>
  </si>
  <si>
    <t>1.3</t>
  </si>
  <si>
    <t>III.</t>
  </si>
  <si>
    <t>UPRAVIČEN DEL</t>
  </si>
  <si>
    <t>1.3.1</t>
  </si>
  <si>
    <t>PR503-CE-PZI-6 2/2.5 Načrt kolesarske povezave Kranj odsek 9</t>
  </si>
  <si>
    <t>1.3.1.1</t>
  </si>
  <si>
    <t>1.0</t>
  </si>
  <si>
    <t>PREDDELA</t>
  </si>
  <si>
    <t>1.3.1.1.1</t>
  </si>
  <si>
    <t>Geodetska dela</t>
  </si>
  <si>
    <t>1.3.1.1.1.1</t>
  </si>
  <si>
    <t>S11121</t>
  </si>
  <si>
    <t>Obnova in zavarovanje zakoličbe osi trase ostale javne ceste v ravninskem terenu</t>
  </si>
  <si>
    <t>km</t>
  </si>
  <si>
    <t>1.3.1.1.1.2</t>
  </si>
  <si>
    <t>S11131</t>
  </si>
  <si>
    <t>Obnova in zavarovanje zakoličbe trase komunalnih vodov v ravninskem terenu - pred pričetkom gradnje morajo upravljavci kom. vodov zakoličiti obstoječe vode. (* komunikacijski vod in fekalna kanalizacija; vključno z nadzorom upravljalca komunalnih vodov)</t>
  </si>
  <si>
    <t>1.3.1.1.1.3</t>
  </si>
  <si>
    <t>S11221</t>
  </si>
  <si>
    <t>Postavitev in zavarovanje prečnega profila ostale javne ceste v ravninskem terenu</t>
  </si>
  <si>
    <t>kos</t>
  </si>
  <si>
    <t>1.3.1.1.1.4</t>
  </si>
  <si>
    <t>S11422</t>
  </si>
  <si>
    <t>Obnova in zavarovanje zakoličbe osi trase ostale javne ceste  - končno zakoličenje</t>
  </si>
  <si>
    <t>1.3.1.1.2</t>
  </si>
  <si>
    <t>Čiščenje terena</t>
  </si>
  <si>
    <t>1.3.1.1.2.1</t>
  </si>
  <si>
    <t>S12322</t>
  </si>
  <si>
    <t>Porušitev in odstranitev asfaltne plasti v debelini 6 do 10 cm</t>
  </si>
  <si>
    <t>m2</t>
  </si>
  <si>
    <t>1.3.1.1.2.2</t>
  </si>
  <si>
    <t>S12382</t>
  </si>
  <si>
    <t>Rezanje asfaltne plasti s talno diamantno žago, debele 6 do 10 cm
* upoštevati tudi premaz stika z dilaplast namazom</t>
  </si>
  <si>
    <t>m</t>
  </si>
  <si>
    <t>1.3.1.1.2.3</t>
  </si>
  <si>
    <t>S12391</t>
  </si>
  <si>
    <t>Porušitev in odstranitev robnika iz cementnega betona</t>
  </si>
  <si>
    <t>1.3.1.2</t>
  </si>
  <si>
    <t>2.0</t>
  </si>
  <si>
    <t>ZEMELJSKA DELA</t>
  </si>
  <si>
    <t>1.3.1.2.1</t>
  </si>
  <si>
    <t>2.1</t>
  </si>
  <si>
    <t>Izkopi</t>
  </si>
  <si>
    <t>1.3.1.2.1.1</t>
  </si>
  <si>
    <t>S21112</t>
  </si>
  <si>
    <t xml:space="preserve">Površinski izkop plodne zemljine - 1. kategorije - strojno z odrivom do 50 m </t>
  </si>
  <si>
    <t>m3</t>
  </si>
  <si>
    <t>1.3.1.2.1.2</t>
  </si>
  <si>
    <t>S21224</t>
  </si>
  <si>
    <t>Široki izkop vezljive zemljine - 3. kategorije - strojno z nakladanjem (odvoz na deponijo)</t>
  </si>
  <si>
    <t>1.3.1.2.1.3</t>
  </si>
  <si>
    <t>S21314</t>
  </si>
  <si>
    <t>Izkop vezljive zemljine / zrnave kamnine - 3. kategorije za temelje, kanalske rove, prepuste, jaške in drenaže, širine do 1,0m in globine do 1,0m - strojno, planiranje dna ročno.</t>
  </si>
  <si>
    <t>1.3.1.2.1.4</t>
  </si>
  <si>
    <t>S21374</t>
  </si>
  <si>
    <t>Izkop vezljive zemljine / zrnave kamnine - 3. kategorije za temelje, kanalske rove, prepuste, jaške in drenaže, širine 1,1m do 2,0m in globine  od 2,1m do 4,0m - strojno, planiranje dna ročno.</t>
  </si>
  <si>
    <t>1.3.1.2.2</t>
  </si>
  <si>
    <t>2.2</t>
  </si>
  <si>
    <t>Planum temeljnih tal</t>
  </si>
  <si>
    <t>1.3.1.2.2.1</t>
  </si>
  <si>
    <t>S22112</t>
  </si>
  <si>
    <t>Ureditev planuma temeljnih tal vezljive zemljine - 3. kategorije</t>
  </si>
  <si>
    <t>1.3.1.2.3</t>
  </si>
  <si>
    <t>2.3</t>
  </si>
  <si>
    <t>Ločilne, drenažne in filterske plasti ter delovni plato</t>
  </si>
  <si>
    <t>1.3.1.2.3.1</t>
  </si>
  <si>
    <t>S23312</t>
  </si>
  <si>
    <t>Dobava in vgraditev geotekstilije za ločilno plast (po načrtu), natezna trdnost nad 12 do 14 kN/m2 (obračun po dejanskih količinah)</t>
  </si>
  <si>
    <t>1.3.1.2.4</t>
  </si>
  <si>
    <t>2.4</t>
  </si>
  <si>
    <t>Nasipi, zasipi, klini, posteljice in glineni naboj</t>
  </si>
  <si>
    <t>1.3.1.2.4.1</t>
  </si>
  <si>
    <t>S24461</t>
  </si>
  <si>
    <t>Izdelava posteljice v debelini plasti do 50cm iz zrnate kamnine - 3. kategorije (Material mora skladno uredbo ZeJN vsebovati tudi delež recikliranega asfaltnega granulata (rezkanca), ki je nastal ob obnovi te ceste ali je iz drugega vira in sicer v deležu najmanj 5%.)</t>
  </si>
  <si>
    <t>1.3.1.2.5</t>
  </si>
  <si>
    <t>2.5</t>
  </si>
  <si>
    <t>Brežine in zelenice</t>
  </si>
  <si>
    <t>1.3.1.2.5.1</t>
  </si>
  <si>
    <t>S25142</t>
  </si>
  <si>
    <t>Humuziranje zelenice z valjanjem, v debelini do 15 cm - strojno</t>
  </si>
  <si>
    <t>1.3.1.2.5.2</t>
  </si>
  <si>
    <t>S25151</t>
  </si>
  <si>
    <t>Doplačilo za zatravitev s semenom</t>
  </si>
  <si>
    <t>1.3.1.2.6</t>
  </si>
  <si>
    <t>2.9</t>
  </si>
  <si>
    <t>Prevozi, razprostiranje in ureditev deponij materiala</t>
  </si>
  <si>
    <t>1.3.1.2.6.1</t>
  </si>
  <si>
    <t>S29153</t>
  </si>
  <si>
    <t>Odlaganje odpadnega asfalta na komunalno deponijo
* (asfalt, beton, kocke, robniki) upoštevati je potrebno stroške odlaganja odvečnega materiala na urejenih deponijah z upoštevanjem plačila deponijske takse.</t>
  </si>
  <si>
    <t>t</t>
  </si>
  <si>
    <t>1.3.1.2.6.2</t>
  </si>
  <si>
    <t>S29141</t>
  </si>
  <si>
    <t>Ureditev deponije zemljine</t>
  </si>
  <si>
    <t>1.3.1.2.6.3</t>
  </si>
  <si>
    <t>S29121</t>
  </si>
  <si>
    <t>Prevoz materiala na razdaljo nad 10 do 15 km</t>
  </si>
  <si>
    <t>1.3.1.2.6.4</t>
  </si>
  <si>
    <t>S29152</t>
  </si>
  <si>
    <t>Odlaganje odpadne zmesi zemljine in kamnine</t>
  </si>
  <si>
    <t>1.3.1.3</t>
  </si>
  <si>
    <t>3.0</t>
  </si>
  <si>
    <t>VOZIŠČNA KONSTRUKCIJA</t>
  </si>
  <si>
    <t>1.3.1.3.1</t>
  </si>
  <si>
    <t>3.1</t>
  </si>
  <si>
    <t>Nosilne plasti</t>
  </si>
  <si>
    <t>1.3.1.3.1.1</t>
  </si>
  <si>
    <t>S31132</t>
  </si>
  <si>
    <t>Izdelava nevezane nosilne plasti enakomerno zrnatega drobljenca iz kamnine v debelini 21 do 30 cm 
* tampon TD32, deb. 25 cm</t>
  </si>
  <si>
    <t>1.3.1.3.1.2</t>
  </si>
  <si>
    <t>S31462</t>
  </si>
  <si>
    <t>Izdelava nosilne plasti bituminizirane zmesi AC16 base B70/100 A4 v debelini 5 cm.</t>
  </si>
  <si>
    <t>1.3.1.3.2</t>
  </si>
  <si>
    <t>3.2</t>
  </si>
  <si>
    <t>Obrabne plasti (Obrabne in zaporne plasti)</t>
  </si>
  <si>
    <t>1.3.1.3.2.1</t>
  </si>
  <si>
    <t>S32221</t>
  </si>
  <si>
    <t>Izdelava obrabne in zaporne plasti bituminizirane zmesi AC 4 surf B 70/100 A5 Z3 v debelini 2 cm</t>
  </si>
  <si>
    <t>1.3.1.3.2.2</t>
  </si>
  <si>
    <t>S32247</t>
  </si>
  <si>
    <t>Izdelava obrabne in zaporne plasti bituminizirane zmesi AC 8 surf B 70/100 A4 v debelini 3 cm</t>
  </si>
  <si>
    <t>1.3.1.3.3</t>
  </si>
  <si>
    <t>3.5</t>
  </si>
  <si>
    <t>Robni elementi vozišč</t>
  </si>
  <si>
    <t>1.3.1.3.3.1</t>
  </si>
  <si>
    <t>S35235</t>
  </si>
  <si>
    <t>Dobava in vgraditev predfabriciranega pogreznjenega robnika iz cementnega betona s prerezom 15/25 cm.</t>
  </si>
  <si>
    <t>1.3.1.3.3.2</t>
  </si>
  <si>
    <t>S35268</t>
  </si>
  <si>
    <t>Dobava in vgraditev pogreznjenega robnika iz cepanega naravnega kamna s prerezom 10/10/10cm.</t>
  </si>
  <si>
    <t>1.3.1.4</t>
  </si>
  <si>
    <t>4.0</t>
  </si>
  <si>
    <t>ODVODNJAVANJE</t>
  </si>
  <si>
    <t>1.3.1.4.1</t>
  </si>
  <si>
    <t>4.2</t>
  </si>
  <si>
    <t>Globinsko odvodnjavanje - drenaža</t>
  </si>
  <si>
    <t>1.3.1.4.1.1</t>
  </si>
  <si>
    <t>S42114</t>
  </si>
  <si>
    <t>Izdelava vzdolžne in prečne drenaže, globoke do 1,0mvgrajenih na planumu izkopa, z gibljivimi plastičnimi cevmi premera do 15cm.</t>
  </si>
  <si>
    <t>1.3.1.4.1.2</t>
  </si>
  <si>
    <t>S42312</t>
  </si>
  <si>
    <t>Zasip cevne drenaže z zmesjo kanitih zrn, obvito z geosintetikom, z 0,21 do 0,4 m3/m1, po načrtu.</t>
  </si>
  <si>
    <t>1.3.1.4.2</t>
  </si>
  <si>
    <t>4.4</t>
  </si>
  <si>
    <t>Jaški</t>
  </si>
  <si>
    <t>1.3.1.4.2.1</t>
  </si>
  <si>
    <t>S44143</t>
  </si>
  <si>
    <t>Izdelava jaška iz cementnega betona, krožnega prereza s premerom 60 cm, globokega 1,5 do 2,0 m.</t>
  </si>
  <si>
    <t>1.3.1.4.2.2</t>
  </si>
  <si>
    <t>S46353</t>
  </si>
  <si>
    <t xml:space="preserve">Ureditev ponikovalnice s perforirano cevjo iz cementnega betona, krožnega prereza, s premerom 80cm, globine 2,1 do 3,0m. </t>
  </si>
  <si>
    <t>1.3.1.4.2.3</t>
  </si>
  <si>
    <t>S44835</t>
  </si>
  <si>
    <t>Dobava in vgraditev rešetke iz duktilne litine z nosilnostjo 125 kN, s prerezom 400/400mm.</t>
  </si>
  <si>
    <t>1.3.1.4.2.4</t>
  </si>
  <si>
    <t>S44992</t>
  </si>
  <si>
    <t>Dvig (do 50 cm) obstoječega jaška iz cementnega betona, po detajlu iz načrta, krožnega prereza s premerom 60 do 80 cm ali kvadratnega prereza do 60/60 cm.</t>
  </si>
  <si>
    <t>1.3.1.4.2.5</t>
  </si>
  <si>
    <t>S44798</t>
  </si>
  <si>
    <t xml:space="preserve">Preskus tesnosti jaška premera 60 do 80 cm  </t>
  </si>
  <si>
    <t>1.3.1.5</t>
  </si>
  <si>
    <t>6.0</t>
  </si>
  <si>
    <t>OPREMA CEST</t>
  </si>
  <si>
    <t>1.3.1.5.1</t>
  </si>
  <si>
    <t>6.1</t>
  </si>
  <si>
    <t>Pokončna oprema cest</t>
  </si>
  <si>
    <t>1.3.1.5.1.1</t>
  </si>
  <si>
    <t>S12282</t>
  </si>
  <si>
    <t>Odstranitev prometnega znaka s stranico/premerom do 600mm.</t>
  </si>
  <si>
    <t>1.3.1.5.1.2</t>
  </si>
  <si>
    <t>S12211</t>
  </si>
  <si>
    <t>Demontaža prometnega znak na enem podstavku (stebriček + temelj)</t>
  </si>
  <si>
    <t>1.3.1.5.1.3</t>
  </si>
  <si>
    <t>S61112</t>
  </si>
  <si>
    <t>Izdelava temelja iz cementnega betona C 12/15, globine 50 cm, premera 30 cm</t>
  </si>
  <si>
    <t>1.3.1.5.1.4</t>
  </si>
  <si>
    <t>S61217</t>
  </si>
  <si>
    <t>Dobava in vgraditev stebrička za prometni znak iz vroče cinkane jeklene cevi s premerom 64 mm, dolge 3500 mm</t>
  </si>
  <si>
    <t>1.3.1.5.1.5</t>
  </si>
  <si>
    <t>S61411</t>
  </si>
  <si>
    <t>Dobava in pritrditev trikotnega prometnega znaka, podloga iz vroče cinkane jeklene pločevine, znak z odsevno folijo 1. vrste, dolžina stranice a=600mm.</t>
  </si>
  <si>
    <t>1.3.1.5.1.6</t>
  </si>
  <si>
    <t>S61611</t>
  </si>
  <si>
    <t>Dobava in pritrditev okroglega prometnega znaka, podloga iz vroče cinkane jeklene pločevine, znak z odsevno folijo 1. vrste, premera 400 mm</t>
  </si>
  <si>
    <t>1.3.1.5.1.7</t>
  </si>
  <si>
    <t>S61711</t>
  </si>
  <si>
    <t>Dobava in pritrditev prometnega znaka, podloga iz vroče cinkane jeklene pločevine, znak z (2309, 3405-1, 3406, 4103-1, 4203), barvo-folijo 1 vrste, velikost do 0,10 m2</t>
  </si>
  <si>
    <t>1.3.1.5.1.8</t>
  </si>
  <si>
    <t>S61712</t>
  </si>
  <si>
    <t>Dobava in pritrditev prometnega znaka, podloga iz vroče cinkane jeklene pločevine, znak z (2102, 2431, 2432, 2433), barvo-folijo 1 vrste, velikost od 0,11 do 0,20 m2</t>
  </si>
  <si>
    <t>1.3.1.5.1.9</t>
  </si>
  <si>
    <t>S61714</t>
  </si>
  <si>
    <t>Dobava in pritrditev prometnega znaka, podloga iz vroče cinkane jeklene pločevine, znak z (2435), barvo-folijo 1 vrste, velikost od 0,41 do 0,70 m2</t>
  </si>
  <si>
    <t>1.3.1.5.2</t>
  </si>
  <si>
    <t>6.2</t>
  </si>
  <si>
    <t>Označbe na cestišču</t>
  </si>
  <si>
    <t>1.3.1.5.2.1</t>
  </si>
  <si>
    <t>S62123</t>
  </si>
  <si>
    <t>Izdelava tankoslojne vzdolžne označbe na vozišču z enokomponentno belo barvo, vključno 250 g/m2 posipa z drobci / kroglicami stekla, strojno, debelina plasti suhe snovi 250 mikrometra, širina črte 15 cm ( * polne in prekinjene črte)</t>
  </si>
  <si>
    <t>1.3.1.5.2.2</t>
  </si>
  <si>
    <t>S62162</t>
  </si>
  <si>
    <t>Izdelava tankoslojne prečne in ostalih označb na vozišču z enokomponentno belo barvo, vključno 250 g/m2  posipa z drobci / kroglicami stekla, strojno, debelina plasti suhe snovi 250 mikrometra, širina črte 20 do 30 cm  ( * stop črta)</t>
  </si>
  <si>
    <t>1.3.1.5.2.3</t>
  </si>
  <si>
    <t>S62 173</t>
  </si>
  <si>
    <t>Izdelava tankoslojne prečne in ostalih označb na vozišču z enokomponentno belo barvo, vključno 250 g/m2 posipa z drobci / kroglicami stekla, strojno, debelina plasti suhe snovi 300 mikrometra, širina črte do 50 cm. ( * prehodi za pešce in kolesarje)</t>
  </si>
  <si>
    <t>1.3.1.5.2.4</t>
  </si>
  <si>
    <t>Izdelava tankoslojne prečne in ostalih označb na vozišču z enokomponentno belo barvo, vključno 250 g/m2 posipa z drobci / kroglicami stekla, strojno, debelina plasti suhe snovi 300 mikrometra, širina črte do 50 cm. ( * rdeči pas )</t>
  </si>
  <si>
    <t>1.3.1.5.2.5</t>
  </si>
  <si>
    <t>S62 175</t>
  </si>
  <si>
    <t>Izdelava tankoslojne prečne in ostalih označb na vozišču z enokomponentno belo barvo, vključno 250 g/m2 posipa z drobci / kroglicami stekla, strojno, debelina plasti suhe snovi 300 mikrometra, površina označbe do 0,5 m2 ( * sharrow)</t>
  </si>
  <si>
    <t>1.3.2</t>
  </si>
  <si>
    <t>PR503-CE-PZI-7 2/2.6 Načrt kolesarske povezave Kranj odsek 10</t>
  </si>
  <si>
    <t>1.3.2.1</t>
  </si>
  <si>
    <t>1.3.2.1.1</t>
  </si>
  <si>
    <t>1.3.2.1.1.1</t>
  </si>
  <si>
    <t>1.3.2.1.1.2</t>
  </si>
  <si>
    <t>1.3.2.1.1.3</t>
  </si>
  <si>
    <t>S12212</t>
  </si>
  <si>
    <t>Demontaža prometnega znak na dveh podstavkih (stebriček + temelj)</t>
  </si>
  <si>
    <t>1.3.2.1.1.4</t>
  </si>
  <si>
    <t>Dobava in pritrditev prometnega znaka, podloga iz vroče cinkane jeklene pločevine, znak z (3406), barvo-folijo 1 vrste, velikost do 0,10 m2</t>
  </si>
  <si>
    <t>1.3.2.1.2</t>
  </si>
  <si>
    <t>1.3.2.1.2.1</t>
  </si>
  <si>
    <t>S62724</t>
  </si>
  <si>
    <t>Odstranitev neveljavnih označb na vozišču z rezkanjem, posamezna površina označbe nad 1,5 m2. ( * prehod za pešce)</t>
  </si>
  <si>
    <t>1.3.2.1.2.2</t>
  </si>
  <si>
    <t>Izdelava tankoslojne vzdolžne označbe na vozišču z enokomponentno belo barvo, vključno 250 g/m2 posipa z drobci / kroglicami stekla, strojno, debelina plasti suhe snovi 250 mikrometra, širina črte 15 cm ( * prekinjene črte)</t>
  </si>
  <si>
    <t>1.3.2.1.2.3</t>
  </si>
  <si>
    <t>S62551</t>
  </si>
  <si>
    <t>Dobava in vgraditev brizgane vroče plastike za debeloslojno zvočno označbo na vozišču. (* hrupne črte, širina 15cm, bele barve)</t>
  </si>
  <si>
    <t>1.3.2.1.2.4</t>
  </si>
  <si>
    <t>1.4</t>
  </si>
  <si>
    <t>IV.</t>
  </si>
  <si>
    <t>NEUPRAVIČEN DEL</t>
  </si>
  <si>
    <t>1.4.1</t>
  </si>
  <si>
    <t>PR503-CE-PZI-5 2/2.4 Načrt kolesarske povezave Kranj odsek 8</t>
  </si>
  <si>
    <t>1.4.1.1</t>
  </si>
  <si>
    <t>1.4.1.1.1</t>
  </si>
  <si>
    <t>1.4.1.1.1.1</t>
  </si>
  <si>
    <t>1.4.1.1.1.2</t>
  </si>
  <si>
    <t>Obnova in zavarovanje zakoličbe trase komunalnih vodov v ravninskem terenu - pred pričetkom gradnje morajo upravljavci kom. vodov zakoličiti obstoječe vode. (* elektro vod, komunikacijski vod in vodovod; vključno z nadzorom upravljalca komunalnih vodov)</t>
  </si>
  <si>
    <t>1.4.1.1.1.3</t>
  </si>
  <si>
    <t>1.4.1.1.1.4</t>
  </si>
  <si>
    <t>1.4.1.1.2</t>
  </si>
  <si>
    <t>1.4.1.1.2.1</t>
  </si>
  <si>
    <t>1.4.1.1.2.2</t>
  </si>
  <si>
    <t>1.4.1.1.2.3</t>
  </si>
  <si>
    <t>1.4.1.2</t>
  </si>
  <si>
    <t>1.4.1.2.1</t>
  </si>
  <si>
    <t>1.4.1.2.1.1</t>
  </si>
  <si>
    <t>1.4.1.2.1.2</t>
  </si>
  <si>
    <t>1.4.1.2.2</t>
  </si>
  <si>
    <t>1.4.1.2.2.1</t>
  </si>
  <si>
    <t>1.4.1.2.3</t>
  </si>
  <si>
    <t>1.4.1.2.3.1</t>
  </si>
  <si>
    <t>1.4.1.2.4</t>
  </si>
  <si>
    <t>1.4.1.2.4.1</t>
  </si>
  <si>
    <t>1.4.1.2.5</t>
  </si>
  <si>
    <t>1.4.1.2.5.1</t>
  </si>
  <si>
    <t>1.4.1.2.5.2</t>
  </si>
  <si>
    <t>1.4.1.2.6</t>
  </si>
  <si>
    <t>1.4.1.2.6.1</t>
  </si>
  <si>
    <t>1.4.1.2.6.2</t>
  </si>
  <si>
    <t>1.4.1.2.6.3</t>
  </si>
  <si>
    <t>1.4.1.2.6.4</t>
  </si>
  <si>
    <t>1.4.1.3</t>
  </si>
  <si>
    <t>1.4.1.3.1</t>
  </si>
  <si>
    <t>1.4.1.3.1.1</t>
  </si>
  <si>
    <t>1.4.1.3.1.2</t>
  </si>
  <si>
    <t>S31461</t>
  </si>
  <si>
    <t>Izdelava nosilne plasti bituminizirane zmesi AC16 base B70/100 A4 v debelini 4 cm.</t>
  </si>
  <si>
    <t>1.4.1.3.2</t>
  </si>
  <si>
    <t>1.4.1.3.2.1</t>
  </si>
  <si>
    <t>1.4.1.3.3</t>
  </si>
  <si>
    <t>1.4.1.3.3.1</t>
  </si>
  <si>
    <t>1.4.1.4</t>
  </si>
  <si>
    <t>1.4.1.4.1</t>
  </si>
  <si>
    <t>1.4.1.4.1.1</t>
  </si>
  <si>
    <t>1.4.1.4.1.2</t>
  </si>
  <si>
    <t>1.4.1.4.1.3</t>
  </si>
  <si>
    <t>1.4.1.4.1.4</t>
  </si>
  <si>
    <t>Dobava in pritrditev prometnega znaka, podloga iz vroče cinkane jeklene pločevine, znak z (3405-1), barvo-folijo 1 vrste, velikost do 0,10 m2</t>
  </si>
  <si>
    <t>1.4.1.4.1.5</t>
  </si>
  <si>
    <t>Dobava in pritrditev prometnega znaka, podloga iz vroče cinkane jeklene pločevine, znak z (2316, 2315, 2432, 4103), barvo-folijo 1 vrste, velikost od 0,11 do 0,20 m2</t>
  </si>
  <si>
    <t>1.4.1.4.2</t>
  </si>
  <si>
    <t>1.4.1.4.2.1</t>
  </si>
  <si>
    <t>Izdelava tankoslojne vzdolžne označbe na vozišču z enokomponentno belo barvo, vključno 250 g/m2 posipa z drobci / kroglicami stekla, strojno, debelina plasti suhe snovi 250 mikrometra, širina črte 15 cm ( * polne črte)</t>
  </si>
  <si>
    <t>1.4.1.4.2.2</t>
  </si>
  <si>
    <t>S62173</t>
  </si>
  <si>
    <t>Izdelava tankoslojne prečne in ostalih označb na vozišču z enokomponentno belo barvo, vključno 250 g/m2 posipa z drobci / kroglicami stekla, strojno, debelina plasti suhe snovi 300 mikrometra, širina črte do 50 cm. ( * prehod za pešce)</t>
  </si>
  <si>
    <t>1.4.1.4.2.3</t>
  </si>
  <si>
    <t>1.4.2</t>
  </si>
  <si>
    <t>1.4.2.1</t>
  </si>
  <si>
    <t>1.4.2.1.1</t>
  </si>
  <si>
    <t>1.4.2.1.1.1</t>
  </si>
  <si>
    <t>1.4.2.1.1.2</t>
  </si>
  <si>
    <t>1.4.2.1.2</t>
  </si>
  <si>
    <t>1.4.2.1.2.1</t>
  </si>
  <si>
    <t>1.4.2.1.3</t>
  </si>
  <si>
    <t>1.4.2.1.3.1</t>
  </si>
  <si>
    <t>1.4.2.1.4</t>
  </si>
  <si>
    <t>1.4.2.1.4.1</t>
  </si>
  <si>
    <t>1.4.2.1.5</t>
  </si>
  <si>
    <t>1.4.2.1.5.1</t>
  </si>
  <si>
    <t>1.4.2.1.5.2</t>
  </si>
  <si>
    <t>1.4.2.1.6</t>
  </si>
  <si>
    <t>1.4.2.1.6.1</t>
  </si>
  <si>
    <t>1.4.2.1.6.2</t>
  </si>
  <si>
    <t>1.4.2.2</t>
  </si>
  <si>
    <t>1.4.2.2.1</t>
  </si>
  <si>
    <t>1.4.2.2.1.1</t>
  </si>
  <si>
    <t>1.4.2.2.1.2</t>
  </si>
  <si>
    <t>1.4.2.2.2</t>
  </si>
  <si>
    <t>1.4.2.2.2.1</t>
  </si>
  <si>
    <t>1.4.2.2.2.2</t>
  </si>
  <si>
    <t>1.4.2.2.3</t>
  </si>
  <si>
    <t>1.4.2.2.3.1</t>
  </si>
  <si>
    <t>1.4.2.2.3.2</t>
  </si>
  <si>
    <t>S34162</t>
  </si>
  <si>
    <t>Izdelava obrabne plasti iz malih tlakovcev iz karbonatne kamnine velikosti 10/10/10 cm, stiki zaliti s cementno malto.</t>
  </si>
  <si>
    <t>1.4.2.3</t>
  </si>
  <si>
    <t>1.4.2.3.1</t>
  </si>
  <si>
    <t>1.4.2.3.1.1</t>
  </si>
  <si>
    <t>1.4.2.3.2</t>
  </si>
  <si>
    <t>1.4.2.3.2.1</t>
  </si>
  <si>
    <t>1.4.3</t>
  </si>
  <si>
    <t>1.4.3.1</t>
  </si>
  <si>
    <t>1.4.3.1.1</t>
  </si>
  <si>
    <t>1.4.3.1.1.1</t>
  </si>
  <si>
    <t>1.4.4</t>
  </si>
  <si>
    <t>60/20-TK Načrt s področja elektrotehnike - Načrt TK</t>
  </si>
  <si>
    <t>1.4.4.1</t>
  </si>
  <si>
    <t>Opombe</t>
  </si>
  <si>
    <t>1.4.4.1.1</t>
  </si>
  <si>
    <t xml:space="preserve">v posamezni predračunski postavki so upoštevani vsi manipulativni stroški, stroški nabave in dobave materiala, transportov, prenosov, drobnega in pomožnega materiala ter pomožnih del. </t>
  </si>
  <si>
    <t>1.4.4.1.2</t>
  </si>
  <si>
    <t xml:space="preserve">Čiščenje terena, ostala preddela, zemeljska dela, voziščne konstrukcije, odvodnjavanje, oprema cest in tuje storitve so upoštevani v načrtu 2.2.5 Načrt gradbenih konstrukcij </t>
  </si>
  <si>
    <t>1.4.4.2</t>
  </si>
  <si>
    <t>7.0</t>
  </si>
  <si>
    <t>TUJE STORITVE</t>
  </si>
  <si>
    <t>1.4.4.2.1</t>
  </si>
  <si>
    <t>7.5</t>
  </si>
  <si>
    <t>Telekomunikacije</t>
  </si>
  <si>
    <t>1.4.4.2.1.1</t>
  </si>
  <si>
    <t>S72 312</t>
  </si>
  <si>
    <t>Izdelava zaščite obstoječe kabelske kanalizacije za TK omrežje (odkop obstoječega kabla in poglobitev ter izvedba mehanske zaščite)</t>
  </si>
  <si>
    <t>1.4.4.2.1.2</t>
  </si>
  <si>
    <t>S75 321</t>
  </si>
  <si>
    <t>Izkop obstoječe kabelske kanalizacije ter prestavitev v skladu z situacijsko risbo vključno z predpripravo terena.</t>
  </si>
  <si>
    <t>1.4.4.2.1.3</t>
  </si>
  <si>
    <t>S21 314</t>
  </si>
  <si>
    <t>Izkop vezljive zemljine/zrnate kamnine – 3. kategorije za temelje, kanalske rove, prepuste, jaške in drenaže, širine do 1,0 m in globine do 1,0 m – strojno, planiranje dna ročno</t>
  </si>
  <si>
    <t>1.4.4.2.1.4</t>
  </si>
  <si>
    <t>S24 212</t>
  </si>
  <si>
    <t>Zasip z vezljivo zemljino/zrnato kamnino – 3. kategorije - strojno</t>
  </si>
  <si>
    <t>1.4.4.2.1.5</t>
  </si>
  <si>
    <t>N75 612</t>
  </si>
  <si>
    <t xml:space="preserve">Nabava in dobava peska fr. 0-8 mm ter izdelava posteljice debeline 10 cm in obsipa kabelske kanalizacije do višine 20 cm nad temenom cevi </t>
  </si>
  <si>
    <t>1.4.4.2.1.6</t>
  </si>
  <si>
    <t>N75 615</t>
  </si>
  <si>
    <t>Nabava, dobava in polaganje opozorilnega PVC traku</t>
  </si>
  <si>
    <t>1.4.4.2.1.7</t>
  </si>
  <si>
    <t>N75 618</t>
  </si>
  <si>
    <t>Izvedba križanj z ostalimi obstoječimi in predvidenimi komunalnimi vodi</t>
  </si>
  <si>
    <t>1.4.4.2.1.8</t>
  </si>
  <si>
    <t>N75 624</t>
  </si>
  <si>
    <t>Meritve, pregledi, preizkus delovanja, spuščanje v pogon</t>
  </si>
  <si>
    <t>1.5</t>
  </si>
  <si>
    <t>V.</t>
  </si>
  <si>
    <t>DODATNA IN NEPREDVIDENA DELA</t>
  </si>
  <si>
    <t>1.5.1</t>
  </si>
  <si>
    <t>V.1</t>
  </si>
  <si>
    <t>Dodatna in nepredvidena dela</t>
  </si>
  <si>
    <t>%</t>
  </si>
  <si>
    <t>Projekt</t>
  </si>
  <si>
    <t>StPro</t>
  </si>
  <si>
    <t>KrOpis</t>
  </si>
  <si>
    <t>Date()</t>
  </si>
  <si>
    <t>Dokument</t>
  </si>
  <si>
    <t>Tip.KrOpis</t>
  </si>
  <si>
    <t>Ime in Priimek</t>
  </si>
  <si>
    <t>St</t>
  </si>
  <si>
    <t>Šifra</t>
  </si>
  <si>
    <t>Merska enota</t>
  </si>
  <si>
    <t>Kol</t>
  </si>
  <si>
    <t>CenaPonBrezPop</t>
  </si>
  <si>
    <t>ZnesekNet</t>
  </si>
  <si>
    <t>visible = false</t>
  </si>
  <si>
    <t>TipNivoja</t>
  </si>
  <si>
    <t>m1</t>
  </si>
  <si>
    <t>tekočih metrov</t>
  </si>
  <si>
    <t>kvadratnih metrov</t>
  </si>
  <si>
    <t>CZK</t>
  </si>
  <si>
    <t>kubičnih metrov</t>
  </si>
  <si>
    <t>kg</t>
  </si>
  <si>
    <t>kilogramov</t>
  </si>
  <si>
    <t>kilometrov</t>
  </si>
  <si>
    <t>l</t>
  </si>
  <si>
    <t>litrov</t>
  </si>
  <si>
    <t>kosov</t>
  </si>
  <si>
    <t>ar</t>
  </si>
  <si>
    <t>arov</t>
  </si>
  <si>
    <t>ton</t>
  </si>
  <si>
    <t>ha</t>
  </si>
  <si>
    <t>hektar</t>
  </si>
  <si>
    <t>zvr</t>
  </si>
  <si>
    <t>zvar</t>
  </si>
  <si>
    <t>kam</t>
  </si>
  <si>
    <t>kamionov</t>
  </si>
  <si>
    <t>kwh</t>
  </si>
  <si>
    <t>kilowatnih ur</t>
  </si>
  <si>
    <t>x</t>
  </si>
  <si>
    <t>kw</t>
  </si>
  <si>
    <t>kilowatov</t>
  </si>
  <si>
    <t>wat</t>
  </si>
  <si>
    <t>watov</t>
  </si>
  <si>
    <t>s</t>
  </si>
  <si>
    <t>Sekunda</t>
  </si>
  <si>
    <t>min</t>
  </si>
  <si>
    <t>Minuta</t>
  </si>
  <si>
    <t>ura</t>
  </si>
  <si>
    <t>ur</t>
  </si>
  <si>
    <t>dd</t>
  </si>
  <si>
    <t>Delovni dan</t>
  </si>
  <si>
    <t>dan</t>
  </si>
  <si>
    <t>dni</t>
  </si>
  <si>
    <t>ted</t>
  </si>
  <si>
    <t>Teden</t>
  </si>
  <si>
    <t>mes</t>
  </si>
  <si>
    <t>mesec</t>
  </si>
  <si>
    <t>clet</t>
  </si>
  <si>
    <t>Četrtletje</t>
  </si>
  <si>
    <t>let</t>
  </si>
  <si>
    <t>Leto</t>
  </si>
  <si>
    <t>dlet</t>
  </si>
  <si>
    <t>Desetletje</t>
  </si>
  <si>
    <t>slet</t>
  </si>
  <si>
    <t>Stoletje</t>
  </si>
  <si>
    <t>tlet</t>
  </si>
  <si>
    <t>Tisočletje</t>
  </si>
  <si>
    <t>lit/s</t>
  </si>
  <si>
    <t>m3/s</t>
  </si>
  <si>
    <t>m3/min</t>
  </si>
  <si>
    <t>m3/dan</t>
  </si>
  <si>
    <t>tm</t>
  </si>
  <si>
    <t>lit/min</t>
  </si>
  <si>
    <t>lit/h</t>
  </si>
  <si>
    <t>lit/dan</t>
  </si>
  <si>
    <t>t/h</t>
  </si>
  <si>
    <t>t/dan</t>
  </si>
  <si>
    <t>t/let</t>
  </si>
  <si>
    <t>m/s</t>
  </si>
  <si>
    <t>m/min</t>
  </si>
  <si>
    <t>m/h</t>
  </si>
  <si>
    <t>m/dan</t>
  </si>
  <si>
    <t>m3/h</t>
  </si>
  <si>
    <t>SIT</t>
  </si>
  <si>
    <t>GBP</t>
  </si>
  <si>
    <t>CHF</t>
  </si>
  <si>
    <t>SKK</t>
  </si>
  <si>
    <t>JPY</t>
  </si>
  <si>
    <t>HRK</t>
  </si>
  <si>
    <t>CAD</t>
  </si>
  <si>
    <t>USD</t>
  </si>
  <si>
    <t>PROJEKTANTSKI  PREDRAČUN</t>
  </si>
  <si>
    <t>projekt:</t>
  </si>
  <si>
    <t>objekt:</t>
  </si>
  <si>
    <t>POVRŠINE ZA KOLESARJE</t>
  </si>
  <si>
    <t>št. projekta:</t>
  </si>
  <si>
    <t>PR503</t>
  </si>
  <si>
    <t>faza:</t>
  </si>
  <si>
    <t>PZI</t>
  </si>
  <si>
    <t>št. načrta:</t>
  </si>
  <si>
    <t>opombe:</t>
  </si>
  <si>
    <t>&gt; Popis del s predizmerami in projektantski predračun sta izdelana na podlagi tehnične specifikacije TSC 09.000:2006 Popisi del pri gradnji cest, ki jo je založila in izdala Direkcija RS za ceste.</t>
  </si>
  <si>
    <t>Javno naročilo:</t>
  </si>
  <si>
    <t>MEDOBČINSKA KOLESARSKA POVEZAVA KRANJ
Ureditev kolesarske povezave v Občini Preddvor in Mestni občini Kranj na trasi Preddvor -  Breg ob Kokri - Brdo pri Kranju- Predoslje – Kokrica</t>
  </si>
  <si>
    <t>PR503-CE-PZI-3         2/2.2 Načrt kolesarske povezave Kranj</t>
  </si>
  <si>
    <t>Znesek brez DDV</t>
  </si>
  <si>
    <t>Znesek z DDV</t>
  </si>
  <si>
    <r>
      <t>»</t>
    </r>
    <r>
      <rPr>
        <b/>
        <sz val="12"/>
        <rFont val="Calibri"/>
        <family val="2"/>
        <charset val="238"/>
      </rPr>
      <t>Izgradnja kolesarske povezave Kokrica - Brdo - Predoslje</t>
    </r>
    <r>
      <rPr>
        <sz val="11.5"/>
        <color rgb="FF000000"/>
        <rFont val="Calibri"/>
        <family val="2"/>
        <charset val="238"/>
      </rPr>
      <t>«</t>
    </r>
  </si>
  <si>
    <t>KP Brdo - Predoslje</t>
  </si>
  <si>
    <t>Kolesarska povezava Kokrica - Brdo - Predoslje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</si>
</sst>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_€"/>
    <numFmt numFmtId="165" formatCode="#,##0.00\ &quot;EUR&quot;"/>
    <numFmt numFmtId="166" formatCode="#,##0.00\ _S_I_T;[Red]#,##0.00\ _S_I_T"/>
    <numFmt numFmtId="167" formatCode="#,##0.00\ &quot;SIT&quot;"/>
  </numFmts>
  <fonts count="24">
    <font>
      <sz val="10"/>
      <name val="Arial"/>
    </font>
    <font>
      <sz val="10"/>
      <name val="Arial CE"/>
    </font>
    <font>
      <sz val="10"/>
      <color indexed="10"/>
      <name val="Arial"/>
      <family val="2"/>
      <charset val="238"/>
    </font>
    <font>
      <b/>
      <u/>
      <sz val="11"/>
      <name val="Arial"/>
      <family val="2"/>
      <charset val="238"/>
    </font>
    <font>
      <b/>
      <u/>
      <sz val="11"/>
      <color indexed="10"/>
      <name val="Arial"/>
      <family val="2"/>
      <charset val="238"/>
    </font>
    <font>
      <b/>
      <sz val="10"/>
      <color indexed="10"/>
      <name val="Arial"/>
      <family val="2"/>
      <charset val="238"/>
    </font>
    <font>
      <b/>
      <sz val="10"/>
      <name val="Arial"/>
      <family val="2"/>
      <charset val="238"/>
    </font>
    <font>
      <sz val="8"/>
      <name val="Tahoma"/>
      <family val="2"/>
      <charset val="238"/>
    </font>
    <font>
      <b/>
      <i/>
      <u/>
      <sz val="12"/>
      <name val="Arial"/>
      <family val="2"/>
      <charset val="238"/>
    </font>
    <font>
      <sz val="10"/>
      <color indexed="23"/>
      <name val="Arial"/>
      <family val="2"/>
      <charset val="238"/>
    </font>
    <font>
      <sz val="10"/>
      <name val="Arial"/>
      <family val="2"/>
      <charset val="238"/>
    </font>
    <font>
      <b/>
      <i/>
      <u/>
      <sz val="14"/>
      <name val="Arial"/>
      <family val="2"/>
      <charset val="238"/>
    </font>
    <font>
      <b/>
      <i/>
      <u/>
      <sz val="12"/>
      <name val="Arial"/>
      <family val="2"/>
      <charset val="238"/>
    </font>
    <font>
      <sz val="10"/>
      <name val="Arial"/>
      <family val="2"/>
      <charset val="238"/>
    </font>
    <font>
      <sz val="10"/>
      <color indexed="23"/>
      <name val="Arial"/>
      <family val="2"/>
      <charset val="238"/>
    </font>
    <font>
      <b/>
      <sz val="14"/>
      <name val="EurostileT"/>
      <family val="2"/>
      <charset val="238"/>
    </font>
    <font>
      <b/>
      <sz val="12"/>
      <name val="EurostileT"/>
      <family val="2"/>
      <charset val="238"/>
    </font>
    <font>
      <sz val="10"/>
      <name val="EurostileT"/>
      <family val="2"/>
      <charset val="238"/>
    </font>
    <font>
      <b/>
      <sz val="11"/>
      <name val="EurostileT"/>
      <family val="2"/>
      <charset val="238"/>
    </font>
    <font>
      <sz val="11"/>
      <name val="EurostileT"/>
      <family val="2"/>
      <charset val="238"/>
    </font>
    <font>
      <b/>
      <sz val="10"/>
      <name val="EurostileT"/>
      <family val="2"/>
      <charset val="238"/>
    </font>
    <font>
      <sz val="11"/>
      <color rgb="FF000000"/>
      <name val="Calibri"/>
      <family val="2"/>
      <charset val="238"/>
    </font>
    <font>
      <b/>
      <sz val="12"/>
      <name val="Calibri"/>
      <family val="2"/>
      <charset val="238"/>
    </font>
    <font>
      <sz val="11.5"/>
      <color rgb="FF000000"/>
      <name val="Calibri"/>
      <family val="2"/>
      <charset val="238"/>
    </font>
  </fonts>
  <fills count="5">
    <fill>
      <patternFill patternType="none"/>
    </fill>
    <fill>
      <patternFill patternType="gray125"/>
    </fill>
    <fill>
      <patternFill patternType="solid">
        <fgColor indexed="41"/>
        <bgColor indexed="64"/>
      </patternFill>
    </fill>
    <fill>
      <patternFill patternType="solid">
        <fgColor indexed="60"/>
      </patternFill>
    </fill>
    <fill>
      <patternFill patternType="solid">
        <fgColor indexed="22"/>
        <bgColor indexed="64"/>
      </patternFill>
    </fill>
  </fills>
  <borders count="9">
    <border>
      <left/>
      <right/>
      <top/>
      <bottom/>
      <diagonal/>
    </border>
    <border>
      <left/>
      <right/>
      <top style="hair">
        <color theme="0" tint="-0.34998626667073579"/>
      </top>
      <bottom style="hair">
        <color theme="0" tint="-0.34998626667073579"/>
      </bottom>
      <diagonal/>
    </border>
    <border>
      <left style="thin">
        <color indexed="64"/>
      </left>
      <right style="thin">
        <color indexed="64"/>
      </right>
      <top style="thin">
        <color indexed="64"/>
      </top>
      <bottom style="thin">
        <color indexed="64"/>
      </bottom>
      <diagonal/>
    </border>
    <border>
      <left/>
      <right/>
      <top style="thin">
        <color indexed="64"/>
      </top>
      <bottom style="hair">
        <color theme="0" tint="-0.34998626667073579"/>
      </bottom>
      <diagonal/>
    </border>
    <border>
      <left/>
      <right/>
      <top/>
      <bottom style="medium">
        <color indexed="64"/>
      </bottom>
      <diagonal/>
    </border>
    <border>
      <left style="thin">
        <color indexed="61"/>
      </left>
      <right style="thin">
        <color indexed="61"/>
      </right>
      <top style="thin">
        <color indexed="61"/>
      </top>
      <bottom style="thin">
        <color indexed="61"/>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5">
    <xf numFmtId="0" fontId="0" fillId="0" borderId="0"/>
    <xf numFmtId="9" fontId="10" fillId="0" borderId="0" applyFont="0" applyFill="0" applyBorder="0" applyAlignment="0" applyProtection="0"/>
    <xf numFmtId="0" fontId="1" fillId="0" borderId="0"/>
    <xf numFmtId="0" fontId="1" fillId="0" borderId="0"/>
    <xf numFmtId="0" fontId="1" fillId="0" borderId="0"/>
  </cellStyleXfs>
  <cellXfs count="129">
    <xf numFmtId="0" fontId="0" fillId="0" borderId="0" xfId="0"/>
    <xf numFmtId="49" fontId="0" fillId="0" borderId="1" xfId="0" applyNumberFormat="1" applyBorder="1" applyAlignment="1" applyProtection="1">
      <alignment horizontal="left"/>
    </xf>
    <xf numFmtId="0" fontId="0" fillId="0" borderId="1" xfId="0" applyNumberFormat="1" applyBorder="1" applyAlignment="1" applyProtection="1">
      <alignment horizontal="left" wrapText="1"/>
    </xf>
    <xf numFmtId="0" fontId="0" fillId="0" borderId="1" xfId="0" applyBorder="1" applyAlignment="1" applyProtection="1">
      <alignment horizontal="left"/>
    </xf>
    <xf numFmtId="4" fontId="0" fillId="0" borderId="1" xfId="0" applyNumberFormat="1" applyBorder="1" applyProtection="1"/>
    <xf numFmtId="164" fontId="2" fillId="0" borderId="1" xfId="0" applyNumberFormat="1" applyFont="1" applyBorder="1" applyProtection="1">
      <protection locked="0"/>
    </xf>
    <xf numFmtId="164" fontId="0" fillId="0" borderId="1" xfId="0" applyNumberFormat="1" applyBorder="1" applyProtection="1"/>
    <xf numFmtId="0" fontId="0" fillId="0" borderId="1" xfId="0" applyNumberFormat="1" applyBorder="1" applyAlignment="1" applyProtection="1">
      <alignment horizontal="left" wrapText="1"/>
      <protection locked="0"/>
    </xf>
    <xf numFmtId="0" fontId="0" fillId="0" borderId="0" xfId="0" applyProtection="1"/>
    <xf numFmtId="49" fontId="3" fillId="0" borderId="2" xfId="0" applyNumberFormat="1" applyFont="1" applyBorder="1" applyAlignment="1" applyProtection="1">
      <alignment horizontal="left"/>
    </xf>
    <xf numFmtId="0" fontId="3" fillId="0" borderId="2" xfId="0" applyNumberFormat="1" applyFont="1" applyBorder="1" applyAlignment="1" applyProtection="1">
      <alignment horizontal="left" wrapText="1"/>
    </xf>
    <xf numFmtId="164" fontId="4" fillId="0" borderId="2" xfId="0" applyNumberFormat="1" applyFont="1" applyBorder="1" applyProtection="1"/>
    <xf numFmtId="164" fontId="3" fillId="0" borderId="2" xfId="0" applyNumberFormat="1" applyFont="1" applyBorder="1" applyAlignment="1" applyProtection="1">
      <alignment wrapText="1"/>
    </xf>
    <xf numFmtId="164" fontId="3" fillId="0" borderId="2" xfId="0" applyNumberFormat="1" applyFont="1" applyBorder="1" applyAlignment="1" applyProtection="1">
      <alignment horizontal="left" wrapText="1"/>
    </xf>
    <xf numFmtId="4" fontId="4" fillId="0" borderId="2" xfId="0" applyNumberFormat="1" applyFont="1" applyBorder="1" applyProtection="1"/>
    <xf numFmtId="49" fontId="0" fillId="0" borderId="3" xfId="0" applyNumberFormat="1" applyBorder="1" applyAlignment="1" applyProtection="1">
      <alignment horizontal="left"/>
    </xf>
    <xf numFmtId="0" fontId="0" fillId="0" borderId="3" xfId="0" applyNumberFormat="1" applyBorder="1" applyAlignment="1" applyProtection="1">
      <alignment horizontal="left" wrapText="1"/>
    </xf>
    <xf numFmtId="0" fontId="0" fillId="0" borderId="3" xfId="0" applyBorder="1" applyAlignment="1" applyProtection="1">
      <alignment horizontal="left"/>
    </xf>
    <xf numFmtId="4" fontId="0" fillId="0" borderId="3" xfId="0" applyNumberFormat="1" applyBorder="1" applyProtection="1"/>
    <xf numFmtId="164" fontId="2" fillId="0" borderId="3" xfId="0" applyNumberFormat="1" applyFont="1" applyBorder="1" applyProtection="1">
      <protection locked="0"/>
    </xf>
    <xf numFmtId="164" fontId="0" fillId="0" borderId="3" xfId="0" applyNumberFormat="1" applyBorder="1" applyProtection="1"/>
    <xf numFmtId="0" fontId="0" fillId="0" borderId="3" xfId="0" applyNumberFormat="1" applyBorder="1" applyAlignment="1" applyProtection="1">
      <alignment horizontal="left" wrapText="1"/>
      <protection locked="0"/>
    </xf>
    <xf numFmtId="0" fontId="0" fillId="2" borderId="0" xfId="0" applyFill="1"/>
    <xf numFmtId="0" fontId="0" fillId="0" borderId="0" xfId="0" applyFill="1"/>
    <xf numFmtId="0" fontId="0" fillId="0" borderId="0" xfId="0" applyAlignment="1">
      <alignment wrapText="1"/>
    </xf>
    <xf numFmtId="0" fontId="5" fillId="0" borderId="0" xfId="0" applyFont="1" applyAlignment="1">
      <alignment wrapText="1"/>
    </xf>
    <xf numFmtId="0" fontId="0" fillId="2" borderId="0" xfId="0" applyFill="1" applyAlignment="1">
      <alignment wrapText="1"/>
    </xf>
    <xf numFmtId="0" fontId="5" fillId="0" borderId="0" xfId="0" applyFont="1" applyFill="1" applyAlignment="1">
      <alignment wrapText="1"/>
    </xf>
    <xf numFmtId="49" fontId="0" fillId="0" borderId="0" xfId="0" applyNumberFormat="1"/>
    <xf numFmtId="0" fontId="6" fillId="0" borderId="0" xfId="0" applyNumberFormat="1" applyFont="1"/>
    <xf numFmtId="166" fontId="0" fillId="0" borderId="0" xfId="0" applyNumberFormat="1" applyAlignment="1">
      <alignment horizontal="right"/>
    </xf>
    <xf numFmtId="49" fontId="6" fillId="0" borderId="4" xfId="0" applyNumberFormat="1" applyFont="1" applyBorder="1"/>
    <xf numFmtId="0" fontId="6" fillId="0" borderId="4" xfId="0" applyFont="1" applyBorder="1" applyAlignment="1">
      <alignment wrapText="1"/>
    </xf>
    <xf numFmtId="0" fontId="6" fillId="0" borderId="4" xfId="0" applyFont="1" applyBorder="1"/>
    <xf numFmtId="0" fontId="6" fillId="0" borderId="4" xfId="0" applyNumberFormat="1" applyFont="1" applyBorder="1" applyAlignment="1">
      <alignment wrapText="1"/>
    </xf>
    <xf numFmtId="166" fontId="6" fillId="0" borderId="4" xfId="0" applyNumberFormat="1" applyFont="1" applyBorder="1" applyAlignment="1">
      <alignment horizontal="left" wrapText="1"/>
    </xf>
    <xf numFmtId="0" fontId="7" fillId="0" borderId="5" xfId="0" applyNumberFormat="1" applyFont="1" applyFill="1" applyBorder="1" applyAlignment="1" applyProtection="1">
      <alignment horizontal="left" vertical="top" wrapText="1"/>
    </xf>
    <xf numFmtId="0" fontId="7" fillId="3" borderId="5" xfId="0" applyNumberFormat="1" applyFont="1" applyFill="1" applyBorder="1" applyAlignment="1" applyProtection="1">
      <alignment horizontal="left" vertical="top" wrapText="1"/>
    </xf>
    <xf numFmtId="49" fontId="0" fillId="0" borderId="0" xfId="0" applyNumberFormat="1" applyFill="1" applyAlignment="1" applyProtection="1">
      <alignment horizontal="left"/>
    </xf>
    <xf numFmtId="0" fontId="0" fillId="0" borderId="0" xfId="0" applyNumberFormat="1" applyFill="1" applyAlignment="1" applyProtection="1">
      <alignment horizontal="left" wrapText="1"/>
    </xf>
    <xf numFmtId="167" fontId="0" fillId="0" borderId="0" xfId="0" applyNumberFormat="1" applyFill="1" applyProtection="1"/>
    <xf numFmtId="164" fontId="0" fillId="0" borderId="0" xfId="0" applyNumberFormat="1" applyFill="1" applyProtection="1"/>
    <xf numFmtId="165" fontId="0" fillId="0" borderId="0" xfId="0" applyNumberFormat="1" applyFill="1" applyProtection="1"/>
    <xf numFmtId="0" fontId="0" fillId="0" borderId="0" xfId="0" applyFill="1" applyProtection="1"/>
    <xf numFmtId="0" fontId="0" fillId="0" borderId="6" xfId="0" applyFill="1" applyBorder="1" applyProtection="1"/>
    <xf numFmtId="49" fontId="3" fillId="0" borderId="6" xfId="0" applyNumberFormat="1" applyFont="1" applyFill="1" applyBorder="1" applyAlignment="1" applyProtection="1">
      <alignment horizontal="left"/>
    </xf>
    <xf numFmtId="0" fontId="3" fillId="0" borderId="6" xfId="0" applyNumberFormat="1" applyFont="1" applyFill="1" applyBorder="1" applyAlignment="1" applyProtection="1">
      <alignment horizontal="left" wrapText="1"/>
    </xf>
    <xf numFmtId="167" fontId="3" fillId="0" borderId="6" xfId="0" applyNumberFormat="1" applyFont="1" applyFill="1" applyBorder="1" applyAlignment="1" applyProtection="1">
      <alignment wrapText="1"/>
    </xf>
    <xf numFmtId="164" fontId="3" fillId="0" borderId="6" xfId="0" applyNumberFormat="1" applyFont="1" applyFill="1" applyBorder="1" applyAlignment="1" applyProtection="1">
      <alignment horizontal="right" wrapText="1"/>
    </xf>
    <xf numFmtId="0" fontId="8" fillId="0" borderId="0" xfId="0" applyFont="1" applyFill="1" applyProtection="1"/>
    <xf numFmtId="49" fontId="8" fillId="0" borderId="0" xfId="0" applyNumberFormat="1" applyFont="1" applyFill="1" applyAlignment="1" applyProtection="1">
      <alignment horizontal="left"/>
    </xf>
    <xf numFmtId="0" fontId="8" fillId="0" borderId="0" xfId="0" applyNumberFormat="1" applyFont="1" applyFill="1" applyAlignment="1" applyProtection="1">
      <alignment horizontal="left" wrapText="1"/>
    </xf>
    <xf numFmtId="167" fontId="8" fillId="0" borderId="0" xfId="0" applyNumberFormat="1" applyFont="1" applyFill="1" applyProtection="1"/>
    <xf numFmtId="164" fontId="8" fillId="0" borderId="0" xfId="0" applyNumberFormat="1" applyFont="1" applyFill="1" applyProtection="1"/>
    <xf numFmtId="165" fontId="8" fillId="0" borderId="0" xfId="0" applyNumberFormat="1" applyFont="1" applyFill="1" applyProtection="1"/>
    <xf numFmtId="0" fontId="0" fillId="0" borderId="0" xfId="0" applyFont="1" applyFill="1" applyProtection="1"/>
    <xf numFmtId="49" fontId="0" fillId="0" borderId="0" xfId="0" applyNumberFormat="1" applyFont="1" applyFill="1" applyAlignment="1" applyProtection="1">
      <alignment horizontal="left"/>
    </xf>
    <xf numFmtId="0" fontId="0" fillId="0" borderId="0" xfId="0" applyNumberFormat="1" applyFont="1" applyFill="1" applyAlignment="1" applyProtection="1">
      <alignment horizontal="left" wrapText="1"/>
    </xf>
    <xf numFmtId="167" fontId="0" fillId="0" borderId="0" xfId="0" applyNumberFormat="1" applyFont="1" applyFill="1" applyProtection="1"/>
    <xf numFmtId="164" fontId="0" fillId="0" borderId="0" xfId="0" applyNumberFormat="1" applyFont="1" applyFill="1" applyProtection="1"/>
    <xf numFmtId="165" fontId="0" fillId="0" borderId="0" xfId="0" applyNumberFormat="1" applyFont="1" applyFill="1" applyProtection="1"/>
    <xf numFmtId="0" fontId="9" fillId="0" borderId="0" xfId="0" applyFont="1" applyFill="1" applyProtection="1"/>
    <xf numFmtId="49" fontId="9" fillId="0" borderId="0" xfId="0" applyNumberFormat="1" applyFont="1" applyFill="1" applyAlignment="1" applyProtection="1">
      <alignment horizontal="left"/>
    </xf>
    <xf numFmtId="0" fontId="9" fillId="0" borderId="0" xfId="0" applyNumberFormat="1" applyFont="1" applyFill="1" applyAlignment="1" applyProtection="1">
      <alignment horizontal="left" wrapText="1"/>
    </xf>
    <xf numFmtId="167" fontId="9" fillId="0" borderId="0" xfId="0" applyNumberFormat="1" applyFont="1" applyFill="1" applyProtection="1"/>
    <xf numFmtId="164" fontId="9" fillId="0" borderId="0" xfId="0" applyNumberFormat="1" applyFont="1" applyFill="1" applyProtection="1"/>
    <xf numFmtId="165" fontId="9" fillId="0" borderId="0" xfId="0" applyNumberFormat="1" applyFont="1" applyFill="1" applyProtection="1"/>
    <xf numFmtId="49" fontId="11" fillId="0" borderId="0" xfId="0" applyNumberFormat="1" applyFont="1" applyFill="1" applyAlignment="1" applyProtection="1">
      <alignment horizontal="left"/>
    </xf>
    <xf numFmtId="0" fontId="11" fillId="0" borderId="0" xfId="0" applyNumberFormat="1" applyFont="1" applyFill="1" applyAlignment="1" applyProtection="1">
      <alignment horizontal="left" wrapText="1"/>
    </xf>
    <xf numFmtId="167" fontId="11" fillId="0" borderId="0" xfId="0" applyNumberFormat="1" applyFont="1" applyFill="1" applyProtection="1"/>
    <xf numFmtId="164" fontId="11" fillId="0" borderId="0" xfId="0" applyNumberFormat="1" applyFont="1" applyFill="1" applyProtection="1"/>
    <xf numFmtId="165" fontId="11" fillId="0" borderId="0" xfId="0" applyNumberFormat="1" applyFont="1" applyFill="1" applyProtection="1"/>
    <xf numFmtId="0" fontId="11" fillId="0" borderId="0" xfId="0" applyFont="1" applyFill="1" applyProtection="1"/>
    <xf numFmtId="49" fontId="12" fillId="4" borderId="0" xfId="0" applyNumberFormat="1" applyFont="1" applyFill="1" applyAlignment="1" applyProtection="1">
      <alignment horizontal="left"/>
    </xf>
    <xf numFmtId="167" fontId="12" fillId="4" borderId="0" xfId="0" applyNumberFormat="1" applyFont="1" applyFill="1" applyProtection="1"/>
    <xf numFmtId="164" fontId="12" fillId="4" borderId="0" xfId="0" applyNumberFormat="1" applyFont="1" applyFill="1" applyProtection="1"/>
    <xf numFmtId="165" fontId="12" fillId="4" borderId="0" xfId="0" applyNumberFormat="1" applyFont="1" applyFill="1" applyProtection="1"/>
    <xf numFmtId="0" fontId="12" fillId="4" borderId="0" xfId="0" applyFont="1" applyFill="1" applyProtection="1"/>
    <xf numFmtId="49" fontId="13" fillId="0" borderId="0" xfId="0" applyNumberFormat="1" applyFont="1" applyFill="1" applyAlignment="1" applyProtection="1">
      <alignment horizontal="left"/>
    </xf>
    <xf numFmtId="0" fontId="13" fillId="0" borderId="0" xfId="0" applyNumberFormat="1" applyFont="1" applyFill="1" applyAlignment="1" applyProtection="1">
      <alignment horizontal="left" wrapText="1"/>
    </xf>
    <xf numFmtId="167" fontId="13" fillId="0" borderId="0" xfId="0" applyNumberFormat="1" applyFont="1" applyFill="1" applyProtection="1"/>
    <xf numFmtId="164" fontId="13" fillId="0" borderId="0" xfId="0" applyNumberFormat="1" applyFont="1" applyFill="1" applyProtection="1"/>
    <xf numFmtId="165" fontId="13" fillId="0" borderId="0" xfId="0" applyNumberFormat="1" applyFont="1" applyFill="1" applyProtection="1"/>
    <xf numFmtId="0" fontId="13" fillId="0" borderId="0" xfId="0" applyFont="1" applyFill="1" applyProtection="1"/>
    <xf numFmtId="49" fontId="14" fillId="0" borderId="0" xfId="0" applyNumberFormat="1" applyFont="1" applyFill="1" applyAlignment="1" applyProtection="1">
      <alignment horizontal="left"/>
    </xf>
    <xf numFmtId="0" fontId="14" fillId="0" borderId="0" xfId="0" applyNumberFormat="1" applyFont="1" applyFill="1" applyAlignment="1" applyProtection="1">
      <alignment horizontal="left" wrapText="1"/>
    </xf>
    <xf numFmtId="167" fontId="14" fillId="0" borderId="0" xfId="0" applyNumberFormat="1" applyFont="1" applyFill="1" applyProtection="1"/>
    <xf numFmtId="164" fontId="14" fillId="0" borderId="0" xfId="0" applyNumberFormat="1" applyFont="1" applyFill="1" applyProtection="1"/>
    <xf numFmtId="165" fontId="14" fillId="0" borderId="0" xfId="0" applyNumberFormat="1" applyFont="1" applyFill="1" applyProtection="1"/>
    <xf numFmtId="0" fontId="14" fillId="0" borderId="0" xfId="0" applyFont="1" applyFill="1" applyProtection="1"/>
    <xf numFmtId="49" fontId="15" fillId="0" borderId="0" xfId="0" applyNumberFormat="1" applyFont="1" applyAlignment="1">
      <alignment horizontal="left" vertical="top"/>
    </xf>
    <xf numFmtId="0" fontId="15" fillId="0" borderId="0" xfId="0" applyFont="1" applyAlignment="1">
      <alignment horizontal="left" vertical="top" wrapText="1"/>
    </xf>
    <xf numFmtId="49" fontId="15" fillId="0" borderId="0" xfId="0" applyNumberFormat="1" applyFont="1" applyAlignment="1">
      <alignment horizontal="left" vertical="center"/>
    </xf>
    <xf numFmtId="49" fontId="18" fillId="0" borderId="0" xfId="0" applyNumberFormat="1" applyFont="1" applyAlignment="1">
      <alignment horizontal="left" vertical="center"/>
    </xf>
    <xf numFmtId="0" fontId="19" fillId="0" borderId="0" xfId="0" applyFont="1" applyAlignment="1">
      <alignment vertical="center"/>
    </xf>
    <xf numFmtId="49" fontId="20" fillId="0" borderId="8" xfId="0" applyNumberFormat="1" applyFont="1" applyBorder="1" applyAlignment="1">
      <alignment horizontal="left" vertical="top"/>
    </xf>
    <xf numFmtId="0" fontId="17" fillId="0" borderId="8" xfId="0" applyFont="1" applyBorder="1" applyAlignment="1">
      <alignment vertical="top"/>
    </xf>
    <xf numFmtId="49" fontId="15" fillId="0" borderId="7" xfId="0" applyNumberFormat="1" applyFont="1" applyBorder="1" applyAlignment="1">
      <alignment horizontal="left" vertical="top"/>
    </xf>
    <xf numFmtId="0" fontId="15" fillId="0" borderId="7" xfId="0" applyFont="1" applyBorder="1" applyAlignment="1">
      <alignment horizontal="left" vertical="top" wrapText="1"/>
    </xf>
    <xf numFmtId="49" fontId="20" fillId="0" borderId="8" xfId="0" applyNumberFormat="1" applyFont="1" applyBorder="1" applyAlignment="1">
      <alignment horizontal="left" vertical="center"/>
    </xf>
    <xf numFmtId="49" fontId="20" fillId="0" borderId="6" xfId="0" applyNumberFormat="1" applyFont="1" applyBorder="1" applyAlignment="1">
      <alignment horizontal="left" vertical="center"/>
    </xf>
    <xf numFmtId="49" fontId="15" fillId="0" borderId="6" xfId="0" applyNumberFormat="1" applyFont="1" applyBorder="1" applyAlignment="1">
      <alignment horizontal="left" vertical="top"/>
    </xf>
    <xf numFmtId="0" fontId="15" fillId="0" borderId="8" xfId="0" applyFont="1" applyBorder="1" applyAlignment="1">
      <alignment vertical="center"/>
    </xf>
    <xf numFmtId="0" fontId="17" fillId="0" borderId="6" xfId="0" applyFont="1" applyBorder="1" applyAlignment="1">
      <alignment vertical="center"/>
    </xf>
    <xf numFmtId="49" fontId="15" fillId="0" borderId="0" xfId="0" applyNumberFormat="1" applyFont="1" applyBorder="1" applyAlignment="1">
      <alignment horizontal="center"/>
    </xf>
    <xf numFmtId="4" fontId="15" fillId="0" borderId="0" xfId="0" applyNumberFormat="1" applyFont="1" applyBorder="1" applyAlignment="1">
      <alignment horizontal="right"/>
    </xf>
    <xf numFmtId="49" fontId="16" fillId="0" borderId="0" xfId="0" applyNumberFormat="1" applyFont="1" applyBorder="1" applyAlignment="1">
      <alignment horizontal="center" vertical="center"/>
    </xf>
    <xf numFmtId="4" fontId="16" fillId="0" borderId="0" xfId="0" applyNumberFormat="1" applyFont="1" applyBorder="1" applyAlignment="1">
      <alignment horizontal="center" vertical="center"/>
    </xf>
    <xf numFmtId="0" fontId="16" fillId="0" borderId="0" xfId="0" applyFont="1" applyBorder="1" applyAlignment="1">
      <alignment vertical="top" wrapText="1"/>
    </xf>
    <xf numFmtId="0" fontId="19" fillId="0" borderId="0" xfId="0" applyFont="1" applyBorder="1" applyAlignment="1">
      <alignment vertical="center"/>
    </xf>
    <xf numFmtId="4" fontId="17" fillId="0" borderId="0" xfId="0" applyNumberFormat="1" applyFont="1" applyBorder="1" applyAlignment="1">
      <alignment horizontal="left" vertical="center"/>
    </xf>
    <xf numFmtId="4" fontId="17" fillId="0" borderId="0" xfId="0" applyNumberFormat="1" applyFont="1" applyBorder="1" applyAlignment="1">
      <alignment horizontal="right" vertical="center" wrapText="1"/>
    </xf>
    <xf numFmtId="0" fontId="17" fillId="0" borderId="0" xfId="0" applyFont="1" applyBorder="1" applyAlignment="1">
      <alignment vertical="top"/>
    </xf>
    <xf numFmtId="0" fontId="0" fillId="0" borderId="0" xfId="0" applyBorder="1"/>
    <xf numFmtId="49" fontId="20" fillId="0" borderId="0" xfId="0" applyNumberFormat="1" applyFont="1" applyBorder="1" applyAlignment="1">
      <alignment horizontal="left" vertical="center" indent="1"/>
    </xf>
    <xf numFmtId="4" fontId="17" fillId="0" borderId="0" xfId="0" applyNumberFormat="1" applyFont="1" applyBorder="1" applyAlignment="1">
      <alignment horizontal="center" vertical="center" wrapText="1"/>
    </xf>
    <xf numFmtId="4" fontId="20" fillId="0" borderId="0" xfId="0" applyNumberFormat="1" applyFont="1" applyBorder="1" applyAlignment="1">
      <alignment horizontal="left" vertical="center" wrapText="1"/>
    </xf>
    <xf numFmtId="0" fontId="17" fillId="0" borderId="0" xfId="0" applyFont="1" applyBorder="1" applyAlignment="1">
      <alignment wrapText="1"/>
    </xf>
    <xf numFmtId="49" fontId="17" fillId="0" borderId="8" xfId="0" applyNumberFormat="1" applyFont="1" applyBorder="1" applyAlignment="1">
      <alignment horizontal="left" vertical="top"/>
    </xf>
    <xf numFmtId="49" fontId="17" fillId="0" borderId="0" xfId="0" applyNumberFormat="1" applyFont="1" applyAlignment="1">
      <alignment horizontal="left" vertical="center"/>
    </xf>
    <xf numFmtId="0" fontId="0" fillId="0" borderId="0" xfId="0" applyAlignment="1">
      <alignment horizontal="left"/>
    </xf>
    <xf numFmtId="0" fontId="21" fillId="0" borderId="7" xfId="0" applyFont="1" applyBorder="1" applyAlignment="1">
      <alignment horizontal="left" vertical="center"/>
    </xf>
    <xf numFmtId="0" fontId="16" fillId="0" borderId="8" xfId="0" applyFont="1" applyBorder="1" applyAlignment="1">
      <alignment vertical="top" wrapText="1"/>
    </xf>
    <xf numFmtId="0" fontId="0" fillId="0" borderId="8" xfId="0" applyBorder="1"/>
    <xf numFmtId="49" fontId="15" fillId="0" borderId="8" xfId="0" applyNumberFormat="1" applyFont="1" applyBorder="1" applyAlignment="1">
      <alignment horizontal="left" vertical="top"/>
    </xf>
    <xf numFmtId="0" fontId="17" fillId="0" borderId="8" xfId="0" applyFont="1" applyBorder="1" applyAlignment="1">
      <alignment vertical="top" wrapText="1"/>
    </xf>
    <xf numFmtId="164" fontId="2" fillId="0" borderId="1" xfId="0" applyNumberFormat="1" applyFont="1" applyBorder="1" applyProtection="1"/>
    <xf numFmtId="165" fontId="3" fillId="0" borderId="6" xfId="0" applyNumberFormat="1" applyFont="1" applyFill="1" applyBorder="1" applyAlignment="1" applyProtection="1">
      <alignment horizontal="right" wrapText="1"/>
    </xf>
    <xf numFmtId="0" fontId="8" fillId="4" borderId="0" xfId="0" applyNumberFormat="1" applyFont="1" applyFill="1" applyAlignment="1" applyProtection="1">
      <alignment horizontal="left" wrapText="1"/>
    </xf>
  </cellXfs>
  <cellStyles count="5">
    <cellStyle name="Navadno" xfId="0" builtinId="0" customBuiltin="1"/>
    <cellStyle name="Navadno 2" xfId="3"/>
    <cellStyle name="Navadno 2 3" xfId="2"/>
    <cellStyle name="Navadno 2 5" xfId="4"/>
    <cellStyle name="Odstotek" xfId="1" builtinId="5" customBuiltin="1"/>
  </cellStyles>
  <dxfs count="27">
    <dxf>
      <font>
        <b/>
        <i val="0"/>
      </font>
    </dxf>
    <dxf>
      <fill>
        <patternFill>
          <bgColor indexed="44"/>
        </patternFill>
      </fill>
    </dxf>
    <dxf>
      <font>
        <b/>
        <i val="0"/>
      </font>
    </dxf>
    <dxf>
      <fill>
        <patternFill>
          <bgColor indexed="44"/>
        </patternFill>
      </fill>
    </dxf>
    <dxf>
      <font>
        <b/>
        <i val="0"/>
      </font>
    </dxf>
    <dxf>
      <fill>
        <patternFill>
          <bgColor indexed="44"/>
        </patternFill>
      </fill>
    </dxf>
    <dxf>
      <font>
        <b/>
        <i val="0"/>
      </font>
    </dxf>
    <dxf>
      <fill>
        <patternFill>
          <bgColor indexed="44"/>
        </patternFill>
      </fill>
    </dxf>
    <dxf>
      <fill>
        <patternFill>
          <bgColor indexed="44"/>
        </patternFill>
      </fill>
    </dxf>
    <dxf>
      <fill>
        <patternFill>
          <bgColor indexed="57"/>
        </patternFill>
      </fill>
    </dxf>
    <dxf>
      <font>
        <b/>
        <i val="0"/>
      </font>
      <fill>
        <patternFill>
          <bgColor indexed="15"/>
        </patternFill>
      </fill>
    </dxf>
    <dxf>
      <font>
        <b/>
        <i val="0"/>
      </font>
      <fill>
        <patternFill>
          <bgColor indexed="15"/>
        </patternFill>
      </fill>
    </dxf>
    <dxf>
      <font>
        <b/>
        <i val="0"/>
      </font>
      <fill>
        <patternFill>
          <bgColor theme="0" tint="-0.24994659260841701"/>
        </patternFill>
      </fill>
    </dxf>
    <dxf>
      <fill>
        <patternFill>
          <bgColor indexed="44"/>
        </patternFill>
      </fill>
    </dxf>
    <dxf>
      <font>
        <b/>
        <i val="0"/>
      </font>
      <fill>
        <patternFill>
          <bgColor theme="0" tint="-0.24994659260841701"/>
        </patternFill>
      </fill>
    </dxf>
    <dxf>
      <fill>
        <patternFill>
          <bgColor indexed="44"/>
        </patternFill>
      </fill>
    </dxf>
    <dxf>
      <font>
        <color indexed="22"/>
      </font>
      <fill>
        <patternFill>
          <bgColor indexed="22"/>
        </patternFill>
      </fill>
    </dxf>
    <dxf>
      <fill>
        <patternFill>
          <bgColor indexed="44"/>
        </patternFill>
      </fill>
    </dxf>
    <dxf>
      <font>
        <b/>
        <i val="0"/>
      </font>
      <fill>
        <patternFill>
          <bgColor theme="0" tint="-0.24994659260841701"/>
        </patternFill>
      </fill>
    </dxf>
    <dxf>
      <fill>
        <patternFill>
          <bgColor indexed="44"/>
        </patternFill>
      </fill>
    </dxf>
    <dxf>
      <font>
        <b/>
        <i val="0"/>
      </font>
      <fill>
        <patternFill>
          <bgColor theme="0" tint="-0.24994659260841701"/>
        </patternFill>
      </fill>
    </dxf>
    <dxf>
      <fill>
        <patternFill>
          <bgColor indexed="44"/>
        </patternFill>
      </fill>
    </dxf>
    <dxf>
      <font>
        <color indexed="22"/>
      </font>
      <fill>
        <patternFill>
          <bgColor indexed="22"/>
        </patternFill>
      </fill>
    </dxf>
    <dxf>
      <fill>
        <patternFill>
          <bgColor indexed="44"/>
        </patternFill>
      </fill>
    </dxf>
    <dxf>
      <fill>
        <patternFill>
          <bgColor indexed="44"/>
        </patternFill>
      </fill>
    </dxf>
    <dxf>
      <font>
        <color theme="0"/>
        <name val="Cambria"/>
      </font>
    </dxf>
    <dxf>
      <fill>
        <patternFill>
          <bgColor indexed="5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247650</xdr:colOff>
      <xdr:row>12</xdr:row>
      <xdr:rowOff>76200</xdr:rowOff>
    </xdr:from>
    <xdr:to>
      <xdr:col>11</xdr:col>
      <xdr:colOff>495300</xdr:colOff>
      <xdr:row>27</xdr:row>
      <xdr:rowOff>142875</xdr:rowOff>
    </xdr:to>
    <xdr:sp macro="" textlink="">
      <xdr:nvSpPr>
        <xdr:cNvPr id="3073" name="AutoShape 1"/>
        <xdr:cNvSpPr>
          <a:spLocks noChangeArrowheads="1"/>
        </xdr:cNvSpPr>
      </xdr:nvSpPr>
      <xdr:spPr bwMode="auto">
        <a:xfrm>
          <a:off x="12039600" y="2038350"/>
          <a:ext cx="1295400" cy="2495550"/>
        </a:xfrm>
        <a:prstGeom prst="wedgeRectCallout">
          <a:avLst>
            <a:gd name="adj1" fmla="val 112500"/>
            <a:gd name="adj2" fmla="val -66032"/>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CenaPon*Kol</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twoCellAnchor>
    <xdr:from>
      <xdr:col>12</xdr:col>
      <xdr:colOff>0</xdr:colOff>
      <xdr:row>15</xdr:row>
      <xdr:rowOff>0</xdr:rowOff>
    </xdr:from>
    <xdr:to>
      <xdr:col>13</xdr:col>
      <xdr:colOff>514350</xdr:colOff>
      <xdr:row>26</xdr:row>
      <xdr:rowOff>104775</xdr:rowOff>
    </xdr:to>
    <xdr:sp macro="" textlink="">
      <xdr:nvSpPr>
        <xdr:cNvPr id="3077" name="AutoShape 5"/>
        <xdr:cNvSpPr>
          <a:spLocks noChangeArrowheads="1"/>
        </xdr:cNvSpPr>
      </xdr:nvSpPr>
      <xdr:spPr bwMode="auto">
        <a:xfrm>
          <a:off x="13935075" y="2447925"/>
          <a:ext cx="1295400" cy="1885950"/>
        </a:xfrm>
        <a:prstGeom prst="wedgeRectCallout">
          <a:avLst>
            <a:gd name="adj1" fmla="val 58824"/>
            <a:gd name="adj2" fmla="val -91921"/>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ZnesekNet*DDV</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twoCellAnchor>
    <xdr:from>
      <xdr:col>4</xdr:col>
      <xdr:colOff>47625</xdr:colOff>
      <xdr:row>14</xdr:row>
      <xdr:rowOff>152400</xdr:rowOff>
    </xdr:from>
    <xdr:to>
      <xdr:col>8</xdr:col>
      <xdr:colOff>495300</xdr:colOff>
      <xdr:row>25</xdr:row>
      <xdr:rowOff>123825</xdr:rowOff>
    </xdr:to>
    <xdr:sp macro="" textlink="">
      <xdr:nvSpPr>
        <xdr:cNvPr id="3078" name="AutoShape 6"/>
        <xdr:cNvSpPr>
          <a:spLocks noChangeArrowheads="1"/>
        </xdr:cNvSpPr>
      </xdr:nvSpPr>
      <xdr:spPr bwMode="auto">
        <a:xfrm>
          <a:off x="4943475" y="2438400"/>
          <a:ext cx="5457825" cy="1752600"/>
        </a:xfrm>
        <a:prstGeom prst="wedgeRoundRectCallout">
          <a:avLst>
            <a:gd name="adj1" fmla="val 24171"/>
            <a:gd name="adj2" fmla="val -84782"/>
            <a:gd name="adj3" fmla="val 16667"/>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1" i="0" strike="noStrike">
              <a:solidFill>
                <a:srgbClr val="008000"/>
              </a:solidFill>
              <a:latin typeface="Arial"/>
              <a:cs typeface="Arial"/>
            </a:rPr>
            <a:t>Uvoz v PRINS vedno v polje: PonCenaBrezPopLas.</a:t>
          </a:r>
        </a:p>
        <a:p>
          <a:pPr algn="l" rtl="0">
            <a:defRPr sz="1000"/>
          </a:pPr>
          <a:r>
            <a:rPr lang="sl-SI" sz="1000" b="1" i="0" strike="noStrike">
              <a:solidFill>
                <a:srgbClr val="008000"/>
              </a:solidFill>
              <a:latin typeface="Arial"/>
              <a:cs typeface="Arial"/>
            </a:rPr>
            <a:t>1. Pri tistih postavkah, ki so prazne, se ista vrednost uvozi še v NepCena in označi ODD in določi pripadnost  PonTip.Debet.</a:t>
          </a:r>
        </a:p>
        <a:p>
          <a:pPr algn="l" rtl="0">
            <a:defRPr sz="1000"/>
          </a:pPr>
          <a:r>
            <a:rPr lang="sl-SI" sz="1000" b="1" i="0" strike="noStrike">
              <a:solidFill>
                <a:srgbClr val="008000"/>
              </a:solidFill>
              <a:latin typeface="Arial"/>
              <a:cs typeface="Arial"/>
            </a:rPr>
            <a:t>2.Pri postavkah, ki so že ODD je isto kot t. 1.</a:t>
          </a:r>
        </a:p>
        <a:p>
          <a:pPr algn="l" rtl="0">
            <a:defRPr sz="1000"/>
          </a:pPr>
          <a:r>
            <a:rPr lang="sl-SI" sz="1000" b="1" i="0" strike="noStrike">
              <a:solidFill>
                <a:srgbClr val="008000"/>
              </a:solidFill>
              <a:latin typeface="Arial"/>
              <a:cs typeface="Arial"/>
            </a:rPr>
            <a:t>3.Pri postavkah, ki niso prazne pa se vrednost tega polja prepiše le v PonCenaBrezPopLas. </a:t>
          </a:r>
        </a:p>
        <a:p>
          <a:pPr algn="l" rtl="0">
            <a:defRPr sz="1000"/>
          </a:pPr>
          <a:endParaRPr lang="sl-SI" sz="1000" b="1" i="0" strike="noStrike">
            <a:solidFill>
              <a:srgbClr val="008000"/>
            </a:solidFill>
            <a:latin typeface="Arial"/>
            <a:cs typeface="Arial"/>
          </a:endParaRPr>
        </a:p>
        <a:p>
          <a:pPr algn="l" rtl="0">
            <a:defRPr sz="1000"/>
          </a:pPr>
          <a:r>
            <a:rPr lang="sl-SI" sz="1000" b="1" i="0" strike="noStrike">
              <a:solidFill>
                <a:srgbClr val="008000"/>
              </a:solidFill>
              <a:latin typeface="Arial"/>
              <a:cs typeface="Arial"/>
            </a:rPr>
            <a:t>Iz PRINSA pa se vedno izvozi PonCenaBrezPopLas.</a:t>
          </a:r>
        </a:p>
        <a:p>
          <a:pPr algn="l" rtl="0">
            <a:defRPr sz="1000"/>
          </a:pPr>
          <a:endParaRPr lang="sl-SI" sz="1000" b="1" i="0" strike="noStrike">
            <a:solidFill>
              <a:srgbClr val="008000"/>
            </a:solidFill>
            <a:latin typeface="Arial"/>
            <a:cs typeface="Arial"/>
          </a:endParaRPr>
        </a:p>
        <a:p>
          <a:pPr algn="l" rtl="0">
            <a:defRPr sz="1000"/>
          </a:pPr>
          <a:endParaRPr lang="sl-SI" sz="1000" b="1" i="0" strike="noStrike">
            <a:solidFill>
              <a:srgbClr val="008000"/>
            </a:solidFill>
            <a:latin typeface="Arial"/>
            <a:cs typeface="Arial"/>
          </a:endParaRPr>
        </a:p>
      </xdr:txBody>
    </xdr:sp>
    <xdr:clientData/>
  </xdr:twoCellAnchor>
  <xdr:twoCellAnchor>
    <xdr:from>
      <xdr:col>14</xdr:col>
      <xdr:colOff>428625</xdr:colOff>
      <xdr:row>16</xdr:row>
      <xdr:rowOff>76200</xdr:rowOff>
    </xdr:from>
    <xdr:to>
      <xdr:col>17</xdr:col>
      <xdr:colOff>9525</xdr:colOff>
      <xdr:row>24</xdr:row>
      <xdr:rowOff>57150</xdr:rowOff>
    </xdr:to>
    <xdr:sp macro="" textlink="">
      <xdr:nvSpPr>
        <xdr:cNvPr id="3079" name="AutoShape 7"/>
        <xdr:cNvSpPr>
          <a:spLocks noChangeArrowheads="1"/>
        </xdr:cNvSpPr>
      </xdr:nvSpPr>
      <xdr:spPr bwMode="auto">
        <a:xfrm>
          <a:off x="15925800" y="2686050"/>
          <a:ext cx="1676400" cy="1276350"/>
        </a:xfrm>
        <a:prstGeom prst="wedgeRectCallout">
          <a:avLst>
            <a:gd name="adj1" fmla="val -51204"/>
            <a:gd name="adj2" fmla="val -114926"/>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Polje se prenaša v "Opomba"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95250</xdr:colOff>
      <xdr:row>0</xdr:row>
      <xdr:rowOff>0</xdr:rowOff>
    </xdr:from>
    <xdr:to>
      <xdr:col>10</xdr:col>
      <xdr:colOff>676275</xdr:colOff>
      <xdr:row>0</xdr:row>
      <xdr:rowOff>0</xdr:rowOff>
    </xdr:to>
    <xdr:sp macro="" textlink="">
      <xdr:nvSpPr>
        <xdr:cNvPr id="2053" name="AutoShape 5"/>
        <xdr:cNvSpPr>
          <a:spLocks noChangeArrowheads="1"/>
        </xdr:cNvSpPr>
      </xdr:nvSpPr>
      <xdr:spPr bwMode="auto">
        <a:xfrm>
          <a:off x="11849100" y="0"/>
          <a:ext cx="1733550" cy="0"/>
        </a:xfrm>
        <a:prstGeom prst="wedgeRectCallout">
          <a:avLst>
            <a:gd name="adj1" fmla="val -74866"/>
            <a:gd name="adj2" fmla="val 58750"/>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CenaPon*Kol</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tabSelected="1" view="pageBreakPreview" zoomScaleNormal="100" zoomScaleSheetLayoutView="100" workbookViewId="0">
      <selection activeCell="C7" sqref="C7"/>
    </sheetView>
  </sheetViews>
  <sheetFormatPr defaultRowHeight="12.75"/>
  <cols>
    <col min="1" max="1" width="9.140625" style="120"/>
    <col min="3" max="3" width="77" customWidth="1"/>
    <col min="4" max="7" width="9.140625" style="113"/>
    <col min="8" max="8" width="24.140625" style="113" customWidth="1"/>
  </cols>
  <sheetData>
    <row r="1" spans="1:8" ht="18">
      <c r="A1" s="90"/>
      <c r="B1" s="90"/>
      <c r="C1" s="91"/>
      <c r="D1" s="104"/>
      <c r="E1" s="105"/>
      <c r="F1" s="105"/>
      <c r="G1" s="105"/>
      <c r="H1" s="105"/>
    </row>
    <row r="2" spans="1:8" ht="18">
      <c r="A2" s="90"/>
      <c r="B2" s="90"/>
      <c r="C2" s="91"/>
      <c r="D2" s="104"/>
      <c r="E2" s="105"/>
      <c r="F2" s="105"/>
      <c r="G2" s="105"/>
      <c r="H2" s="105"/>
    </row>
    <row r="3" spans="1:8" ht="18">
      <c r="A3" s="90"/>
      <c r="B3" s="90"/>
      <c r="C3" s="91"/>
      <c r="D3" s="104"/>
      <c r="E3" s="105"/>
      <c r="F3" s="105"/>
      <c r="G3" s="105"/>
      <c r="H3" s="105"/>
    </row>
    <row r="4" spans="1:8" ht="18">
      <c r="A4" s="90"/>
      <c r="B4" s="90"/>
      <c r="C4" s="92" t="s">
        <v>759</v>
      </c>
      <c r="D4" s="106"/>
      <c r="E4" s="106"/>
      <c r="F4" s="106"/>
      <c r="G4" s="106"/>
      <c r="H4" s="107"/>
    </row>
    <row r="5" spans="1:8" ht="18">
      <c r="A5" s="90"/>
      <c r="B5" s="90"/>
      <c r="C5" s="91"/>
      <c r="D5" s="104"/>
      <c r="E5" s="105"/>
      <c r="F5" s="105"/>
      <c r="G5" s="105"/>
      <c r="H5" s="105"/>
    </row>
    <row r="6" spans="1:8" ht="18">
      <c r="A6" s="118" t="s">
        <v>770</v>
      </c>
      <c r="B6" s="97"/>
      <c r="C6" s="121" t="s">
        <v>775</v>
      </c>
      <c r="D6" s="104"/>
      <c r="E6" s="105"/>
      <c r="F6" s="105"/>
      <c r="G6" s="105"/>
      <c r="H6" s="105"/>
    </row>
    <row r="7" spans="1:8" ht="67.5" customHeight="1">
      <c r="A7" s="118" t="s">
        <v>760</v>
      </c>
      <c r="B7" s="96"/>
      <c r="C7" s="122" t="s">
        <v>771</v>
      </c>
      <c r="D7" s="108"/>
      <c r="E7" s="108"/>
      <c r="F7" s="108"/>
      <c r="G7" s="108"/>
      <c r="H7" s="108"/>
    </row>
    <row r="8" spans="1:8" ht="15">
      <c r="A8" s="119"/>
      <c r="B8" s="93"/>
      <c r="C8" s="94"/>
      <c r="D8" s="109"/>
      <c r="E8" s="110"/>
      <c r="F8" s="110"/>
      <c r="G8" s="110"/>
      <c r="H8" s="111"/>
    </row>
    <row r="9" spans="1:8" ht="18">
      <c r="A9" s="90"/>
      <c r="B9" s="101"/>
      <c r="C9" s="91"/>
      <c r="D9" s="104"/>
      <c r="E9" s="105"/>
      <c r="F9" s="105"/>
      <c r="G9" s="105"/>
      <c r="H9" s="105"/>
    </row>
    <row r="10" spans="1:8">
      <c r="A10" s="118" t="s">
        <v>761</v>
      </c>
      <c r="C10" s="95" t="s">
        <v>762</v>
      </c>
      <c r="D10" s="112"/>
      <c r="E10" s="112"/>
      <c r="F10" s="112"/>
      <c r="G10" s="112"/>
      <c r="H10" s="112"/>
    </row>
    <row r="11" spans="1:8" ht="18">
      <c r="A11" s="97"/>
      <c r="B11" s="97"/>
      <c r="C11" s="98"/>
      <c r="D11" s="104"/>
      <c r="E11" s="105"/>
      <c r="F11" s="105"/>
      <c r="G11" s="105"/>
      <c r="H11" s="105"/>
    </row>
    <row r="12" spans="1:8" ht="18">
      <c r="A12" s="118" t="s">
        <v>763</v>
      </c>
      <c r="B12" s="102"/>
      <c r="C12" s="99" t="s">
        <v>764</v>
      </c>
    </row>
    <row r="13" spans="1:8">
      <c r="A13" s="118" t="s">
        <v>765</v>
      </c>
      <c r="B13" s="123"/>
      <c r="C13" s="99" t="s">
        <v>766</v>
      </c>
      <c r="D13" s="114"/>
      <c r="E13" s="114"/>
      <c r="F13" s="114"/>
      <c r="G13" s="114"/>
      <c r="H13" s="114"/>
    </row>
    <row r="14" spans="1:8">
      <c r="A14" s="118" t="s">
        <v>767</v>
      </c>
      <c r="B14" s="103"/>
      <c r="C14" s="100" t="s">
        <v>772</v>
      </c>
      <c r="D14" s="115"/>
      <c r="E14" s="110"/>
      <c r="F14" s="110"/>
      <c r="G14" s="110"/>
      <c r="H14" s="116"/>
    </row>
    <row r="15" spans="1:8" ht="18">
      <c r="A15" s="90"/>
      <c r="B15" s="90"/>
      <c r="C15" s="91"/>
      <c r="D15" s="104"/>
      <c r="E15" s="105"/>
      <c r="F15" s="105"/>
      <c r="G15" s="105"/>
      <c r="H15" s="105"/>
    </row>
    <row r="16" spans="1:8" ht="18">
      <c r="A16" s="90"/>
      <c r="B16" s="90"/>
      <c r="C16" s="91"/>
      <c r="D16" s="104"/>
      <c r="E16" s="105"/>
      <c r="F16" s="105"/>
      <c r="G16" s="105"/>
      <c r="H16" s="105"/>
    </row>
    <row r="17" spans="1:8" ht="42.75" customHeight="1">
      <c r="A17" s="118" t="s">
        <v>768</v>
      </c>
      <c r="B17" s="124"/>
      <c r="C17" s="125" t="s">
        <v>769</v>
      </c>
      <c r="D17" s="117"/>
      <c r="E17" s="117"/>
      <c r="F17" s="117"/>
      <c r="G17" s="117"/>
      <c r="H17" s="117"/>
    </row>
  </sheetData>
  <sheetProtection algorithmName="SHA-512" hashValue="3OxILCFyPgEyPsCtG4jdDd3oH6UE1O9jQBaip4t3YL5Y26+KvWezFoMEhupcxbAvXXa9HBrGw1x1TYU8fZ5TQA==" saltValue="2CFUiGRnbUvGzdxRLg/PvA==" spinCount="100000" sheet="1" objects="1" scenarios="1" formatCells="0" formatColumns="0" formatRows="0"/>
  <pageMargins left="0.7" right="0.7" top="0.75" bottom="0.75" header="0.3" footer="0.3"/>
  <pageSetup paperSize="9" scale="93"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281"/>
  <sheetViews>
    <sheetView view="pageBreakPreview" zoomScaleNormal="75" zoomScaleSheetLayoutView="100" workbookViewId="0">
      <selection activeCell="E11" sqref="E11"/>
    </sheetView>
  </sheetViews>
  <sheetFormatPr defaultRowHeight="12.75"/>
  <cols>
    <col min="1" max="1" width="14" style="1" customWidth="1"/>
    <col min="2" max="2" width="17.42578125" style="1" customWidth="1"/>
    <col min="3" max="3" width="80" style="2" customWidth="1"/>
    <col min="4" max="4" width="5.7109375" style="3" customWidth="1"/>
    <col min="5" max="5" width="20.42578125" style="4" customWidth="1"/>
    <col min="6" max="6" width="20.7109375" style="126" customWidth="1"/>
    <col min="7" max="7" width="17.5703125" style="6" hidden="1" customWidth="1"/>
    <col min="8" max="8" width="28.85546875" style="6" customWidth="1"/>
    <col min="9" max="9" width="28.140625" style="2" customWidth="1"/>
    <col min="10" max="10" width="9.140625" style="8" customWidth="1"/>
    <col min="11" max="16384" width="9.140625" style="8"/>
  </cols>
  <sheetData>
    <row r="1" spans="1:9" ht="15">
      <c r="A1" s="9" t="s">
        <v>5</v>
      </c>
      <c r="B1" s="9" t="s">
        <v>6</v>
      </c>
      <c r="C1" s="10" t="s">
        <v>7</v>
      </c>
      <c r="D1" s="10" t="s">
        <v>8</v>
      </c>
      <c r="E1" s="10" t="s">
        <v>9</v>
      </c>
      <c r="F1" s="11" t="s">
        <v>12</v>
      </c>
      <c r="G1" s="12" t="s">
        <v>15</v>
      </c>
      <c r="H1" s="13" t="s">
        <v>17</v>
      </c>
      <c r="I1" s="14" t="s">
        <v>19</v>
      </c>
    </row>
    <row r="2" spans="1:9">
      <c r="A2" s="15"/>
      <c r="B2" s="15" t="s">
        <v>776</v>
      </c>
      <c r="C2" s="16" t="s">
        <v>777</v>
      </c>
      <c r="D2" s="17"/>
      <c r="E2" s="18"/>
      <c r="F2" s="19"/>
      <c r="G2" s="20">
        <v>-1</v>
      </c>
      <c r="H2" s="20">
        <f>H3</f>
        <v>0</v>
      </c>
      <c r="I2" s="21"/>
    </row>
    <row r="3" spans="1:9">
      <c r="A3" s="1" t="s">
        <v>23</v>
      </c>
      <c r="C3" s="2" t="s">
        <v>777</v>
      </c>
      <c r="E3" s="4">
        <v>0</v>
      </c>
      <c r="F3" s="5">
        <v>0</v>
      </c>
      <c r="G3" s="6">
        <v>1</v>
      </c>
      <c r="H3" s="6">
        <f>H4+H6+H100+H181+H280</f>
        <v>0</v>
      </c>
      <c r="I3" s="7"/>
    </row>
    <row r="4" spans="1:9">
      <c r="A4" s="1" t="s">
        <v>24</v>
      </c>
      <c r="B4" s="1" t="s">
        <v>25</v>
      </c>
      <c r="C4" s="2" t="s">
        <v>26</v>
      </c>
      <c r="E4" s="4">
        <v>0</v>
      </c>
      <c r="F4" s="5">
        <v>0</v>
      </c>
      <c r="G4" s="6">
        <v>1</v>
      </c>
      <c r="H4" s="6">
        <f>H5</f>
        <v>0</v>
      </c>
      <c r="I4" s="7"/>
    </row>
    <row r="5" spans="1:9" ht="38.25">
      <c r="A5" s="1" t="s">
        <v>27</v>
      </c>
      <c r="C5" s="2" t="s">
        <v>28</v>
      </c>
      <c r="D5" s="3" t="s">
        <v>29</v>
      </c>
      <c r="E5" s="4">
        <v>0</v>
      </c>
      <c r="F5" s="5">
        <v>0</v>
      </c>
      <c r="G5" s="6">
        <v>2</v>
      </c>
      <c r="H5" s="6">
        <f>ROUND(ROUND(F5,2)*ROUND(E5,2), 2)</f>
        <v>0</v>
      </c>
      <c r="I5" s="7"/>
    </row>
    <row r="6" spans="1:9">
      <c r="A6" s="1" t="s">
        <v>30</v>
      </c>
      <c r="B6" s="1" t="s">
        <v>31</v>
      </c>
      <c r="C6" s="2" t="s">
        <v>32</v>
      </c>
      <c r="E6" s="4">
        <v>0</v>
      </c>
      <c r="F6" s="5">
        <v>0</v>
      </c>
      <c r="G6" s="6">
        <v>1</v>
      </c>
      <c r="H6" s="6">
        <f>H7+H8+H9+H10+H11+H12+H13+H14+H15+H16+H17+H18+H19+H20+H21+H22+H23+H24+H25+H26+H27+H28+H29+H30+H31+H32+H33+H34+H35+H36+H37+H38+H39+H40+H41+H42+H43+H44+H45+H46+H47+H48+H49+H50+H51+H52+H53+H54+H55+H56+H57+H58+H59+H60+H61+H62+H63+H64+H65+H66+H67+H68+H69+H70+H71+H72+H73+H74+H75+H76+H77+H78+H79+H80+H81+H82+H83+H84+H85+H86+H87+H88+H89+H90+H91+H92+H93+H94+H95+H96+H97+H98+H99</f>
        <v>0</v>
      </c>
      <c r="I6" s="7"/>
    </row>
    <row r="7" spans="1:9">
      <c r="A7" s="1" t="s">
        <v>33</v>
      </c>
      <c r="C7" s="2" t="s">
        <v>34</v>
      </c>
      <c r="D7" s="3" t="s">
        <v>29</v>
      </c>
      <c r="E7" s="4">
        <v>0</v>
      </c>
      <c r="F7" s="5">
        <v>0</v>
      </c>
      <c r="G7" s="6">
        <v>2</v>
      </c>
      <c r="H7" s="6">
        <f t="shared" ref="H7:H70" si="0">ROUND(ROUND(F7,2)*ROUND(E7,2), 2)</f>
        <v>0</v>
      </c>
      <c r="I7" s="7"/>
    </row>
    <row r="8" spans="1:9">
      <c r="A8" s="1" t="s">
        <v>35</v>
      </c>
      <c r="C8" s="2" t="s">
        <v>36</v>
      </c>
      <c r="D8" s="3" t="s">
        <v>29</v>
      </c>
      <c r="E8" s="4">
        <v>0</v>
      </c>
      <c r="F8" s="5">
        <v>0</v>
      </c>
      <c r="G8" s="6">
        <v>2</v>
      </c>
      <c r="H8" s="6">
        <f t="shared" si="0"/>
        <v>0</v>
      </c>
      <c r="I8" s="7"/>
    </row>
    <row r="9" spans="1:9" ht="38.25">
      <c r="A9" s="1" t="s">
        <v>37</v>
      </c>
      <c r="C9" s="2" t="s">
        <v>38</v>
      </c>
      <c r="D9" s="3" t="s">
        <v>29</v>
      </c>
      <c r="E9" s="4">
        <v>0</v>
      </c>
      <c r="F9" s="5">
        <v>0</v>
      </c>
      <c r="G9" s="6">
        <v>2</v>
      </c>
      <c r="H9" s="6">
        <f t="shared" si="0"/>
        <v>0</v>
      </c>
      <c r="I9" s="7"/>
    </row>
    <row r="10" spans="1:9" ht="25.5">
      <c r="A10" s="1" t="s">
        <v>39</v>
      </c>
      <c r="C10" s="2" t="s">
        <v>40</v>
      </c>
      <c r="D10" s="3" t="s">
        <v>29</v>
      </c>
      <c r="E10" s="4">
        <v>0</v>
      </c>
      <c r="F10" s="5">
        <v>0</v>
      </c>
      <c r="G10" s="6">
        <v>2</v>
      </c>
      <c r="H10" s="6">
        <f t="shared" si="0"/>
        <v>0</v>
      </c>
      <c r="I10" s="7"/>
    </row>
    <row r="11" spans="1:9">
      <c r="A11" s="1" t="s">
        <v>41</v>
      </c>
      <c r="C11" s="2" t="s">
        <v>42</v>
      </c>
      <c r="D11" s="3" t="s">
        <v>29</v>
      </c>
      <c r="E11" s="4">
        <v>0</v>
      </c>
      <c r="F11" s="5">
        <v>0</v>
      </c>
      <c r="G11" s="6">
        <v>2</v>
      </c>
      <c r="H11" s="6">
        <f t="shared" si="0"/>
        <v>0</v>
      </c>
      <c r="I11" s="7"/>
    </row>
    <row r="12" spans="1:9">
      <c r="A12" s="1" t="s">
        <v>43</v>
      </c>
      <c r="B12" s="1" t="s">
        <v>23</v>
      </c>
      <c r="C12" s="2" t="s">
        <v>44</v>
      </c>
      <c r="D12" s="3" t="s">
        <v>29</v>
      </c>
      <c r="E12" s="4">
        <v>0</v>
      </c>
      <c r="F12" s="5">
        <v>0</v>
      </c>
      <c r="G12" s="6">
        <v>2</v>
      </c>
      <c r="H12" s="6">
        <f t="shared" si="0"/>
        <v>0</v>
      </c>
      <c r="I12" s="7"/>
    </row>
    <row r="13" spans="1:9" ht="25.5">
      <c r="A13" s="1" t="s">
        <v>45</v>
      </c>
      <c r="B13" s="1" t="s">
        <v>46</v>
      </c>
      <c r="C13" s="2" t="s">
        <v>47</v>
      </c>
      <c r="D13" s="3" t="s">
        <v>29</v>
      </c>
      <c r="E13" s="4">
        <v>0</v>
      </c>
      <c r="F13" s="5">
        <v>0</v>
      </c>
      <c r="G13" s="6">
        <v>2</v>
      </c>
      <c r="H13" s="6">
        <f t="shared" si="0"/>
        <v>0</v>
      </c>
      <c r="I13" s="7"/>
    </row>
    <row r="14" spans="1:9">
      <c r="A14" s="1" t="s">
        <v>48</v>
      </c>
      <c r="B14" s="1" t="s">
        <v>49</v>
      </c>
      <c r="C14" s="2" t="s">
        <v>50</v>
      </c>
      <c r="D14" s="3" t="s">
        <v>29</v>
      </c>
      <c r="E14" s="4">
        <v>0</v>
      </c>
      <c r="F14" s="5">
        <v>0</v>
      </c>
      <c r="G14" s="6">
        <v>2</v>
      </c>
      <c r="H14" s="6">
        <f t="shared" si="0"/>
        <v>0</v>
      </c>
      <c r="I14" s="7"/>
    </row>
    <row r="15" spans="1:9" ht="51">
      <c r="A15" s="1" t="s">
        <v>51</v>
      </c>
      <c r="B15" s="1" t="s">
        <v>52</v>
      </c>
      <c r="C15" s="2" t="s">
        <v>53</v>
      </c>
      <c r="D15" s="3" t="s">
        <v>29</v>
      </c>
      <c r="E15" s="4">
        <v>0</v>
      </c>
      <c r="F15" s="5">
        <v>0</v>
      </c>
      <c r="G15" s="6">
        <v>2</v>
      </c>
      <c r="H15" s="6">
        <f t="shared" si="0"/>
        <v>0</v>
      </c>
      <c r="I15" s="7"/>
    </row>
    <row r="16" spans="1:9">
      <c r="A16" s="1" t="s">
        <v>54</v>
      </c>
      <c r="B16" s="1" t="s">
        <v>55</v>
      </c>
      <c r="C16" s="2" t="s">
        <v>56</v>
      </c>
      <c r="D16" s="3" t="s">
        <v>29</v>
      </c>
      <c r="E16" s="4">
        <v>0</v>
      </c>
      <c r="F16" s="5">
        <v>0</v>
      </c>
      <c r="G16" s="6">
        <v>2</v>
      </c>
      <c r="H16" s="6">
        <f t="shared" si="0"/>
        <v>0</v>
      </c>
      <c r="I16" s="7"/>
    </row>
    <row r="17" spans="1:9">
      <c r="A17" s="1" t="s">
        <v>57</v>
      </c>
      <c r="B17" s="1" t="s">
        <v>58</v>
      </c>
      <c r="C17" s="2" t="s">
        <v>59</v>
      </c>
      <c r="D17" s="3" t="s">
        <v>29</v>
      </c>
      <c r="E17" s="4">
        <v>0</v>
      </c>
      <c r="F17" s="5">
        <v>0</v>
      </c>
      <c r="G17" s="6">
        <v>2</v>
      </c>
      <c r="H17" s="6">
        <f t="shared" si="0"/>
        <v>0</v>
      </c>
      <c r="I17" s="7"/>
    </row>
    <row r="18" spans="1:9" ht="25.5">
      <c r="A18" s="1" t="s">
        <v>60</v>
      </c>
      <c r="B18" s="1" t="s">
        <v>61</v>
      </c>
      <c r="C18" s="2" t="s">
        <v>62</v>
      </c>
      <c r="D18" s="3" t="s">
        <v>29</v>
      </c>
      <c r="E18" s="4">
        <v>0</v>
      </c>
      <c r="F18" s="5">
        <v>0</v>
      </c>
      <c r="G18" s="6">
        <v>2</v>
      </c>
      <c r="H18" s="6">
        <f t="shared" si="0"/>
        <v>0</v>
      </c>
      <c r="I18" s="7"/>
    </row>
    <row r="19" spans="1:9" ht="25.5">
      <c r="A19" s="1" t="s">
        <v>63</v>
      </c>
      <c r="B19" s="1" t="s">
        <v>64</v>
      </c>
      <c r="C19" s="2" t="s">
        <v>65</v>
      </c>
      <c r="D19" s="3" t="s">
        <v>29</v>
      </c>
      <c r="E19" s="4">
        <v>0</v>
      </c>
      <c r="F19" s="5">
        <v>0</v>
      </c>
      <c r="G19" s="6">
        <v>2</v>
      </c>
      <c r="H19" s="6">
        <f t="shared" si="0"/>
        <v>0</v>
      </c>
      <c r="I19" s="7"/>
    </row>
    <row r="20" spans="1:9" ht="25.5">
      <c r="A20" s="1" t="s">
        <v>66</v>
      </c>
      <c r="B20" s="1" t="s">
        <v>67</v>
      </c>
      <c r="C20" s="2" t="s">
        <v>68</v>
      </c>
      <c r="D20" s="3" t="s">
        <v>29</v>
      </c>
      <c r="E20" s="4">
        <v>0</v>
      </c>
      <c r="F20" s="5">
        <v>0</v>
      </c>
      <c r="G20" s="6">
        <v>2</v>
      </c>
      <c r="H20" s="6">
        <f t="shared" si="0"/>
        <v>0</v>
      </c>
      <c r="I20" s="7"/>
    </row>
    <row r="21" spans="1:9" ht="25.5">
      <c r="A21" s="1" t="s">
        <v>69</v>
      </c>
      <c r="B21" s="1" t="s">
        <v>70</v>
      </c>
      <c r="C21" s="2" t="s">
        <v>71</v>
      </c>
      <c r="D21" s="3" t="s">
        <v>29</v>
      </c>
      <c r="E21" s="4">
        <v>0</v>
      </c>
      <c r="F21" s="5">
        <v>0</v>
      </c>
      <c r="G21" s="6">
        <v>2</v>
      </c>
      <c r="H21" s="6">
        <f t="shared" si="0"/>
        <v>0</v>
      </c>
      <c r="I21" s="7"/>
    </row>
    <row r="22" spans="1:9" ht="25.5">
      <c r="A22" s="1" t="s">
        <v>72</v>
      </c>
      <c r="B22" s="1" t="s">
        <v>73</v>
      </c>
      <c r="C22" s="2" t="s">
        <v>74</v>
      </c>
      <c r="D22" s="3" t="s">
        <v>29</v>
      </c>
      <c r="E22" s="4">
        <v>0</v>
      </c>
      <c r="F22" s="5">
        <v>0</v>
      </c>
      <c r="G22" s="6">
        <v>2</v>
      </c>
      <c r="H22" s="6">
        <f t="shared" si="0"/>
        <v>0</v>
      </c>
      <c r="I22" s="7"/>
    </row>
    <row r="23" spans="1:9" ht="25.5">
      <c r="A23" s="1" t="s">
        <v>75</v>
      </c>
      <c r="B23" s="1" t="s">
        <v>76</v>
      </c>
      <c r="C23" s="2" t="s">
        <v>77</v>
      </c>
      <c r="D23" s="3" t="s">
        <v>29</v>
      </c>
      <c r="E23" s="4">
        <v>0</v>
      </c>
      <c r="F23" s="5">
        <v>0</v>
      </c>
      <c r="G23" s="6">
        <v>2</v>
      </c>
      <c r="H23" s="6">
        <f t="shared" si="0"/>
        <v>0</v>
      </c>
      <c r="I23" s="7"/>
    </row>
    <row r="24" spans="1:9">
      <c r="A24" s="1" t="s">
        <v>78</v>
      </c>
      <c r="B24" s="1" t="s">
        <v>79</v>
      </c>
      <c r="C24" s="2" t="s">
        <v>80</v>
      </c>
      <c r="D24" s="3" t="s">
        <v>29</v>
      </c>
      <c r="E24" s="4">
        <v>0</v>
      </c>
      <c r="F24" s="5">
        <v>0</v>
      </c>
      <c r="G24" s="6">
        <v>2</v>
      </c>
      <c r="H24" s="6">
        <f t="shared" si="0"/>
        <v>0</v>
      </c>
      <c r="I24" s="7"/>
    </row>
    <row r="25" spans="1:9">
      <c r="A25" s="1" t="s">
        <v>81</v>
      </c>
      <c r="B25" s="1" t="s">
        <v>82</v>
      </c>
      <c r="C25" s="2" t="s">
        <v>83</v>
      </c>
      <c r="D25" s="3" t="s">
        <v>29</v>
      </c>
      <c r="E25" s="4">
        <v>0</v>
      </c>
      <c r="F25" s="5">
        <v>0</v>
      </c>
      <c r="G25" s="6">
        <v>2</v>
      </c>
      <c r="H25" s="6">
        <f t="shared" si="0"/>
        <v>0</v>
      </c>
      <c r="I25" s="7"/>
    </row>
    <row r="26" spans="1:9">
      <c r="A26" s="1" t="s">
        <v>84</v>
      </c>
      <c r="B26" s="1" t="s">
        <v>85</v>
      </c>
      <c r="C26" s="2" t="s">
        <v>86</v>
      </c>
      <c r="D26" s="3" t="s">
        <v>29</v>
      </c>
      <c r="E26" s="4">
        <v>0</v>
      </c>
      <c r="F26" s="5">
        <v>0</v>
      </c>
      <c r="G26" s="6">
        <v>2</v>
      </c>
      <c r="H26" s="6">
        <f t="shared" si="0"/>
        <v>0</v>
      </c>
      <c r="I26" s="7"/>
    </row>
    <row r="27" spans="1:9">
      <c r="A27" s="1" t="s">
        <v>87</v>
      </c>
      <c r="C27" s="2" t="s">
        <v>88</v>
      </c>
      <c r="D27" s="3" t="s">
        <v>29</v>
      </c>
      <c r="E27" s="4">
        <v>0</v>
      </c>
      <c r="F27" s="5">
        <v>0</v>
      </c>
      <c r="G27" s="6">
        <v>2</v>
      </c>
      <c r="H27" s="6">
        <f t="shared" si="0"/>
        <v>0</v>
      </c>
      <c r="I27" s="7"/>
    </row>
    <row r="28" spans="1:9" ht="25.5">
      <c r="A28" s="1" t="s">
        <v>89</v>
      </c>
      <c r="B28" s="1" t="s">
        <v>90</v>
      </c>
      <c r="C28" s="2" t="s">
        <v>91</v>
      </c>
      <c r="D28" s="3" t="s">
        <v>29</v>
      </c>
      <c r="E28" s="4">
        <v>0</v>
      </c>
      <c r="F28" s="5">
        <v>0</v>
      </c>
      <c r="G28" s="6">
        <v>2</v>
      </c>
      <c r="H28" s="6">
        <f t="shared" si="0"/>
        <v>0</v>
      </c>
      <c r="I28" s="7"/>
    </row>
    <row r="29" spans="1:9" ht="38.25">
      <c r="A29" s="1" t="s">
        <v>92</v>
      </c>
      <c r="B29" s="1" t="s">
        <v>93</v>
      </c>
      <c r="C29" s="2" t="s">
        <v>94</v>
      </c>
      <c r="D29" s="3" t="s">
        <v>29</v>
      </c>
      <c r="E29" s="4">
        <v>0</v>
      </c>
      <c r="F29" s="5">
        <v>0</v>
      </c>
      <c r="G29" s="6">
        <v>2</v>
      </c>
      <c r="H29" s="6">
        <f t="shared" si="0"/>
        <v>0</v>
      </c>
      <c r="I29" s="7"/>
    </row>
    <row r="30" spans="1:9" ht="102">
      <c r="A30" s="1" t="s">
        <v>95</v>
      </c>
      <c r="B30" s="1" t="s">
        <v>96</v>
      </c>
      <c r="C30" s="2" t="s">
        <v>97</v>
      </c>
      <c r="D30" s="3" t="s">
        <v>29</v>
      </c>
      <c r="E30" s="4">
        <v>0</v>
      </c>
      <c r="F30" s="5">
        <v>0</v>
      </c>
      <c r="G30" s="6">
        <v>2</v>
      </c>
      <c r="H30" s="6">
        <f t="shared" si="0"/>
        <v>0</v>
      </c>
      <c r="I30" s="7"/>
    </row>
    <row r="31" spans="1:9" ht="25.5">
      <c r="A31" s="1" t="s">
        <v>98</v>
      </c>
      <c r="B31" s="1" t="s">
        <v>99</v>
      </c>
      <c r="C31" s="2" t="s">
        <v>100</v>
      </c>
      <c r="D31" s="3" t="s">
        <v>29</v>
      </c>
      <c r="E31" s="4">
        <v>0</v>
      </c>
      <c r="F31" s="5">
        <v>0</v>
      </c>
      <c r="G31" s="6">
        <v>2</v>
      </c>
      <c r="H31" s="6">
        <f t="shared" si="0"/>
        <v>0</v>
      </c>
      <c r="I31" s="7"/>
    </row>
    <row r="32" spans="1:9">
      <c r="A32" s="1" t="s">
        <v>101</v>
      </c>
      <c r="C32" s="2" t="s">
        <v>102</v>
      </c>
      <c r="D32" s="3" t="s">
        <v>29</v>
      </c>
      <c r="E32" s="4">
        <v>0</v>
      </c>
      <c r="F32" s="5">
        <v>0</v>
      </c>
      <c r="G32" s="6">
        <v>2</v>
      </c>
      <c r="H32" s="6">
        <f t="shared" si="0"/>
        <v>0</v>
      </c>
      <c r="I32" s="7"/>
    </row>
    <row r="33" spans="1:9" ht="38.25">
      <c r="A33" s="1" t="s">
        <v>103</v>
      </c>
      <c r="B33" s="1" t="s">
        <v>104</v>
      </c>
      <c r="C33" s="2" t="s">
        <v>105</v>
      </c>
      <c r="D33" s="3" t="s">
        <v>29</v>
      </c>
      <c r="E33" s="4">
        <v>0</v>
      </c>
      <c r="F33" s="5">
        <v>0</v>
      </c>
      <c r="G33" s="6">
        <v>2</v>
      </c>
      <c r="H33" s="6">
        <f t="shared" si="0"/>
        <v>0</v>
      </c>
      <c r="I33" s="7"/>
    </row>
    <row r="34" spans="1:9" ht="38.25">
      <c r="A34" s="1" t="s">
        <v>106</v>
      </c>
      <c r="B34" s="1" t="s">
        <v>107</v>
      </c>
      <c r="C34" s="2" t="s">
        <v>108</v>
      </c>
      <c r="D34" s="3" t="s">
        <v>29</v>
      </c>
      <c r="E34" s="4">
        <v>0</v>
      </c>
      <c r="F34" s="5">
        <v>0</v>
      </c>
      <c r="G34" s="6">
        <v>2</v>
      </c>
      <c r="H34" s="6">
        <f t="shared" si="0"/>
        <v>0</v>
      </c>
      <c r="I34" s="7"/>
    </row>
    <row r="35" spans="1:9" ht="25.5">
      <c r="A35" s="1" t="s">
        <v>109</v>
      </c>
      <c r="B35" s="1" t="s">
        <v>110</v>
      </c>
      <c r="C35" s="2" t="s">
        <v>111</v>
      </c>
      <c r="D35" s="3" t="s">
        <v>29</v>
      </c>
      <c r="E35" s="4">
        <v>0</v>
      </c>
      <c r="F35" s="5">
        <v>0</v>
      </c>
      <c r="G35" s="6">
        <v>2</v>
      </c>
      <c r="H35" s="6">
        <f t="shared" si="0"/>
        <v>0</v>
      </c>
      <c r="I35" s="7"/>
    </row>
    <row r="36" spans="1:9">
      <c r="A36" s="1" t="s">
        <v>112</v>
      </c>
      <c r="B36" s="1" t="s">
        <v>113</v>
      </c>
      <c r="C36" s="2" t="s">
        <v>114</v>
      </c>
      <c r="D36" s="3" t="s">
        <v>29</v>
      </c>
      <c r="E36" s="4">
        <v>0</v>
      </c>
      <c r="F36" s="5">
        <v>0</v>
      </c>
      <c r="G36" s="6">
        <v>2</v>
      </c>
      <c r="H36" s="6">
        <f t="shared" si="0"/>
        <v>0</v>
      </c>
      <c r="I36" s="7"/>
    </row>
    <row r="37" spans="1:9" ht="38.25">
      <c r="A37" s="1" t="s">
        <v>115</v>
      </c>
      <c r="B37" s="1" t="s">
        <v>116</v>
      </c>
      <c r="C37" s="2" t="s">
        <v>117</v>
      </c>
      <c r="D37" s="3" t="s">
        <v>29</v>
      </c>
      <c r="E37" s="4">
        <v>0</v>
      </c>
      <c r="F37" s="5">
        <v>0</v>
      </c>
      <c r="G37" s="6">
        <v>2</v>
      </c>
      <c r="H37" s="6">
        <f t="shared" si="0"/>
        <v>0</v>
      </c>
      <c r="I37" s="7"/>
    </row>
    <row r="38" spans="1:9">
      <c r="A38" s="1" t="s">
        <v>118</v>
      </c>
      <c r="B38" s="1" t="s">
        <v>119</v>
      </c>
      <c r="C38" s="2" t="s">
        <v>120</v>
      </c>
      <c r="D38" s="3" t="s">
        <v>29</v>
      </c>
      <c r="E38" s="4">
        <v>0</v>
      </c>
      <c r="F38" s="5">
        <v>0</v>
      </c>
      <c r="G38" s="6">
        <v>2</v>
      </c>
      <c r="H38" s="6">
        <f t="shared" si="0"/>
        <v>0</v>
      </c>
      <c r="I38" s="7"/>
    </row>
    <row r="39" spans="1:9" ht="63.75">
      <c r="A39" s="1" t="s">
        <v>121</v>
      </c>
      <c r="B39" s="1" t="s">
        <v>122</v>
      </c>
      <c r="C39" s="2" t="s">
        <v>123</v>
      </c>
      <c r="D39" s="3" t="s">
        <v>29</v>
      </c>
      <c r="E39" s="4">
        <v>0</v>
      </c>
      <c r="F39" s="5">
        <v>0</v>
      </c>
      <c r="G39" s="6">
        <v>2</v>
      </c>
      <c r="H39" s="6">
        <f t="shared" si="0"/>
        <v>0</v>
      </c>
      <c r="I39" s="7"/>
    </row>
    <row r="40" spans="1:9" ht="25.5">
      <c r="A40" s="1" t="s">
        <v>124</v>
      </c>
      <c r="B40" s="1" t="s">
        <v>125</v>
      </c>
      <c r="C40" s="2" t="s">
        <v>126</v>
      </c>
      <c r="D40" s="3" t="s">
        <v>29</v>
      </c>
      <c r="E40" s="4">
        <v>0</v>
      </c>
      <c r="F40" s="5">
        <v>0</v>
      </c>
      <c r="G40" s="6">
        <v>2</v>
      </c>
      <c r="H40" s="6">
        <f t="shared" si="0"/>
        <v>0</v>
      </c>
      <c r="I40" s="7"/>
    </row>
    <row r="41" spans="1:9" ht="89.25">
      <c r="A41" s="1" t="s">
        <v>127</v>
      </c>
      <c r="B41" s="1" t="s">
        <v>128</v>
      </c>
      <c r="C41" s="2" t="s">
        <v>129</v>
      </c>
      <c r="D41" s="3" t="s">
        <v>29</v>
      </c>
      <c r="E41" s="4">
        <v>0</v>
      </c>
      <c r="F41" s="5">
        <v>0</v>
      </c>
      <c r="G41" s="6">
        <v>2</v>
      </c>
      <c r="H41" s="6">
        <f t="shared" si="0"/>
        <v>0</v>
      </c>
      <c r="I41" s="7"/>
    </row>
    <row r="42" spans="1:9" ht="38.25">
      <c r="A42" s="1" t="s">
        <v>130</v>
      </c>
      <c r="B42" s="1" t="s">
        <v>131</v>
      </c>
      <c r="C42" s="2" t="s">
        <v>132</v>
      </c>
      <c r="D42" s="3" t="s">
        <v>29</v>
      </c>
      <c r="E42" s="4">
        <v>0</v>
      </c>
      <c r="F42" s="5">
        <v>0</v>
      </c>
      <c r="G42" s="6">
        <v>2</v>
      </c>
      <c r="H42" s="6">
        <f t="shared" si="0"/>
        <v>0</v>
      </c>
      <c r="I42" s="7"/>
    </row>
    <row r="43" spans="1:9" ht="25.5">
      <c r="A43" s="1" t="s">
        <v>133</v>
      </c>
      <c r="B43" s="1" t="s">
        <v>107</v>
      </c>
      <c r="C43" s="2" t="s">
        <v>134</v>
      </c>
      <c r="D43" s="3" t="s">
        <v>29</v>
      </c>
      <c r="E43" s="4">
        <v>0</v>
      </c>
      <c r="F43" s="5">
        <v>0</v>
      </c>
      <c r="G43" s="6">
        <v>2</v>
      </c>
      <c r="H43" s="6">
        <f t="shared" si="0"/>
        <v>0</v>
      </c>
      <c r="I43" s="7"/>
    </row>
    <row r="44" spans="1:9" ht="38.25">
      <c r="A44" s="1" t="s">
        <v>135</v>
      </c>
      <c r="B44" s="1" t="s">
        <v>136</v>
      </c>
      <c r="C44" s="2" t="s">
        <v>137</v>
      </c>
      <c r="D44" s="3" t="s">
        <v>29</v>
      </c>
      <c r="E44" s="4">
        <v>0</v>
      </c>
      <c r="F44" s="5">
        <v>0</v>
      </c>
      <c r="G44" s="6">
        <v>2</v>
      </c>
      <c r="H44" s="6">
        <f t="shared" si="0"/>
        <v>0</v>
      </c>
      <c r="I44" s="7"/>
    </row>
    <row r="45" spans="1:9" ht="25.5">
      <c r="A45" s="1" t="s">
        <v>138</v>
      </c>
      <c r="B45" s="1" t="s">
        <v>139</v>
      </c>
      <c r="C45" s="2" t="s">
        <v>140</v>
      </c>
      <c r="D45" s="3" t="s">
        <v>29</v>
      </c>
      <c r="E45" s="4">
        <v>0</v>
      </c>
      <c r="F45" s="5">
        <v>0</v>
      </c>
      <c r="G45" s="6">
        <v>2</v>
      </c>
      <c r="H45" s="6">
        <f t="shared" si="0"/>
        <v>0</v>
      </c>
      <c r="I45" s="7"/>
    </row>
    <row r="46" spans="1:9">
      <c r="A46" s="1" t="s">
        <v>141</v>
      </c>
      <c r="B46" s="1" t="s">
        <v>142</v>
      </c>
      <c r="C46" s="2" t="s">
        <v>143</v>
      </c>
      <c r="D46" s="3" t="s">
        <v>29</v>
      </c>
      <c r="E46" s="4">
        <v>0</v>
      </c>
      <c r="F46" s="5">
        <v>0</v>
      </c>
      <c r="G46" s="6">
        <v>2</v>
      </c>
      <c r="H46" s="6">
        <f t="shared" si="0"/>
        <v>0</v>
      </c>
      <c r="I46" s="7"/>
    </row>
    <row r="47" spans="1:9" ht="38.25">
      <c r="A47" s="1" t="s">
        <v>144</v>
      </c>
      <c r="B47" s="1" t="s">
        <v>145</v>
      </c>
      <c r="C47" s="2" t="s">
        <v>146</v>
      </c>
      <c r="D47" s="3" t="s">
        <v>29</v>
      </c>
      <c r="E47" s="4">
        <v>0</v>
      </c>
      <c r="F47" s="5">
        <v>0</v>
      </c>
      <c r="G47" s="6">
        <v>2</v>
      </c>
      <c r="H47" s="6">
        <f t="shared" si="0"/>
        <v>0</v>
      </c>
      <c r="I47" s="7"/>
    </row>
    <row r="48" spans="1:9" ht="25.5">
      <c r="A48" s="1" t="s">
        <v>147</v>
      </c>
      <c r="B48" s="1" t="s">
        <v>148</v>
      </c>
      <c r="C48" s="2" t="s">
        <v>149</v>
      </c>
      <c r="D48" s="3" t="s">
        <v>29</v>
      </c>
      <c r="E48" s="4">
        <v>0</v>
      </c>
      <c r="F48" s="5">
        <v>0</v>
      </c>
      <c r="G48" s="6">
        <v>2</v>
      </c>
      <c r="H48" s="6">
        <f t="shared" si="0"/>
        <v>0</v>
      </c>
      <c r="I48" s="7"/>
    </row>
    <row r="49" spans="1:9" ht="76.5">
      <c r="A49" s="1" t="s">
        <v>150</v>
      </c>
      <c r="B49" s="1" t="s">
        <v>151</v>
      </c>
      <c r="C49" s="2" t="s">
        <v>152</v>
      </c>
      <c r="D49" s="3" t="s">
        <v>29</v>
      </c>
      <c r="E49" s="4">
        <v>0</v>
      </c>
      <c r="F49" s="5">
        <v>0</v>
      </c>
      <c r="G49" s="6">
        <v>2</v>
      </c>
      <c r="H49" s="6">
        <f t="shared" si="0"/>
        <v>0</v>
      </c>
      <c r="I49" s="7"/>
    </row>
    <row r="50" spans="1:9" ht="140.25">
      <c r="A50" s="1" t="s">
        <v>153</v>
      </c>
      <c r="B50" s="1" t="s">
        <v>154</v>
      </c>
      <c r="C50" s="2" t="s">
        <v>155</v>
      </c>
      <c r="D50" s="3" t="s">
        <v>29</v>
      </c>
      <c r="E50" s="4">
        <v>0</v>
      </c>
      <c r="F50" s="5">
        <v>0</v>
      </c>
      <c r="G50" s="6">
        <v>2</v>
      </c>
      <c r="H50" s="6">
        <f t="shared" si="0"/>
        <v>0</v>
      </c>
      <c r="I50" s="7"/>
    </row>
    <row r="51" spans="1:9" ht="25.5">
      <c r="A51" s="1" t="s">
        <v>156</v>
      </c>
      <c r="B51" s="1" t="s">
        <v>157</v>
      </c>
      <c r="C51" s="2" t="s">
        <v>158</v>
      </c>
      <c r="D51" s="3" t="s">
        <v>29</v>
      </c>
      <c r="E51" s="4">
        <v>0</v>
      </c>
      <c r="F51" s="5">
        <v>0</v>
      </c>
      <c r="G51" s="6">
        <v>2</v>
      </c>
      <c r="H51" s="6">
        <f t="shared" si="0"/>
        <v>0</v>
      </c>
      <c r="I51" s="7"/>
    </row>
    <row r="52" spans="1:9">
      <c r="A52" s="1" t="s">
        <v>159</v>
      </c>
      <c r="C52" s="2" t="s">
        <v>160</v>
      </c>
      <c r="D52" s="3" t="s">
        <v>29</v>
      </c>
      <c r="E52" s="4">
        <v>0</v>
      </c>
      <c r="F52" s="5">
        <v>0</v>
      </c>
      <c r="G52" s="6">
        <v>2</v>
      </c>
      <c r="H52" s="6">
        <f t="shared" si="0"/>
        <v>0</v>
      </c>
      <c r="I52" s="7"/>
    </row>
    <row r="53" spans="1:9" ht="38.25">
      <c r="A53" s="1" t="s">
        <v>161</v>
      </c>
      <c r="B53" s="1" t="s">
        <v>162</v>
      </c>
      <c r="C53" s="2" t="s">
        <v>163</v>
      </c>
      <c r="D53" s="3" t="s">
        <v>29</v>
      </c>
      <c r="E53" s="4">
        <v>0</v>
      </c>
      <c r="F53" s="5">
        <v>0</v>
      </c>
      <c r="G53" s="6">
        <v>2</v>
      </c>
      <c r="H53" s="6">
        <f t="shared" si="0"/>
        <v>0</v>
      </c>
      <c r="I53" s="7"/>
    </row>
    <row r="54" spans="1:9" ht="89.25">
      <c r="A54" s="1" t="s">
        <v>164</v>
      </c>
      <c r="B54" s="1" t="s">
        <v>165</v>
      </c>
      <c r="C54" s="2" t="s">
        <v>166</v>
      </c>
      <c r="D54" s="3" t="s">
        <v>29</v>
      </c>
      <c r="E54" s="4">
        <v>0</v>
      </c>
      <c r="F54" s="5">
        <v>0</v>
      </c>
      <c r="G54" s="6">
        <v>2</v>
      </c>
      <c r="H54" s="6">
        <f t="shared" si="0"/>
        <v>0</v>
      </c>
      <c r="I54" s="7"/>
    </row>
    <row r="55" spans="1:9" ht="51">
      <c r="A55" s="1" t="s">
        <v>167</v>
      </c>
      <c r="B55" s="1" t="s">
        <v>168</v>
      </c>
      <c r="C55" s="2" t="s">
        <v>169</v>
      </c>
      <c r="D55" s="3" t="s">
        <v>29</v>
      </c>
      <c r="E55" s="4">
        <v>0</v>
      </c>
      <c r="F55" s="5">
        <v>0</v>
      </c>
      <c r="G55" s="6">
        <v>2</v>
      </c>
      <c r="H55" s="6">
        <f t="shared" si="0"/>
        <v>0</v>
      </c>
      <c r="I55" s="7"/>
    </row>
    <row r="56" spans="1:9" ht="76.5">
      <c r="A56" s="1" t="s">
        <v>170</v>
      </c>
      <c r="B56" s="1" t="s">
        <v>171</v>
      </c>
      <c r="C56" s="2" t="s">
        <v>172</v>
      </c>
      <c r="D56" s="3" t="s">
        <v>29</v>
      </c>
      <c r="E56" s="4">
        <v>0</v>
      </c>
      <c r="F56" s="5">
        <v>0</v>
      </c>
      <c r="G56" s="6">
        <v>2</v>
      </c>
      <c r="H56" s="6">
        <f t="shared" si="0"/>
        <v>0</v>
      </c>
      <c r="I56" s="7"/>
    </row>
    <row r="57" spans="1:9" ht="89.25">
      <c r="A57" s="1" t="s">
        <v>173</v>
      </c>
      <c r="B57" s="1" t="s">
        <v>174</v>
      </c>
      <c r="C57" s="2" t="s">
        <v>175</v>
      </c>
      <c r="D57" s="3" t="s">
        <v>29</v>
      </c>
      <c r="E57" s="4">
        <v>0</v>
      </c>
      <c r="F57" s="5">
        <v>0</v>
      </c>
      <c r="G57" s="6">
        <v>2</v>
      </c>
      <c r="H57" s="6">
        <f t="shared" si="0"/>
        <v>0</v>
      </c>
      <c r="I57" s="7"/>
    </row>
    <row r="58" spans="1:9" ht="51">
      <c r="A58" s="1" t="s">
        <v>176</v>
      </c>
      <c r="B58" s="1" t="s">
        <v>177</v>
      </c>
      <c r="C58" s="2" t="s">
        <v>178</v>
      </c>
      <c r="D58" s="3" t="s">
        <v>29</v>
      </c>
      <c r="E58" s="4">
        <v>0</v>
      </c>
      <c r="F58" s="5">
        <v>0</v>
      </c>
      <c r="G58" s="6">
        <v>2</v>
      </c>
      <c r="H58" s="6">
        <f t="shared" si="0"/>
        <v>0</v>
      </c>
      <c r="I58" s="7"/>
    </row>
    <row r="59" spans="1:9" ht="51">
      <c r="A59" s="1" t="s">
        <v>179</v>
      </c>
      <c r="B59" s="1" t="s">
        <v>180</v>
      </c>
      <c r="C59" s="2" t="s">
        <v>181</v>
      </c>
      <c r="D59" s="3" t="s">
        <v>29</v>
      </c>
      <c r="E59" s="4">
        <v>0</v>
      </c>
      <c r="F59" s="5">
        <v>0</v>
      </c>
      <c r="G59" s="6">
        <v>2</v>
      </c>
      <c r="H59" s="6">
        <f t="shared" si="0"/>
        <v>0</v>
      </c>
      <c r="I59" s="7"/>
    </row>
    <row r="60" spans="1:9" ht="25.5">
      <c r="A60" s="1" t="s">
        <v>182</v>
      </c>
      <c r="B60" s="1" t="s">
        <v>183</v>
      </c>
      <c r="C60" s="2" t="s">
        <v>184</v>
      </c>
      <c r="D60" s="3" t="s">
        <v>29</v>
      </c>
      <c r="E60" s="4">
        <v>0</v>
      </c>
      <c r="F60" s="5">
        <v>0</v>
      </c>
      <c r="G60" s="6">
        <v>2</v>
      </c>
      <c r="H60" s="6">
        <f t="shared" si="0"/>
        <v>0</v>
      </c>
      <c r="I60" s="7"/>
    </row>
    <row r="61" spans="1:9" ht="25.5">
      <c r="A61" s="1" t="s">
        <v>185</v>
      </c>
      <c r="B61" s="1" t="s">
        <v>186</v>
      </c>
      <c r="C61" s="2" t="s">
        <v>187</v>
      </c>
      <c r="D61" s="3" t="s">
        <v>29</v>
      </c>
      <c r="E61" s="4">
        <v>0</v>
      </c>
      <c r="F61" s="5">
        <v>0</v>
      </c>
      <c r="G61" s="6">
        <v>2</v>
      </c>
      <c r="H61" s="6">
        <f t="shared" si="0"/>
        <v>0</v>
      </c>
      <c r="I61" s="7"/>
    </row>
    <row r="62" spans="1:9" ht="25.5">
      <c r="A62" s="1" t="s">
        <v>188</v>
      </c>
      <c r="B62" s="1" t="s">
        <v>189</v>
      </c>
      <c r="C62" s="2" t="s">
        <v>190</v>
      </c>
      <c r="D62" s="3" t="s">
        <v>29</v>
      </c>
      <c r="E62" s="4">
        <v>0</v>
      </c>
      <c r="F62" s="5">
        <v>0</v>
      </c>
      <c r="G62" s="6">
        <v>2</v>
      </c>
      <c r="H62" s="6">
        <f t="shared" si="0"/>
        <v>0</v>
      </c>
      <c r="I62" s="7"/>
    </row>
    <row r="63" spans="1:9" ht="25.5">
      <c r="A63" s="1" t="s">
        <v>191</v>
      </c>
      <c r="B63" s="1" t="s">
        <v>192</v>
      </c>
      <c r="C63" s="2" t="s">
        <v>193</v>
      </c>
      <c r="D63" s="3" t="s">
        <v>29</v>
      </c>
      <c r="E63" s="4">
        <v>0</v>
      </c>
      <c r="F63" s="5">
        <v>0</v>
      </c>
      <c r="G63" s="6">
        <v>2</v>
      </c>
      <c r="H63" s="6">
        <f t="shared" si="0"/>
        <v>0</v>
      </c>
      <c r="I63" s="7"/>
    </row>
    <row r="64" spans="1:9">
      <c r="A64" s="1" t="s">
        <v>194</v>
      </c>
      <c r="C64" s="2" t="s">
        <v>195</v>
      </c>
      <c r="D64" s="3" t="s">
        <v>29</v>
      </c>
      <c r="E64" s="4">
        <v>0</v>
      </c>
      <c r="F64" s="5">
        <v>0</v>
      </c>
      <c r="G64" s="6">
        <v>2</v>
      </c>
      <c r="H64" s="6">
        <f t="shared" si="0"/>
        <v>0</v>
      </c>
      <c r="I64" s="7"/>
    </row>
    <row r="65" spans="1:9" ht="89.25">
      <c r="A65" s="1" t="s">
        <v>196</v>
      </c>
      <c r="B65" s="1" t="s">
        <v>197</v>
      </c>
      <c r="C65" s="2" t="s">
        <v>198</v>
      </c>
      <c r="D65" s="3" t="s">
        <v>29</v>
      </c>
      <c r="E65" s="4">
        <v>0</v>
      </c>
      <c r="F65" s="5">
        <v>0</v>
      </c>
      <c r="G65" s="6">
        <v>2</v>
      </c>
      <c r="H65" s="6">
        <f t="shared" si="0"/>
        <v>0</v>
      </c>
      <c r="I65" s="7"/>
    </row>
    <row r="66" spans="1:9" ht="76.5">
      <c r="A66" s="1" t="s">
        <v>199</v>
      </c>
      <c r="B66" s="1" t="s">
        <v>200</v>
      </c>
      <c r="C66" s="2" t="s">
        <v>201</v>
      </c>
      <c r="D66" s="3" t="s">
        <v>29</v>
      </c>
      <c r="E66" s="4">
        <v>0</v>
      </c>
      <c r="F66" s="5">
        <v>0</v>
      </c>
      <c r="G66" s="6">
        <v>2</v>
      </c>
      <c r="H66" s="6">
        <f t="shared" si="0"/>
        <v>0</v>
      </c>
      <c r="I66" s="7"/>
    </row>
    <row r="67" spans="1:9" ht="76.5">
      <c r="A67" s="1" t="s">
        <v>202</v>
      </c>
      <c r="B67" s="1" t="s">
        <v>203</v>
      </c>
      <c r="C67" s="2" t="s">
        <v>204</v>
      </c>
      <c r="D67" s="3" t="s">
        <v>29</v>
      </c>
      <c r="E67" s="4">
        <v>0</v>
      </c>
      <c r="F67" s="5">
        <v>0</v>
      </c>
      <c r="G67" s="6">
        <v>2</v>
      </c>
      <c r="H67" s="6">
        <f t="shared" si="0"/>
        <v>0</v>
      </c>
      <c r="I67" s="7"/>
    </row>
    <row r="68" spans="1:9" ht="89.25">
      <c r="A68" s="1" t="s">
        <v>205</v>
      </c>
      <c r="B68" s="1" t="s">
        <v>206</v>
      </c>
      <c r="C68" s="2" t="s">
        <v>207</v>
      </c>
      <c r="D68" s="3" t="s">
        <v>29</v>
      </c>
      <c r="E68" s="4">
        <v>0</v>
      </c>
      <c r="F68" s="5">
        <v>0</v>
      </c>
      <c r="G68" s="6">
        <v>2</v>
      </c>
      <c r="H68" s="6">
        <f t="shared" si="0"/>
        <v>0</v>
      </c>
      <c r="I68" s="7"/>
    </row>
    <row r="69" spans="1:9" ht="63.75">
      <c r="A69" s="1" t="s">
        <v>208</v>
      </c>
      <c r="B69" s="1" t="s">
        <v>209</v>
      </c>
      <c r="C69" s="2" t="s">
        <v>210</v>
      </c>
      <c r="D69" s="3" t="s">
        <v>29</v>
      </c>
      <c r="E69" s="4">
        <v>0</v>
      </c>
      <c r="F69" s="5">
        <v>0</v>
      </c>
      <c r="G69" s="6">
        <v>2</v>
      </c>
      <c r="H69" s="6">
        <f t="shared" si="0"/>
        <v>0</v>
      </c>
      <c r="I69" s="7"/>
    </row>
    <row r="70" spans="1:9" ht="38.25">
      <c r="A70" s="1" t="s">
        <v>211</v>
      </c>
      <c r="B70" s="1" t="s">
        <v>212</v>
      </c>
      <c r="C70" s="2" t="s">
        <v>213</v>
      </c>
      <c r="D70" s="3" t="s">
        <v>29</v>
      </c>
      <c r="E70" s="4">
        <v>0</v>
      </c>
      <c r="F70" s="5">
        <v>0</v>
      </c>
      <c r="G70" s="6">
        <v>2</v>
      </c>
      <c r="H70" s="6">
        <f t="shared" si="0"/>
        <v>0</v>
      </c>
      <c r="I70" s="7"/>
    </row>
    <row r="71" spans="1:9" ht="38.25">
      <c r="A71" s="1" t="s">
        <v>214</v>
      </c>
      <c r="B71" s="1" t="s">
        <v>215</v>
      </c>
      <c r="C71" s="2" t="s">
        <v>216</v>
      </c>
      <c r="D71" s="3" t="s">
        <v>29</v>
      </c>
      <c r="E71" s="4">
        <v>0</v>
      </c>
      <c r="F71" s="5">
        <v>0</v>
      </c>
      <c r="G71" s="6">
        <v>2</v>
      </c>
      <c r="H71" s="6">
        <f t="shared" ref="H71:H99" si="1">ROUND(ROUND(F71,2)*ROUND(E71,2), 2)</f>
        <v>0</v>
      </c>
      <c r="I71" s="7"/>
    </row>
    <row r="72" spans="1:9" ht="25.5">
      <c r="A72" s="1" t="s">
        <v>217</v>
      </c>
      <c r="B72" s="1" t="s">
        <v>218</v>
      </c>
      <c r="C72" s="2" t="s">
        <v>219</v>
      </c>
      <c r="D72" s="3" t="s">
        <v>29</v>
      </c>
      <c r="E72" s="4">
        <v>0</v>
      </c>
      <c r="F72" s="5">
        <v>0</v>
      </c>
      <c r="G72" s="6">
        <v>2</v>
      </c>
      <c r="H72" s="6">
        <f t="shared" si="1"/>
        <v>0</v>
      </c>
      <c r="I72" s="7"/>
    </row>
    <row r="73" spans="1:9">
      <c r="A73" s="1" t="s">
        <v>220</v>
      </c>
      <c r="C73" s="2" t="s">
        <v>221</v>
      </c>
      <c r="D73" s="3" t="s">
        <v>29</v>
      </c>
      <c r="E73" s="4">
        <v>0</v>
      </c>
      <c r="F73" s="5">
        <v>0</v>
      </c>
      <c r="G73" s="6">
        <v>2</v>
      </c>
      <c r="H73" s="6">
        <f t="shared" si="1"/>
        <v>0</v>
      </c>
      <c r="I73" s="7"/>
    </row>
    <row r="74" spans="1:9" ht="38.25">
      <c r="A74" s="1" t="s">
        <v>222</v>
      </c>
      <c r="B74" s="1" t="s">
        <v>223</v>
      </c>
      <c r="C74" s="2" t="s">
        <v>224</v>
      </c>
      <c r="D74" s="3" t="s">
        <v>29</v>
      </c>
      <c r="E74" s="4">
        <v>0</v>
      </c>
      <c r="F74" s="5">
        <v>0</v>
      </c>
      <c r="G74" s="6">
        <v>2</v>
      </c>
      <c r="H74" s="6">
        <f t="shared" si="1"/>
        <v>0</v>
      </c>
      <c r="I74" s="7"/>
    </row>
    <row r="75" spans="1:9" ht="38.25">
      <c r="A75" s="1" t="s">
        <v>225</v>
      </c>
      <c r="B75" s="1" t="s">
        <v>226</v>
      </c>
      <c r="C75" s="2" t="s">
        <v>227</v>
      </c>
      <c r="D75" s="3" t="s">
        <v>29</v>
      </c>
      <c r="E75" s="4">
        <v>0</v>
      </c>
      <c r="F75" s="5">
        <v>0</v>
      </c>
      <c r="G75" s="6">
        <v>2</v>
      </c>
      <c r="H75" s="6">
        <f t="shared" si="1"/>
        <v>0</v>
      </c>
      <c r="I75" s="7"/>
    </row>
    <row r="76" spans="1:9" ht="25.5">
      <c r="A76" s="1" t="s">
        <v>228</v>
      </c>
      <c r="B76" s="1" t="s">
        <v>229</v>
      </c>
      <c r="C76" s="2" t="s">
        <v>230</v>
      </c>
      <c r="D76" s="3" t="s">
        <v>29</v>
      </c>
      <c r="E76" s="4">
        <v>0</v>
      </c>
      <c r="F76" s="5">
        <v>0</v>
      </c>
      <c r="G76" s="6">
        <v>2</v>
      </c>
      <c r="H76" s="6">
        <f t="shared" si="1"/>
        <v>0</v>
      </c>
      <c r="I76" s="7"/>
    </row>
    <row r="77" spans="1:9">
      <c r="A77" s="1" t="s">
        <v>231</v>
      </c>
      <c r="C77" s="2" t="s">
        <v>232</v>
      </c>
      <c r="D77" s="3" t="s">
        <v>29</v>
      </c>
      <c r="E77" s="4">
        <v>0</v>
      </c>
      <c r="F77" s="5">
        <v>0</v>
      </c>
      <c r="G77" s="6">
        <v>2</v>
      </c>
      <c r="H77" s="6">
        <f t="shared" si="1"/>
        <v>0</v>
      </c>
      <c r="I77" s="7"/>
    </row>
    <row r="78" spans="1:9" ht="76.5">
      <c r="A78" s="1" t="s">
        <v>233</v>
      </c>
      <c r="B78" s="1" t="s">
        <v>234</v>
      </c>
      <c r="C78" s="2" t="s">
        <v>235</v>
      </c>
      <c r="D78" s="3" t="s">
        <v>29</v>
      </c>
      <c r="E78" s="4">
        <v>0</v>
      </c>
      <c r="F78" s="5">
        <v>0</v>
      </c>
      <c r="G78" s="6">
        <v>2</v>
      </c>
      <c r="H78" s="6">
        <f t="shared" si="1"/>
        <v>0</v>
      </c>
      <c r="I78" s="7"/>
    </row>
    <row r="79" spans="1:9" ht="25.5">
      <c r="A79" s="1" t="s">
        <v>236</v>
      </c>
      <c r="B79" s="1" t="s">
        <v>237</v>
      </c>
      <c r="C79" s="2" t="s">
        <v>238</v>
      </c>
      <c r="D79" s="3" t="s">
        <v>29</v>
      </c>
      <c r="E79" s="4">
        <v>0</v>
      </c>
      <c r="F79" s="5">
        <v>0</v>
      </c>
      <c r="G79" s="6">
        <v>2</v>
      </c>
      <c r="H79" s="6">
        <f t="shared" si="1"/>
        <v>0</v>
      </c>
      <c r="I79" s="7"/>
    </row>
    <row r="80" spans="1:9" ht="25.5">
      <c r="A80" s="1" t="s">
        <v>239</v>
      </c>
      <c r="B80" s="1" t="s">
        <v>240</v>
      </c>
      <c r="C80" s="2" t="s">
        <v>241</v>
      </c>
      <c r="D80" s="3" t="s">
        <v>29</v>
      </c>
      <c r="E80" s="4">
        <v>0</v>
      </c>
      <c r="F80" s="5">
        <v>0</v>
      </c>
      <c r="G80" s="6">
        <v>2</v>
      </c>
      <c r="H80" s="6">
        <f t="shared" si="1"/>
        <v>0</v>
      </c>
      <c r="I80" s="7"/>
    </row>
    <row r="81" spans="1:9" ht="38.25">
      <c r="A81" s="1" t="s">
        <v>242</v>
      </c>
      <c r="B81" s="1" t="s">
        <v>243</v>
      </c>
      <c r="C81" s="2" t="s">
        <v>244</v>
      </c>
      <c r="D81" s="3" t="s">
        <v>29</v>
      </c>
      <c r="E81" s="4">
        <v>0</v>
      </c>
      <c r="F81" s="5">
        <v>0</v>
      </c>
      <c r="G81" s="6">
        <v>2</v>
      </c>
      <c r="H81" s="6">
        <f t="shared" si="1"/>
        <v>0</v>
      </c>
      <c r="I81" s="7"/>
    </row>
    <row r="82" spans="1:9" ht="25.5">
      <c r="A82" s="1" t="s">
        <v>245</v>
      </c>
      <c r="B82" s="1" t="s">
        <v>246</v>
      </c>
      <c r="C82" s="2" t="s">
        <v>247</v>
      </c>
      <c r="D82" s="3" t="s">
        <v>29</v>
      </c>
      <c r="E82" s="4">
        <v>0</v>
      </c>
      <c r="F82" s="5">
        <v>0</v>
      </c>
      <c r="G82" s="6">
        <v>2</v>
      </c>
      <c r="H82" s="6">
        <f t="shared" si="1"/>
        <v>0</v>
      </c>
      <c r="I82" s="7"/>
    </row>
    <row r="83" spans="1:9">
      <c r="A83" s="1" t="s">
        <v>248</v>
      </c>
      <c r="B83" s="1" t="s">
        <v>249</v>
      </c>
      <c r="C83" s="2" t="s">
        <v>250</v>
      </c>
      <c r="D83" s="3" t="s">
        <v>29</v>
      </c>
      <c r="E83" s="4">
        <v>0</v>
      </c>
      <c r="F83" s="5">
        <v>0</v>
      </c>
      <c r="G83" s="6">
        <v>2</v>
      </c>
      <c r="H83" s="6">
        <f t="shared" si="1"/>
        <v>0</v>
      </c>
      <c r="I83" s="7"/>
    </row>
    <row r="84" spans="1:9">
      <c r="A84" s="1" t="s">
        <v>251</v>
      </c>
      <c r="B84" s="1" t="s">
        <v>252</v>
      </c>
      <c r="C84" s="2" t="s">
        <v>253</v>
      </c>
      <c r="D84" s="3" t="s">
        <v>29</v>
      </c>
      <c r="E84" s="4">
        <v>0</v>
      </c>
      <c r="F84" s="5">
        <v>0</v>
      </c>
      <c r="G84" s="6">
        <v>2</v>
      </c>
      <c r="H84" s="6">
        <f t="shared" si="1"/>
        <v>0</v>
      </c>
      <c r="I84" s="7"/>
    </row>
    <row r="85" spans="1:9">
      <c r="A85" s="1" t="s">
        <v>254</v>
      </c>
      <c r="C85" s="2" t="s">
        <v>255</v>
      </c>
      <c r="D85" s="3" t="s">
        <v>29</v>
      </c>
      <c r="E85" s="4">
        <v>0</v>
      </c>
      <c r="F85" s="5">
        <v>0</v>
      </c>
      <c r="G85" s="6">
        <v>2</v>
      </c>
      <c r="H85" s="6">
        <f t="shared" si="1"/>
        <v>0</v>
      </c>
      <c r="I85" s="7"/>
    </row>
    <row r="86" spans="1:9" ht="63.75">
      <c r="A86" s="1" t="s">
        <v>256</v>
      </c>
      <c r="B86" s="1" t="s">
        <v>257</v>
      </c>
      <c r="C86" s="2" t="s">
        <v>258</v>
      </c>
      <c r="D86" s="3" t="s">
        <v>29</v>
      </c>
      <c r="E86" s="4">
        <v>0</v>
      </c>
      <c r="F86" s="5">
        <v>0</v>
      </c>
      <c r="G86" s="6">
        <v>2</v>
      </c>
      <c r="H86" s="6">
        <f t="shared" si="1"/>
        <v>0</v>
      </c>
      <c r="I86" s="7"/>
    </row>
    <row r="87" spans="1:9" ht="38.25">
      <c r="A87" s="1" t="s">
        <v>259</v>
      </c>
      <c r="B87" s="1" t="s">
        <v>260</v>
      </c>
      <c r="C87" s="2" t="s">
        <v>261</v>
      </c>
      <c r="D87" s="3" t="s">
        <v>29</v>
      </c>
      <c r="E87" s="4">
        <v>0</v>
      </c>
      <c r="F87" s="5">
        <v>0</v>
      </c>
      <c r="G87" s="6">
        <v>2</v>
      </c>
      <c r="H87" s="6">
        <f t="shared" si="1"/>
        <v>0</v>
      </c>
      <c r="I87" s="7"/>
    </row>
    <row r="88" spans="1:9" ht="25.5">
      <c r="A88" s="1" t="s">
        <v>262</v>
      </c>
      <c r="B88" s="1" t="s">
        <v>263</v>
      </c>
      <c r="C88" s="2" t="s">
        <v>264</v>
      </c>
      <c r="D88" s="3" t="s">
        <v>29</v>
      </c>
      <c r="E88" s="4">
        <v>0</v>
      </c>
      <c r="F88" s="5">
        <v>0</v>
      </c>
      <c r="G88" s="6">
        <v>2</v>
      </c>
      <c r="H88" s="6">
        <f t="shared" si="1"/>
        <v>0</v>
      </c>
      <c r="I88" s="7"/>
    </row>
    <row r="89" spans="1:9" ht="63.75">
      <c r="A89" s="1" t="s">
        <v>265</v>
      </c>
      <c r="B89" s="1" t="s">
        <v>266</v>
      </c>
      <c r="C89" s="2" t="s">
        <v>267</v>
      </c>
      <c r="D89" s="3" t="s">
        <v>29</v>
      </c>
      <c r="E89" s="4">
        <v>0</v>
      </c>
      <c r="F89" s="5">
        <v>0</v>
      </c>
      <c r="G89" s="6">
        <v>2</v>
      </c>
      <c r="H89" s="6">
        <f t="shared" si="1"/>
        <v>0</v>
      </c>
      <c r="I89" s="7"/>
    </row>
    <row r="90" spans="1:9">
      <c r="A90" s="1" t="s">
        <v>268</v>
      </c>
      <c r="C90" s="2" t="s">
        <v>269</v>
      </c>
      <c r="D90" s="3" t="s">
        <v>29</v>
      </c>
      <c r="E90" s="4">
        <v>0</v>
      </c>
      <c r="F90" s="5">
        <v>0</v>
      </c>
      <c r="G90" s="6">
        <v>2</v>
      </c>
      <c r="H90" s="6">
        <f t="shared" si="1"/>
        <v>0</v>
      </c>
      <c r="I90" s="7"/>
    </row>
    <row r="91" spans="1:9" ht="25.5">
      <c r="A91" s="1" t="s">
        <v>270</v>
      </c>
      <c r="B91" s="1" t="s">
        <v>271</v>
      </c>
      <c r="C91" s="2" t="s">
        <v>272</v>
      </c>
      <c r="D91" s="3" t="s">
        <v>29</v>
      </c>
      <c r="E91" s="4">
        <v>0</v>
      </c>
      <c r="F91" s="5">
        <v>0</v>
      </c>
      <c r="G91" s="6">
        <v>2</v>
      </c>
      <c r="H91" s="6">
        <f t="shared" si="1"/>
        <v>0</v>
      </c>
      <c r="I91" s="7"/>
    </row>
    <row r="92" spans="1:9" ht="38.25">
      <c r="A92" s="1" t="s">
        <v>273</v>
      </c>
      <c r="B92" s="1" t="s">
        <v>274</v>
      </c>
      <c r="C92" s="2" t="s">
        <v>275</v>
      </c>
      <c r="D92" s="3" t="s">
        <v>29</v>
      </c>
      <c r="E92" s="4">
        <v>0</v>
      </c>
      <c r="F92" s="5">
        <v>0</v>
      </c>
      <c r="G92" s="6">
        <v>2</v>
      </c>
      <c r="H92" s="6">
        <f t="shared" si="1"/>
        <v>0</v>
      </c>
      <c r="I92" s="7"/>
    </row>
    <row r="93" spans="1:9" ht="38.25">
      <c r="A93" s="1" t="s">
        <v>276</v>
      </c>
      <c r="B93" s="1" t="s">
        <v>277</v>
      </c>
      <c r="C93" s="2" t="s">
        <v>278</v>
      </c>
      <c r="D93" s="3" t="s">
        <v>29</v>
      </c>
      <c r="E93" s="4">
        <v>0</v>
      </c>
      <c r="F93" s="5">
        <v>0</v>
      </c>
      <c r="G93" s="6">
        <v>2</v>
      </c>
      <c r="H93" s="6">
        <f t="shared" si="1"/>
        <v>0</v>
      </c>
      <c r="I93" s="7"/>
    </row>
    <row r="94" spans="1:9">
      <c r="A94" s="1" t="s">
        <v>279</v>
      </c>
      <c r="C94" s="2" t="s">
        <v>280</v>
      </c>
      <c r="D94" s="3" t="s">
        <v>29</v>
      </c>
      <c r="E94" s="4">
        <v>0</v>
      </c>
      <c r="F94" s="5">
        <v>0</v>
      </c>
      <c r="G94" s="6">
        <v>2</v>
      </c>
      <c r="H94" s="6">
        <f t="shared" si="1"/>
        <v>0</v>
      </c>
      <c r="I94" s="7"/>
    </row>
    <row r="95" spans="1:9" ht="25.5">
      <c r="A95" s="1" t="s">
        <v>281</v>
      </c>
      <c r="B95" s="1" t="s">
        <v>282</v>
      </c>
      <c r="C95" s="2" t="s">
        <v>283</v>
      </c>
      <c r="D95" s="3" t="s">
        <v>29</v>
      </c>
      <c r="E95" s="4">
        <v>0</v>
      </c>
      <c r="F95" s="5">
        <v>0</v>
      </c>
      <c r="G95" s="6">
        <v>2</v>
      </c>
      <c r="H95" s="6">
        <f t="shared" si="1"/>
        <v>0</v>
      </c>
      <c r="I95" s="7"/>
    </row>
    <row r="96" spans="1:9">
      <c r="A96" s="1" t="s">
        <v>284</v>
      </c>
      <c r="B96" s="1" t="s">
        <v>285</v>
      </c>
      <c r="C96" s="2" t="s">
        <v>286</v>
      </c>
      <c r="D96" s="3" t="s">
        <v>29</v>
      </c>
      <c r="E96" s="4">
        <v>0</v>
      </c>
      <c r="F96" s="5">
        <v>0</v>
      </c>
      <c r="G96" s="6">
        <v>2</v>
      </c>
      <c r="H96" s="6">
        <f t="shared" si="1"/>
        <v>0</v>
      </c>
      <c r="I96" s="7"/>
    </row>
    <row r="97" spans="1:9">
      <c r="A97" s="1" t="s">
        <v>287</v>
      </c>
      <c r="B97" s="1" t="s">
        <v>288</v>
      </c>
      <c r="C97" s="2" t="s">
        <v>289</v>
      </c>
      <c r="D97" s="3" t="s">
        <v>29</v>
      </c>
      <c r="E97" s="4">
        <v>0</v>
      </c>
      <c r="F97" s="5">
        <v>0</v>
      </c>
      <c r="G97" s="6">
        <v>2</v>
      </c>
      <c r="H97" s="6">
        <f t="shared" si="1"/>
        <v>0</v>
      </c>
      <c r="I97" s="7"/>
    </row>
    <row r="98" spans="1:9">
      <c r="A98" s="1" t="s">
        <v>290</v>
      </c>
      <c r="B98" s="1" t="s">
        <v>291</v>
      </c>
      <c r="C98" s="2" t="s">
        <v>292</v>
      </c>
      <c r="D98" s="3" t="s">
        <v>29</v>
      </c>
      <c r="E98" s="4">
        <v>0</v>
      </c>
      <c r="F98" s="5">
        <v>0</v>
      </c>
      <c r="G98" s="6">
        <v>2</v>
      </c>
      <c r="H98" s="6">
        <f t="shared" si="1"/>
        <v>0</v>
      </c>
      <c r="I98" s="7"/>
    </row>
    <row r="99" spans="1:9" ht="76.5">
      <c r="A99" s="1" t="s">
        <v>293</v>
      </c>
      <c r="B99" s="1" t="s">
        <v>294</v>
      </c>
      <c r="C99" s="2" t="s">
        <v>295</v>
      </c>
      <c r="D99" s="3" t="s">
        <v>29</v>
      </c>
      <c r="E99" s="4">
        <v>0</v>
      </c>
      <c r="F99" s="5">
        <v>0</v>
      </c>
      <c r="G99" s="6">
        <v>2</v>
      </c>
      <c r="H99" s="6">
        <f t="shared" si="1"/>
        <v>0</v>
      </c>
      <c r="I99" s="7"/>
    </row>
    <row r="100" spans="1:9">
      <c r="A100" s="1" t="s">
        <v>296</v>
      </c>
      <c r="B100" s="1" t="s">
        <v>297</v>
      </c>
      <c r="C100" s="2" t="s">
        <v>298</v>
      </c>
      <c r="E100" s="4">
        <v>0</v>
      </c>
      <c r="F100" s="5">
        <v>0</v>
      </c>
      <c r="G100" s="6">
        <v>1</v>
      </c>
      <c r="H100" s="6">
        <f>H101+H169</f>
        <v>0</v>
      </c>
      <c r="I100" s="7"/>
    </row>
    <row r="101" spans="1:9">
      <c r="A101" s="1" t="s">
        <v>299</v>
      </c>
      <c r="C101" s="2" t="s">
        <v>300</v>
      </c>
      <c r="E101" s="4">
        <v>0</v>
      </c>
      <c r="F101" s="5">
        <v>0</v>
      </c>
      <c r="G101" s="6">
        <v>1</v>
      </c>
      <c r="H101" s="6">
        <f>H102+H112+H132+H142+H152</f>
        <v>0</v>
      </c>
      <c r="I101" s="7"/>
    </row>
    <row r="102" spans="1:9">
      <c r="A102" s="1" t="s">
        <v>301</v>
      </c>
      <c r="B102" s="1" t="s">
        <v>302</v>
      </c>
      <c r="C102" s="2" t="s">
        <v>303</v>
      </c>
      <c r="E102" s="4">
        <v>0</v>
      </c>
      <c r="F102" s="5">
        <v>0</v>
      </c>
      <c r="G102" s="6">
        <v>1</v>
      </c>
      <c r="H102" s="6">
        <f>H103+H108</f>
        <v>0</v>
      </c>
      <c r="I102" s="7"/>
    </row>
    <row r="103" spans="1:9">
      <c r="A103" s="1" t="s">
        <v>304</v>
      </c>
      <c r="B103" s="1" t="s">
        <v>24</v>
      </c>
      <c r="C103" s="2" t="s">
        <v>305</v>
      </c>
      <c r="E103" s="4">
        <v>0</v>
      </c>
      <c r="F103" s="5">
        <v>0</v>
      </c>
      <c r="G103" s="6">
        <v>1</v>
      </c>
      <c r="H103" s="6">
        <f>H104+H105+H106+H107</f>
        <v>0</v>
      </c>
      <c r="I103" s="7"/>
    </row>
    <row r="104" spans="1:9">
      <c r="A104" s="1" t="s">
        <v>306</v>
      </c>
      <c r="B104" s="1" t="s">
        <v>307</v>
      </c>
      <c r="C104" s="2" t="s">
        <v>308</v>
      </c>
      <c r="D104" s="3" t="s">
        <v>309</v>
      </c>
      <c r="E104" s="4">
        <v>0.52</v>
      </c>
      <c r="F104" s="5">
        <v>0</v>
      </c>
      <c r="G104" s="6">
        <v>2</v>
      </c>
      <c r="H104" s="6">
        <f t="shared" ref="H104:H107" si="2">ROUND(ROUND(F104,2)*ROUND(E104,2), 2)</f>
        <v>0</v>
      </c>
      <c r="I104" s="7"/>
    </row>
    <row r="105" spans="1:9" ht="38.25">
      <c r="A105" s="1" t="s">
        <v>310</v>
      </c>
      <c r="B105" s="1" t="s">
        <v>311</v>
      </c>
      <c r="C105" s="2" t="s">
        <v>312</v>
      </c>
      <c r="D105" s="3" t="s">
        <v>309</v>
      </c>
      <c r="E105" s="4">
        <v>1</v>
      </c>
      <c r="F105" s="5">
        <v>0</v>
      </c>
      <c r="G105" s="6">
        <v>2</v>
      </c>
      <c r="H105" s="6">
        <f t="shared" si="2"/>
        <v>0</v>
      </c>
      <c r="I105" s="7"/>
    </row>
    <row r="106" spans="1:9">
      <c r="A106" s="1" t="s">
        <v>313</v>
      </c>
      <c r="B106" s="1" t="s">
        <v>314</v>
      </c>
      <c r="C106" s="2" t="s">
        <v>315</v>
      </c>
      <c r="D106" s="3" t="s">
        <v>316</v>
      </c>
      <c r="E106" s="4">
        <v>21</v>
      </c>
      <c r="F106" s="5">
        <v>0</v>
      </c>
      <c r="G106" s="6">
        <v>2</v>
      </c>
      <c r="H106" s="6">
        <f t="shared" si="2"/>
        <v>0</v>
      </c>
      <c r="I106" s="7"/>
    </row>
    <row r="107" spans="1:9">
      <c r="A107" s="1" t="s">
        <v>317</v>
      </c>
      <c r="B107" s="1" t="s">
        <v>318</v>
      </c>
      <c r="C107" s="2" t="s">
        <v>319</v>
      </c>
      <c r="D107" s="3" t="s">
        <v>316</v>
      </c>
      <c r="E107" s="4">
        <v>66</v>
      </c>
      <c r="F107" s="5">
        <v>0</v>
      </c>
      <c r="G107" s="6">
        <v>2</v>
      </c>
      <c r="H107" s="6">
        <f t="shared" si="2"/>
        <v>0</v>
      </c>
      <c r="I107" s="7"/>
    </row>
    <row r="108" spans="1:9">
      <c r="A108" s="1" t="s">
        <v>320</v>
      </c>
      <c r="B108" s="1" t="s">
        <v>30</v>
      </c>
      <c r="C108" s="2" t="s">
        <v>321</v>
      </c>
      <c r="E108" s="4">
        <v>0</v>
      </c>
      <c r="F108" s="5">
        <v>0</v>
      </c>
      <c r="G108" s="6">
        <v>1</v>
      </c>
      <c r="H108" s="6">
        <f>H109+H110+H111</f>
        <v>0</v>
      </c>
      <c r="I108" s="7"/>
    </row>
    <row r="109" spans="1:9">
      <c r="A109" s="1" t="s">
        <v>322</v>
      </c>
      <c r="B109" s="1" t="s">
        <v>323</v>
      </c>
      <c r="C109" s="2" t="s">
        <v>324</v>
      </c>
      <c r="D109" s="3" t="s">
        <v>325</v>
      </c>
      <c r="E109" s="4">
        <v>29</v>
      </c>
      <c r="F109" s="5">
        <v>0</v>
      </c>
      <c r="G109" s="6">
        <v>2</v>
      </c>
      <c r="H109" s="6">
        <f t="shared" ref="H109:H111" si="3">ROUND(ROUND(F109,2)*ROUND(E109,2), 2)</f>
        <v>0</v>
      </c>
      <c r="I109" s="7"/>
    </row>
    <row r="110" spans="1:9" ht="25.5">
      <c r="A110" s="1" t="s">
        <v>326</v>
      </c>
      <c r="B110" s="1" t="s">
        <v>327</v>
      </c>
      <c r="C110" s="2" t="s">
        <v>328</v>
      </c>
      <c r="D110" s="3" t="s">
        <v>329</v>
      </c>
      <c r="E110" s="4">
        <v>58</v>
      </c>
      <c r="F110" s="5">
        <v>0</v>
      </c>
      <c r="G110" s="6">
        <v>2</v>
      </c>
      <c r="H110" s="6">
        <f t="shared" si="3"/>
        <v>0</v>
      </c>
      <c r="I110" s="7"/>
    </row>
    <row r="111" spans="1:9">
      <c r="A111" s="1" t="s">
        <v>330</v>
      </c>
      <c r="B111" s="1" t="s">
        <v>331</v>
      </c>
      <c r="C111" s="2" t="s">
        <v>332</v>
      </c>
      <c r="D111" s="3" t="s">
        <v>329</v>
      </c>
      <c r="E111" s="4">
        <v>54</v>
      </c>
      <c r="F111" s="5">
        <v>0</v>
      </c>
      <c r="G111" s="6">
        <v>2</v>
      </c>
      <c r="H111" s="6">
        <f t="shared" si="3"/>
        <v>0</v>
      </c>
      <c r="I111" s="7"/>
    </row>
    <row r="112" spans="1:9">
      <c r="A112" s="1" t="s">
        <v>333</v>
      </c>
      <c r="B112" s="1" t="s">
        <v>334</v>
      </c>
      <c r="C112" s="2" t="s">
        <v>335</v>
      </c>
      <c r="E112" s="4">
        <v>0</v>
      </c>
      <c r="F112" s="5">
        <v>0</v>
      </c>
      <c r="G112" s="6">
        <v>1</v>
      </c>
      <c r="H112" s="6">
        <f>H113+H118+H120+H122+H124+H127</f>
        <v>0</v>
      </c>
      <c r="I112" s="7"/>
    </row>
    <row r="113" spans="1:9">
      <c r="A113" s="1" t="s">
        <v>336</v>
      </c>
      <c r="B113" s="1" t="s">
        <v>337</v>
      </c>
      <c r="C113" s="2" t="s">
        <v>338</v>
      </c>
      <c r="E113" s="4">
        <v>0</v>
      </c>
      <c r="F113" s="5">
        <v>0</v>
      </c>
      <c r="G113" s="6">
        <v>1</v>
      </c>
      <c r="H113" s="6">
        <f>H114+H115+H116+H117</f>
        <v>0</v>
      </c>
      <c r="I113" s="7"/>
    </row>
    <row r="114" spans="1:9">
      <c r="A114" s="1" t="s">
        <v>339</v>
      </c>
      <c r="B114" s="1" t="s">
        <v>340</v>
      </c>
      <c r="C114" s="2" t="s">
        <v>341</v>
      </c>
      <c r="D114" s="3" t="s">
        <v>342</v>
      </c>
      <c r="E114" s="4">
        <v>374.1</v>
      </c>
      <c r="F114" s="5">
        <v>0</v>
      </c>
      <c r="G114" s="6">
        <v>2</v>
      </c>
      <c r="H114" s="6">
        <f t="shared" ref="H114:H117" si="4">ROUND(ROUND(F114,2)*ROUND(E114,2), 2)</f>
        <v>0</v>
      </c>
      <c r="I114" s="7"/>
    </row>
    <row r="115" spans="1:9">
      <c r="A115" s="1" t="s">
        <v>343</v>
      </c>
      <c r="B115" s="1" t="s">
        <v>344</v>
      </c>
      <c r="C115" s="2" t="s">
        <v>345</v>
      </c>
      <c r="D115" s="3" t="s">
        <v>342</v>
      </c>
      <c r="E115" s="4">
        <v>1336.08</v>
      </c>
      <c r="F115" s="5">
        <v>0</v>
      </c>
      <c r="G115" s="6">
        <v>2</v>
      </c>
      <c r="H115" s="6">
        <f t="shared" si="4"/>
        <v>0</v>
      </c>
      <c r="I115" s="7"/>
    </row>
    <row r="116" spans="1:9" ht="25.5">
      <c r="A116" s="1" t="s">
        <v>346</v>
      </c>
      <c r="B116" s="1" t="s">
        <v>347</v>
      </c>
      <c r="C116" s="2" t="s">
        <v>348</v>
      </c>
      <c r="D116" s="3" t="s">
        <v>342</v>
      </c>
      <c r="E116" s="4">
        <v>43.7</v>
      </c>
      <c r="F116" s="5">
        <v>0</v>
      </c>
      <c r="G116" s="6">
        <v>2</v>
      </c>
      <c r="H116" s="6">
        <f t="shared" si="4"/>
        <v>0</v>
      </c>
      <c r="I116" s="7"/>
    </row>
    <row r="117" spans="1:9" ht="38.25">
      <c r="A117" s="1" t="s">
        <v>349</v>
      </c>
      <c r="B117" s="1" t="s">
        <v>350</v>
      </c>
      <c r="C117" s="2" t="s">
        <v>351</v>
      </c>
      <c r="D117" s="3" t="s">
        <v>342</v>
      </c>
      <c r="E117" s="4">
        <v>6</v>
      </c>
      <c r="F117" s="5">
        <v>0</v>
      </c>
      <c r="G117" s="6">
        <v>2</v>
      </c>
      <c r="H117" s="6">
        <f t="shared" si="4"/>
        <v>0</v>
      </c>
      <c r="I117" s="7"/>
    </row>
    <row r="118" spans="1:9">
      <c r="A118" s="1" t="s">
        <v>352</v>
      </c>
      <c r="B118" s="1" t="s">
        <v>353</v>
      </c>
      <c r="C118" s="2" t="s">
        <v>354</v>
      </c>
      <c r="E118" s="4">
        <v>0</v>
      </c>
      <c r="F118" s="5">
        <v>0</v>
      </c>
      <c r="G118" s="6">
        <v>1</v>
      </c>
      <c r="H118" s="6">
        <f>H119</f>
        <v>0</v>
      </c>
      <c r="I118" s="7"/>
    </row>
    <row r="119" spans="1:9">
      <c r="A119" s="1" t="s">
        <v>355</v>
      </c>
      <c r="B119" s="1" t="s">
        <v>356</v>
      </c>
      <c r="C119" s="2" t="s">
        <v>357</v>
      </c>
      <c r="D119" s="3" t="s">
        <v>325</v>
      </c>
      <c r="E119" s="4">
        <v>1498.35</v>
      </c>
      <c r="F119" s="5">
        <v>0</v>
      </c>
      <c r="G119" s="6">
        <v>2</v>
      </c>
      <c r="H119" s="6">
        <f>ROUND(ROUND(F119,2)*ROUND(E119,2), 2)</f>
        <v>0</v>
      </c>
      <c r="I119" s="7"/>
    </row>
    <row r="120" spans="1:9">
      <c r="A120" s="1" t="s">
        <v>358</v>
      </c>
      <c r="B120" s="1" t="s">
        <v>359</v>
      </c>
      <c r="C120" s="2" t="s">
        <v>360</v>
      </c>
      <c r="E120" s="4">
        <v>0</v>
      </c>
      <c r="F120" s="5">
        <v>0</v>
      </c>
      <c r="G120" s="6">
        <v>1</v>
      </c>
      <c r="H120" s="6">
        <f>H121</f>
        <v>0</v>
      </c>
      <c r="I120" s="7"/>
    </row>
    <row r="121" spans="1:9" ht="25.5">
      <c r="A121" s="1" t="s">
        <v>361</v>
      </c>
      <c r="B121" s="1" t="s">
        <v>362</v>
      </c>
      <c r="C121" s="2" t="s">
        <v>363</v>
      </c>
      <c r="D121" s="3" t="s">
        <v>325</v>
      </c>
      <c r="E121" s="4">
        <v>2270.85</v>
      </c>
      <c r="F121" s="5">
        <v>0</v>
      </c>
      <c r="G121" s="6">
        <v>2</v>
      </c>
      <c r="H121" s="6">
        <f>ROUND(ROUND(F121,2)*ROUND(E121,2), 2)</f>
        <v>0</v>
      </c>
      <c r="I121" s="7"/>
    </row>
    <row r="122" spans="1:9">
      <c r="A122" s="1" t="s">
        <v>364</v>
      </c>
      <c r="B122" s="1" t="s">
        <v>365</v>
      </c>
      <c r="C122" s="2" t="s">
        <v>366</v>
      </c>
      <c r="E122" s="4">
        <v>0</v>
      </c>
      <c r="F122" s="5">
        <v>0</v>
      </c>
      <c r="G122" s="6">
        <v>1</v>
      </c>
      <c r="H122" s="6">
        <f>H123</f>
        <v>0</v>
      </c>
      <c r="I122" s="7"/>
    </row>
    <row r="123" spans="1:9" ht="38.25">
      <c r="A123" s="1" t="s">
        <v>367</v>
      </c>
      <c r="B123" s="1" t="s">
        <v>368</v>
      </c>
      <c r="C123" s="2" t="s">
        <v>369</v>
      </c>
      <c r="D123" s="3" t="s">
        <v>342</v>
      </c>
      <c r="E123" s="4">
        <v>758</v>
      </c>
      <c r="F123" s="5">
        <v>0</v>
      </c>
      <c r="G123" s="6">
        <v>2</v>
      </c>
      <c r="H123" s="6">
        <f>ROUND(ROUND(F123,2)*ROUND(E123,2), 2)</f>
        <v>0</v>
      </c>
      <c r="I123" s="7"/>
    </row>
    <row r="124" spans="1:9">
      <c r="A124" s="1" t="s">
        <v>370</v>
      </c>
      <c r="B124" s="1" t="s">
        <v>371</v>
      </c>
      <c r="C124" s="2" t="s">
        <v>372</v>
      </c>
      <c r="E124" s="4">
        <v>0</v>
      </c>
      <c r="F124" s="5">
        <v>0</v>
      </c>
      <c r="G124" s="6">
        <v>1</v>
      </c>
      <c r="H124" s="6">
        <f>H125+H126</f>
        <v>0</v>
      </c>
      <c r="I124" s="7"/>
    </row>
    <row r="125" spans="1:9">
      <c r="A125" s="1" t="s">
        <v>373</v>
      </c>
      <c r="B125" s="1" t="s">
        <v>374</v>
      </c>
      <c r="C125" s="2" t="s">
        <v>375</v>
      </c>
      <c r="D125" s="3" t="s">
        <v>325</v>
      </c>
      <c r="E125" s="4">
        <v>1120</v>
      </c>
      <c r="F125" s="5">
        <v>0</v>
      </c>
      <c r="G125" s="6">
        <v>2</v>
      </c>
      <c r="H125" s="6">
        <f t="shared" ref="H125:H126" si="5">ROUND(ROUND(F125,2)*ROUND(E125,2), 2)</f>
        <v>0</v>
      </c>
      <c r="I125" s="7"/>
    </row>
    <row r="126" spans="1:9">
      <c r="A126" s="1" t="s">
        <v>376</v>
      </c>
      <c r="B126" s="1" t="s">
        <v>377</v>
      </c>
      <c r="C126" s="2" t="s">
        <v>378</v>
      </c>
      <c r="D126" s="3" t="s">
        <v>325</v>
      </c>
      <c r="E126" s="4">
        <v>1120</v>
      </c>
      <c r="F126" s="5">
        <v>0</v>
      </c>
      <c r="G126" s="6">
        <v>2</v>
      </c>
      <c r="H126" s="6">
        <f t="shared" si="5"/>
        <v>0</v>
      </c>
      <c r="I126" s="7"/>
    </row>
    <row r="127" spans="1:9">
      <c r="A127" s="1" t="s">
        <v>379</v>
      </c>
      <c r="B127" s="1" t="s">
        <v>380</v>
      </c>
      <c r="C127" s="2" t="s">
        <v>381</v>
      </c>
      <c r="E127" s="4">
        <v>0</v>
      </c>
      <c r="F127" s="5">
        <v>0</v>
      </c>
      <c r="G127" s="6">
        <v>1</v>
      </c>
      <c r="H127" s="6">
        <f>H128+H129+H130+H131</f>
        <v>0</v>
      </c>
      <c r="I127" s="7"/>
    </row>
    <row r="128" spans="1:9" ht="38.25">
      <c r="A128" s="1" t="s">
        <v>382</v>
      </c>
      <c r="B128" s="1" t="s">
        <v>383</v>
      </c>
      <c r="C128" s="2" t="s">
        <v>384</v>
      </c>
      <c r="D128" s="3" t="s">
        <v>385</v>
      </c>
      <c r="E128" s="4">
        <v>11.88</v>
      </c>
      <c r="F128" s="5">
        <v>0</v>
      </c>
      <c r="G128" s="6">
        <v>2</v>
      </c>
      <c r="H128" s="6">
        <f t="shared" ref="H128:H131" si="6">ROUND(ROUND(F128,2)*ROUND(E128,2), 2)</f>
        <v>0</v>
      </c>
      <c r="I128" s="7"/>
    </row>
    <row r="129" spans="1:9">
      <c r="A129" s="1" t="s">
        <v>386</v>
      </c>
      <c r="B129" s="1" t="s">
        <v>387</v>
      </c>
      <c r="C129" s="2" t="s">
        <v>388</v>
      </c>
      <c r="D129" s="3" t="s">
        <v>325</v>
      </c>
      <c r="E129" s="4">
        <v>1200</v>
      </c>
      <c r="F129" s="5">
        <v>0</v>
      </c>
      <c r="G129" s="6">
        <v>2</v>
      </c>
      <c r="H129" s="6">
        <f t="shared" si="6"/>
        <v>0</v>
      </c>
      <c r="I129" s="7"/>
    </row>
    <row r="130" spans="1:9">
      <c r="A130" s="1" t="s">
        <v>389</v>
      </c>
      <c r="B130" s="1" t="s">
        <v>390</v>
      </c>
      <c r="C130" s="2" t="s">
        <v>391</v>
      </c>
      <c r="D130" s="3" t="s">
        <v>385</v>
      </c>
      <c r="E130" s="4">
        <v>3084.36</v>
      </c>
      <c r="F130" s="5">
        <v>0</v>
      </c>
      <c r="G130" s="6">
        <v>2</v>
      </c>
      <c r="H130" s="6">
        <f t="shared" si="6"/>
        <v>0</v>
      </c>
      <c r="I130" s="7"/>
    </row>
    <row r="131" spans="1:9">
      <c r="A131" s="1" t="s">
        <v>392</v>
      </c>
      <c r="B131" s="1" t="s">
        <v>393</v>
      </c>
      <c r="C131" s="2" t="s">
        <v>394</v>
      </c>
      <c r="D131" s="3" t="s">
        <v>385</v>
      </c>
      <c r="E131" s="4">
        <v>3084.36</v>
      </c>
      <c r="F131" s="5">
        <v>0</v>
      </c>
      <c r="G131" s="6">
        <v>2</v>
      </c>
      <c r="H131" s="6">
        <f t="shared" si="6"/>
        <v>0</v>
      </c>
      <c r="I131" s="7"/>
    </row>
    <row r="132" spans="1:9">
      <c r="A132" s="1" t="s">
        <v>395</v>
      </c>
      <c r="B132" s="1" t="s">
        <v>396</v>
      </c>
      <c r="C132" s="2" t="s">
        <v>397</v>
      </c>
      <c r="E132" s="4">
        <v>0</v>
      </c>
      <c r="F132" s="5">
        <v>0</v>
      </c>
      <c r="G132" s="6">
        <v>1</v>
      </c>
      <c r="H132" s="6">
        <f>H133+H136+H139</f>
        <v>0</v>
      </c>
      <c r="I132" s="7"/>
    </row>
    <row r="133" spans="1:9">
      <c r="A133" s="1" t="s">
        <v>398</v>
      </c>
      <c r="B133" s="1" t="s">
        <v>399</v>
      </c>
      <c r="C133" s="2" t="s">
        <v>400</v>
      </c>
      <c r="E133" s="4">
        <v>0</v>
      </c>
      <c r="F133" s="5">
        <v>0</v>
      </c>
      <c r="G133" s="6">
        <v>1</v>
      </c>
      <c r="H133" s="6">
        <f>H134+H135</f>
        <v>0</v>
      </c>
      <c r="I133" s="7"/>
    </row>
    <row r="134" spans="1:9" ht="38.25">
      <c r="A134" s="1" t="s">
        <v>401</v>
      </c>
      <c r="B134" s="1" t="s">
        <v>402</v>
      </c>
      <c r="C134" s="2" t="s">
        <v>403</v>
      </c>
      <c r="D134" s="3" t="s">
        <v>342</v>
      </c>
      <c r="E134" s="4">
        <v>436.45</v>
      </c>
      <c r="F134" s="5">
        <v>0</v>
      </c>
      <c r="G134" s="6">
        <v>2</v>
      </c>
      <c r="H134" s="6">
        <f t="shared" ref="H134:H135" si="7">ROUND(ROUND(F134,2)*ROUND(E134,2), 2)</f>
        <v>0</v>
      </c>
      <c r="I134" s="7"/>
    </row>
    <row r="135" spans="1:9">
      <c r="A135" s="1" t="s">
        <v>404</v>
      </c>
      <c r="B135" s="1" t="s">
        <v>405</v>
      </c>
      <c r="C135" s="2" t="s">
        <v>406</v>
      </c>
      <c r="D135" s="3" t="s">
        <v>325</v>
      </c>
      <c r="E135" s="4">
        <v>1330</v>
      </c>
      <c r="F135" s="5">
        <v>0</v>
      </c>
      <c r="G135" s="6">
        <v>2</v>
      </c>
      <c r="H135" s="6">
        <f t="shared" si="7"/>
        <v>0</v>
      </c>
      <c r="I135" s="7"/>
    </row>
    <row r="136" spans="1:9">
      <c r="A136" s="1" t="s">
        <v>407</v>
      </c>
      <c r="B136" s="1" t="s">
        <v>408</v>
      </c>
      <c r="C136" s="2" t="s">
        <v>409</v>
      </c>
      <c r="E136" s="4">
        <v>0</v>
      </c>
      <c r="F136" s="5">
        <v>0</v>
      </c>
      <c r="G136" s="6">
        <v>1</v>
      </c>
      <c r="H136" s="6">
        <f>H137+H138</f>
        <v>0</v>
      </c>
      <c r="I136" s="7"/>
    </row>
    <row r="137" spans="1:9" ht="25.5">
      <c r="A137" s="1" t="s">
        <v>410</v>
      </c>
      <c r="B137" s="1" t="s">
        <v>411</v>
      </c>
      <c r="C137" s="2" t="s">
        <v>412</v>
      </c>
      <c r="D137" s="3" t="s">
        <v>325</v>
      </c>
      <c r="E137" s="4">
        <v>1310</v>
      </c>
      <c r="F137" s="5">
        <v>0</v>
      </c>
      <c r="G137" s="6">
        <v>2</v>
      </c>
      <c r="H137" s="6">
        <f t="shared" ref="H137:H138" si="8">ROUND(ROUND(F137,2)*ROUND(E137,2), 2)</f>
        <v>0</v>
      </c>
      <c r="I137" s="7"/>
    </row>
    <row r="138" spans="1:9" ht="25.5">
      <c r="A138" s="1" t="s">
        <v>413</v>
      </c>
      <c r="B138" s="1" t="s">
        <v>414</v>
      </c>
      <c r="C138" s="2" t="s">
        <v>415</v>
      </c>
      <c r="D138" s="3" t="s">
        <v>325</v>
      </c>
      <c r="E138" s="4">
        <v>65</v>
      </c>
      <c r="F138" s="5">
        <v>0</v>
      </c>
      <c r="G138" s="6">
        <v>2</v>
      </c>
      <c r="H138" s="6">
        <f t="shared" si="8"/>
        <v>0</v>
      </c>
      <c r="I138" s="7"/>
    </row>
    <row r="139" spans="1:9">
      <c r="A139" s="1" t="s">
        <v>416</v>
      </c>
      <c r="B139" s="1" t="s">
        <v>417</v>
      </c>
      <c r="C139" s="2" t="s">
        <v>418</v>
      </c>
      <c r="E139" s="4">
        <v>0</v>
      </c>
      <c r="F139" s="5">
        <v>0</v>
      </c>
      <c r="G139" s="6">
        <v>1</v>
      </c>
      <c r="H139" s="6">
        <f>H140+H141</f>
        <v>0</v>
      </c>
      <c r="I139" s="7"/>
    </row>
    <row r="140" spans="1:9" ht="25.5">
      <c r="A140" s="1" t="s">
        <v>419</v>
      </c>
      <c r="B140" s="1" t="s">
        <v>420</v>
      </c>
      <c r="C140" s="2" t="s">
        <v>421</v>
      </c>
      <c r="D140" s="3" t="s">
        <v>329</v>
      </c>
      <c r="E140" s="4">
        <v>44</v>
      </c>
      <c r="F140" s="5">
        <v>0</v>
      </c>
      <c r="G140" s="6">
        <v>2</v>
      </c>
      <c r="H140" s="6">
        <f t="shared" ref="H140:H141" si="9">ROUND(ROUND(F140,2)*ROUND(E140,2), 2)</f>
        <v>0</v>
      </c>
      <c r="I140" s="7"/>
    </row>
    <row r="141" spans="1:9" ht="25.5">
      <c r="A141" s="1" t="s">
        <v>422</v>
      </c>
      <c r="B141" s="1" t="s">
        <v>423</v>
      </c>
      <c r="C141" s="2" t="s">
        <v>424</v>
      </c>
      <c r="D141" s="3" t="s">
        <v>329</v>
      </c>
      <c r="E141" s="4">
        <v>944</v>
      </c>
      <c r="F141" s="5">
        <v>0</v>
      </c>
      <c r="G141" s="6">
        <v>2</v>
      </c>
      <c r="H141" s="6">
        <f t="shared" si="9"/>
        <v>0</v>
      </c>
      <c r="I141" s="7"/>
    </row>
    <row r="142" spans="1:9">
      <c r="A142" s="1" t="s">
        <v>425</v>
      </c>
      <c r="B142" s="1" t="s">
        <v>426</v>
      </c>
      <c r="C142" s="2" t="s">
        <v>427</v>
      </c>
      <c r="E142" s="4">
        <v>0</v>
      </c>
      <c r="F142" s="5">
        <v>0</v>
      </c>
      <c r="G142" s="6">
        <v>1</v>
      </c>
      <c r="H142" s="6">
        <f>H143+H146</f>
        <v>0</v>
      </c>
      <c r="I142" s="7"/>
    </row>
    <row r="143" spans="1:9">
      <c r="A143" s="1" t="s">
        <v>428</v>
      </c>
      <c r="B143" s="1" t="s">
        <v>429</v>
      </c>
      <c r="C143" s="2" t="s">
        <v>430</v>
      </c>
      <c r="E143" s="4">
        <v>0</v>
      </c>
      <c r="F143" s="5">
        <v>0</v>
      </c>
      <c r="G143" s="6">
        <v>1</v>
      </c>
      <c r="H143" s="6">
        <f>H144+H145</f>
        <v>0</v>
      </c>
      <c r="I143" s="7"/>
    </row>
    <row r="144" spans="1:9" ht="25.5">
      <c r="A144" s="1" t="s">
        <v>431</v>
      </c>
      <c r="B144" s="1" t="s">
        <v>432</v>
      </c>
      <c r="C144" s="2" t="s">
        <v>433</v>
      </c>
      <c r="D144" s="3" t="s">
        <v>329</v>
      </c>
      <c r="E144" s="4">
        <v>126</v>
      </c>
      <c r="F144" s="5">
        <v>0</v>
      </c>
      <c r="G144" s="6">
        <v>2</v>
      </c>
      <c r="H144" s="6">
        <f t="shared" ref="H144:H145" si="10">ROUND(ROUND(F144,2)*ROUND(E144,2), 2)</f>
        <v>0</v>
      </c>
      <c r="I144" s="7"/>
    </row>
    <row r="145" spans="1:9" ht="25.5">
      <c r="A145" s="1" t="s">
        <v>434</v>
      </c>
      <c r="B145" s="1" t="s">
        <v>435</v>
      </c>
      <c r="C145" s="2" t="s">
        <v>436</v>
      </c>
      <c r="D145" s="3" t="s">
        <v>329</v>
      </c>
      <c r="E145" s="4">
        <v>126</v>
      </c>
      <c r="F145" s="5">
        <v>0</v>
      </c>
      <c r="G145" s="6">
        <v>2</v>
      </c>
      <c r="H145" s="6">
        <f t="shared" si="10"/>
        <v>0</v>
      </c>
      <c r="I145" s="7"/>
    </row>
    <row r="146" spans="1:9">
      <c r="A146" s="1" t="s">
        <v>437</v>
      </c>
      <c r="B146" s="1" t="s">
        <v>438</v>
      </c>
      <c r="C146" s="2" t="s">
        <v>439</v>
      </c>
      <c r="E146" s="4">
        <v>0</v>
      </c>
      <c r="F146" s="5">
        <v>0</v>
      </c>
      <c r="G146" s="6">
        <v>1</v>
      </c>
      <c r="H146" s="6">
        <f>H147+H148+H149+H150+H151</f>
        <v>0</v>
      </c>
      <c r="I146" s="7"/>
    </row>
    <row r="147" spans="1:9" ht="25.5">
      <c r="A147" s="1" t="s">
        <v>440</v>
      </c>
      <c r="B147" s="1" t="s">
        <v>441</v>
      </c>
      <c r="C147" s="2" t="s">
        <v>442</v>
      </c>
      <c r="D147" s="3" t="s">
        <v>316</v>
      </c>
      <c r="E147" s="4">
        <v>2</v>
      </c>
      <c r="F147" s="5">
        <v>0</v>
      </c>
      <c r="G147" s="6">
        <v>2</v>
      </c>
      <c r="H147" s="6">
        <f t="shared" ref="H147:H151" si="11">ROUND(ROUND(F147,2)*ROUND(E147,2), 2)</f>
        <v>0</v>
      </c>
      <c r="I147" s="7"/>
    </row>
    <row r="148" spans="1:9" ht="25.5">
      <c r="A148" s="1" t="s">
        <v>443</v>
      </c>
      <c r="B148" s="1" t="s">
        <v>444</v>
      </c>
      <c r="C148" s="2" t="s">
        <v>445</v>
      </c>
      <c r="D148" s="3" t="s">
        <v>316</v>
      </c>
      <c r="E148" s="4">
        <v>2</v>
      </c>
      <c r="F148" s="5">
        <v>0</v>
      </c>
      <c r="G148" s="6">
        <v>2</v>
      </c>
      <c r="H148" s="6">
        <f t="shared" si="11"/>
        <v>0</v>
      </c>
      <c r="I148" s="7"/>
    </row>
    <row r="149" spans="1:9">
      <c r="A149" s="1" t="s">
        <v>446</v>
      </c>
      <c r="B149" s="1" t="s">
        <v>447</v>
      </c>
      <c r="C149" s="2" t="s">
        <v>448</v>
      </c>
      <c r="D149" s="3" t="s">
        <v>316</v>
      </c>
      <c r="E149" s="4">
        <v>2</v>
      </c>
      <c r="F149" s="5">
        <v>0</v>
      </c>
      <c r="G149" s="6">
        <v>2</v>
      </c>
      <c r="H149" s="6">
        <f t="shared" si="11"/>
        <v>0</v>
      </c>
      <c r="I149" s="7"/>
    </row>
    <row r="150" spans="1:9" ht="25.5">
      <c r="A150" s="1" t="s">
        <v>449</v>
      </c>
      <c r="B150" s="1" t="s">
        <v>450</v>
      </c>
      <c r="C150" s="2" t="s">
        <v>451</v>
      </c>
      <c r="D150" s="3" t="s">
        <v>316</v>
      </c>
      <c r="E150" s="4">
        <v>7</v>
      </c>
      <c r="F150" s="5">
        <v>0</v>
      </c>
      <c r="G150" s="6">
        <v>2</v>
      </c>
      <c r="H150" s="6">
        <f t="shared" si="11"/>
        <v>0</v>
      </c>
      <c r="I150" s="7"/>
    </row>
    <row r="151" spans="1:9">
      <c r="A151" s="1" t="s">
        <v>452</v>
      </c>
      <c r="B151" s="1" t="s">
        <v>453</v>
      </c>
      <c r="C151" s="2" t="s">
        <v>454</v>
      </c>
      <c r="D151" s="3" t="s">
        <v>316</v>
      </c>
      <c r="E151" s="4">
        <v>2</v>
      </c>
      <c r="F151" s="5">
        <v>0</v>
      </c>
      <c r="G151" s="6">
        <v>2</v>
      </c>
      <c r="H151" s="6">
        <f t="shared" si="11"/>
        <v>0</v>
      </c>
      <c r="I151" s="7"/>
    </row>
    <row r="152" spans="1:9">
      <c r="A152" s="1" t="s">
        <v>455</v>
      </c>
      <c r="B152" s="1" t="s">
        <v>456</v>
      </c>
      <c r="C152" s="2" t="s">
        <v>457</v>
      </c>
      <c r="E152" s="4">
        <v>0</v>
      </c>
      <c r="F152" s="5">
        <v>0</v>
      </c>
      <c r="G152" s="6">
        <v>1</v>
      </c>
      <c r="H152" s="6">
        <f>H153+H163</f>
        <v>0</v>
      </c>
      <c r="I152" s="7"/>
    </row>
    <row r="153" spans="1:9">
      <c r="A153" s="1" t="s">
        <v>458</v>
      </c>
      <c r="B153" s="1" t="s">
        <v>459</v>
      </c>
      <c r="C153" s="2" t="s">
        <v>460</v>
      </c>
      <c r="E153" s="4">
        <v>0</v>
      </c>
      <c r="F153" s="5">
        <v>0</v>
      </c>
      <c r="G153" s="6">
        <v>1</v>
      </c>
      <c r="H153" s="6">
        <f>H154+H155+H156+H157+H158+H159+H160+H161+H162</f>
        <v>0</v>
      </c>
      <c r="I153" s="7"/>
    </row>
    <row r="154" spans="1:9">
      <c r="A154" s="1" t="s">
        <v>461</v>
      </c>
      <c r="B154" s="1" t="s">
        <v>462</v>
      </c>
      <c r="C154" s="2" t="s">
        <v>463</v>
      </c>
      <c r="D154" s="3" t="s">
        <v>316</v>
      </c>
      <c r="E154" s="4">
        <v>4</v>
      </c>
      <c r="F154" s="5">
        <v>0</v>
      </c>
      <c r="G154" s="6">
        <v>2</v>
      </c>
      <c r="H154" s="6">
        <f t="shared" ref="H154:H162" si="12">ROUND(ROUND(F154,2)*ROUND(E154,2), 2)</f>
        <v>0</v>
      </c>
      <c r="I154" s="7"/>
    </row>
    <row r="155" spans="1:9">
      <c r="A155" s="1" t="s">
        <v>464</v>
      </c>
      <c r="B155" s="1" t="s">
        <v>465</v>
      </c>
      <c r="C155" s="2" t="s">
        <v>466</v>
      </c>
      <c r="D155" s="3" t="s">
        <v>316</v>
      </c>
      <c r="E155" s="4">
        <v>3</v>
      </c>
      <c r="F155" s="5">
        <v>0</v>
      </c>
      <c r="G155" s="6">
        <v>2</v>
      </c>
      <c r="H155" s="6">
        <f t="shared" si="12"/>
        <v>0</v>
      </c>
      <c r="I155" s="7"/>
    </row>
    <row r="156" spans="1:9">
      <c r="A156" s="1" t="s">
        <v>467</v>
      </c>
      <c r="B156" s="1" t="s">
        <v>468</v>
      </c>
      <c r="C156" s="2" t="s">
        <v>469</v>
      </c>
      <c r="D156" s="3" t="s">
        <v>316</v>
      </c>
      <c r="E156" s="4">
        <v>16</v>
      </c>
      <c r="F156" s="5">
        <v>0</v>
      </c>
      <c r="G156" s="6">
        <v>2</v>
      </c>
      <c r="H156" s="6">
        <f t="shared" si="12"/>
        <v>0</v>
      </c>
      <c r="I156" s="7"/>
    </row>
    <row r="157" spans="1:9" ht="25.5">
      <c r="A157" s="1" t="s">
        <v>470</v>
      </c>
      <c r="B157" s="1" t="s">
        <v>471</v>
      </c>
      <c r="C157" s="2" t="s">
        <v>472</v>
      </c>
      <c r="D157" s="3" t="s">
        <v>316</v>
      </c>
      <c r="E157" s="4">
        <v>16</v>
      </c>
      <c r="F157" s="5">
        <v>0</v>
      </c>
      <c r="G157" s="6">
        <v>2</v>
      </c>
      <c r="H157" s="6">
        <f t="shared" si="12"/>
        <v>0</v>
      </c>
      <c r="I157" s="7"/>
    </row>
    <row r="158" spans="1:9" ht="25.5">
      <c r="A158" s="1" t="s">
        <v>473</v>
      </c>
      <c r="B158" s="1" t="s">
        <v>474</v>
      </c>
      <c r="C158" s="2" t="s">
        <v>475</v>
      </c>
      <c r="D158" s="3" t="s">
        <v>316</v>
      </c>
      <c r="E158" s="4">
        <v>1</v>
      </c>
      <c r="F158" s="5">
        <v>0</v>
      </c>
      <c r="G158" s="6">
        <v>2</v>
      </c>
      <c r="H158" s="6">
        <f t="shared" si="12"/>
        <v>0</v>
      </c>
      <c r="I158" s="7"/>
    </row>
    <row r="159" spans="1:9" ht="25.5">
      <c r="A159" s="1" t="s">
        <v>476</v>
      </c>
      <c r="B159" s="1" t="s">
        <v>477</v>
      </c>
      <c r="C159" s="2" t="s">
        <v>478</v>
      </c>
      <c r="D159" s="3" t="s">
        <v>316</v>
      </c>
      <c r="E159" s="4">
        <v>6</v>
      </c>
      <c r="F159" s="5">
        <v>0</v>
      </c>
      <c r="G159" s="6">
        <v>2</v>
      </c>
      <c r="H159" s="6">
        <f t="shared" si="12"/>
        <v>0</v>
      </c>
      <c r="I159" s="7"/>
    </row>
    <row r="160" spans="1:9" ht="25.5">
      <c r="A160" s="1" t="s">
        <v>479</v>
      </c>
      <c r="B160" s="1" t="s">
        <v>480</v>
      </c>
      <c r="C160" s="2" t="s">
        <v>481</v>
      </c>
      <c r="D160" s="3" t="s">
        <v>316</v>
      </c>
      <c r="E160" s="4">
        <v>6</v>
      </c>
      <c r="F160" s="5">
        <v>0</v>
      </c>
      <c r="G160" s="6">
        <v>2</v>
      </c>
      <c r="H160" s="6">
        <f t="shared" si="12"/>
        <v>0</v>
      </c>
      <c r="I160" s="7"/>
    </row>
    <row r="161" spans="1:9" ht="25.5">
      <c r="A161" s="1" t="s">
        <v>482</v>
      </c>
      <c r="B161" s="1" t="s">
        <v>483</v>
      </c>
      <c r="C161" s="2" t="s">
        <v>484</v>
      </c>
      <c r="D161" s="3" t="s">
        <v>316</v>
      </c>
      <c r="E161" s="4">
        <v>4</v>
      </c>
      <c r="F161" s="5">
        <v>0</v>
      </c>
      <c r="G161" s="6">
        <v>2</v>
      </c>
      <c r="H161" s="6">
        <f t="shared" si="12"/>
        <v>0</v>
      </c>
      <c r="I161" s="7"/>
    </row>
    <row r="162" spans="1:9" ht="25.5">
      <c r="A162" s="1" t="s">
        <v>485</v>
      </c>
      <c r="B162" s="1" t="s">
        <v>486</v>
      </c>
      <c r="C162" s="2" t="s">
        <v>487</v>
      </c>
      <c r="D162" s="3" t="s">
        <v>316</v>
      </c>
      <c r="E162" s="4">
        <v>2</v>
      </c>
      <c r="F162" s="5">
        <v>0</v>
      </c>
      <c r="G162" s="6">
        <v>2</v>
      </c>
      <c r="H162" s="6">
        <f t="shared" si="12"/>
        <v>0</v>
      </c>
      <c r="I162" s="7"/>
    </row>
    <row r="163" spans="1:9">
      <c r="A163" s="1" t="s">
        <v>488</v>
      </c>
      <c r="B163" s="1" t="s">
        <v>489</v>
      </c>
      <c r="C163" s="2" t="s">
        <v>490</v>
      </c>
      <c r="E163" s="4">
        <v>0</v>
      </c>
      <c r="F163" s="5">
        <v>0</v>
      </c>
      <c r="G163" s="6">
        <v>1</v>
      </c>
      <c r="H163" s="6">
        <f>H164+H165+H166+H167+H168</f>
        <v>0</v>
      </c>
      <c r="I163" s="7"/>
    </row>
    <row r="164" spans="1:9" ht="38.25">
      <c r="A164" s="1" t="s">
        <v>491</v>
      </c>
      <c r="B164" s="1" t="s">
        <v>492</v>
      </c>
      <c r="C164" s="2" t="s">
        <v>493</v>
      </c>
      <c r="D164" s="3" t="s">
        <v>329</v>
      </c>
      <c r="E164" s="4">
        <v>70</v>
      </c>
      <c r="F164" s="5">
        <v>0</v>
      </c>
      <c r="G164" s="6">
        <v>2</v>
      </c>
      <c r="H164" s="6">
        <f t="shared" ref="H164:H168" si="13">ROUND(ROUND(F164,2)*ROUND(E164,2), 2)</f>
        <v>0</v>
      </c>
      <c r="I164" s="7"/>
    </row>
    <row r="165" spans="1:9" ht="38.25">
      <c r="A165" s="1" t="s">
        <v>494</v>
      </c>
      <c r="B165" s="1" t="s">
        <v>495</v>
      </c>
      <c r="C165" s="2" t="s">
        <v>496</v>
      </c>
      <c r="D165" s="3" t="s">
        <v>325</v>
      </c>
      <c r="E165" s="4">
        <v>1.1399999999999999</v>
      </c>
      <c r="F165" s="5">
        <v>0</v>
      </c>
      <c r="G165" s="6">
        <v>2</v>
      </c>
      <c r="H165" s="6">
        <f t="shared" si="13"/>
        <v>0</v>
      </c>
      <c r="I165" s="7"/>
    </row>
    <row r="166" spans="1:9" ht="38.25">
      <c r="A166" s="1" t="s">
        <v>497</v>
      </c>
      <c r="B166" s="1" t="s">
        <v>498</v>
      </c>
      <c r="C166" s="2" t="s">
        <v>499</v>
      </c>
      <c r="D166" s="3" t="s">
        <v>325</v>
      </c>
      <c r="E166" s="4">
        <v>27.4</v>
      </c>
      <c r="F166" s="5">
        <v>0</v>
      </c>
      <c r="G166" s="6">
        <v>2</v>
      </c>
      <c r="H166" s="6">
        <f t="shared" si="13"/>
        <v>0</v>
      </c>
      <c r="I166" s="7"/>
    </row>
    <row r="167" spans="1:9" ht="38.25">
      <c r="A167" s="1" t="s">
        <v>500</v>
      </c>
      <c r="B167" s="1" t="s">
        <v>498</v>
      </c>
      <c r="C167" s="2" t="s">
        <v>501</v>
      </c>
      <c r="D167" s="3" t="s">
        <v>325</v>
      </c>
      <c r="E167" s="4">
        <v>7.5</v>
      </c>
      <c r="F167" s="5">
        <v>0</v>
      </c>
      <c r="G167" s="6">
        <v>2</v>
      </c>
      <c r="H167" s="6">
        <f t="shared" si="13"/>
        <v>0</v>
      </c>
      <c r="I167" s="7"/>
    </row>
    <row r="168" spans="1:9" ht="38.25">
      <c r="A168" s="1" t="s">
        <v>502</v>
      </c>
      <c r="B168" s="1" t="s">
        <v>503</v>
      </c>
      <c r="C168" s="2" t="s">
        <v>504</v>
      </c>
      <c r="D168" s="3" t="s">
        <v>325</v>
      </c>
      <c r="E168" s="4">
        <v>0.6</v>
      </c>
      <c r="F168" s="5">
        <v>0</v>
      </c>
      <c r="G168" s="6">
        <v>2</v>
      </c>
      <c r="H168" s="6">
        <f t="shared" si="13"/>
        <v>0</v>
      </c>
      <c r="I168" s="7"/>
    </row>
    <row r="169" spans="1:9">
      <c r="A169" s="1" t="s">
        <v>505</v>
      </c>
      <c r="C169" s="2" t="s">
        <v>506</v>
      </c>
      <c r="E169" s="4">
        <v>0</v>
      </c>
      <c r="F169" s="5">
        <v>0</v>
      </c>
      <c r="G169" s="6">
        <v>1</v>
      </c>
      <c r="H169" s="6">
        <f>H170</f>
        <v>0</v>
      </c>
      <c r="I169" s="7"/>
    </row>
    <row r="170" spans="1:9">
      <c r="A170" s="1" t="s">
        <v>507</v>
      </c>
      <c r="B170" s="1" t="s">
        <v>456</v>
      </c>
      <c r="C170" s="2" t="s">
        <v>457</v>
      </c>
      <c r="E170" s="4">
        <v>0</v>
      </c>
      <c r="F170" s="5">
        <v>0</v>
      </c>
      <c r="G170" s="6">
        <v>1</v>
      </c>
      <c r="H170" s="6">
        <f>H171+H176</f>
        <v>0</v>
      </c>
      <c r="I170" s="7"/>
    </row>
    <row r="171" spans="1:9">
      <c r="A171" s="1" t="s">
        <v>508</v>
      </c>
      <c r="B171" s="1" t="s">
        <v>459</v>
      </c>
      <c r="C171" s="2" t="s">
        <v>460</v>
      </c>
      <c r="E171" s="4">
        <v>0</v>
      </c>
      <c r="F171" s="5">
        <v>0</v>
      </c>
      <c r="G171" s="6">
        <v>1</v>
      </c>
      <c r="H171" s="6">
        <f>H172+H173+H174+H175</f>
        <v>0</v>
      </c>
      <c r="I171" s="7"/>
    </row>
    <row r="172" spans="1:9">
      <c r="A172" s="1" t="s">
        <v>509</v>
      </c>
      <c r="B172" s="1" t="s">
        <v>462</v>
      </c>
      <c r="C172" s="2" t="s">
        <v>463</v>
      </c>
      <c r="D172" s="3" t="s">
        <v>316</v>
      </c>
      <c r="E172" s="4">
        <v>4</v>
      </c>
      <c r="F172" s="5">
        <v>0</v>
      </c>
      <c r="G172" s="6">
        <v>2</v>
      </c>
      <c r="H172" s="6">
        <f t="shared" ref="H172:H175" si="14">ROUND(ROUND(F172,2)*ROUND(E172,2), 2)</f>
        <v>0</v>
      </c>
      <c r="I172" s="7"/>
    </row>
    <row r="173" spans="1:9">
      <c r="A173" s="1" t="s">
        <v>510</v>
      </c>
      <c r="B173" s="1" t="s">
        <v>465</v>
      </c>
      <c r="C173" s="2" t="s">
        <v>466</v>
      </c>
      <c r="D173" s="3" t="s">
        <v>316</v>
      </c>
      <c r="E173" s="4">
        <v>2</v>
      </c>
      <c r="F173" s="5">
        <v>0</v>
      </c>
      <c r="G173" s="6">
        <v>2</v>
      </c>
      <c r="H173" s="6">
        <f t="shared" si="14"/>
        <v>0</v>
      </c>
      <c r="I173" s="7"/>
    </row>
    <row r="174" spans="1:9">
      <c r="A174" s="1" t="s">
        <v>511</v>
      </c>
      <c r="B174" s="1" t="s">
        <v>512</v>
      </c>
      <c r="C174" s="2" t="s">
        <v>513</v>
      </c>
      <c r="D174" s="3" t="s">
        <v>316</v>
      </c>
      <c r="E174" s="4">
        <v>2</v>
      </c>
      <c r="F174" s="5">
        <v>0</v>
      </c>
      <c r="G174" s="6">
        <v>2</v>
      </c>
      <c r="H174" s="6">
        <f t="shared" si="14"/>
        <v>0</v>
      </c>
      <c r="I174" s="7"/>
    </row>
    <row r="175" spans="1:9" ht="25.5">
      <c r="A175" s="1" t="s">
        <v>514</v>
      </c>
      <c r="B175" s="1" t="s">
        <v>480</v>
      </c>
      <c r="C175" s="2" t="s">
        <v>515</v>
      </c>
      <c r="D175" s="3" t="s">
        <v>316</v>
      </c>
      <c r="E175" s="4">
        <v>2</v>
      </c>
      <c r="F175" s="5">
        <v>0</v>
      </c>
      <c r="G175" s="6">
        <v>2</v>
      </c>
      <c r="H175" s="6">
        <f t="shared" si="14"/>
        <v>0</v>
      </c>
      <c r="I175" s="7"/>
    </row>
    <row r="176" spans="1:9">
      <c r="A176" s="1" t="s">
        <v>516</v>
      </c>
      <c r="B176" s="1" t="s">
        <v>489</v>
      </c>
      <c r="C176" s="2" t="s">
        <v>490</v>
      </c>
      <c r="E176" s="4">
        <v>0</v>
      </c>
      <c r="F176" s="5">
        <v>0</v>
      </c>
      <c r="G176" s="6">
        <v>1</v>
      </c>
      <c r="H176" s="6">
        <f>H177+H178+H179+H180</f>
        <v>0</v>
      </c>
      <c r="I176" s="7"/>
    </row>
    <row r="177" spans="1:9" ht="25.5">
      <c r="A177" s="1" t="s">
        <v>517</v>
      </c>
      <c r="B177" s="1" t="s">
        <v>518</v>
      </c>
      <c r="C177" s="2" t="s">
        <v>519</v>
      </c>
      <c r="D177" s="3" t="s">
        <v>325</v>
      </c>
      <c r="E177" s="4">
        <v>16.2</v>
      </c>
      <c r="F177" s="5">
        <v>0</v>
      </c>
      <c r="G177" s="6">
        <v>2</v>
      </c>
      <c r="H177" s="6">
        <f t="shared" ref="H177:H180" si="15">ROUND(ROUND(F177,2)*ROUND(E177,2), 2)</f>
        <v>0</v>
      </c>
      <c r="I177" s="7"/>
    </row>
    <row r="178" spans="1:9" ht="38.25">
      <c r="A178" s="1" t="s">
        <v>520</v>
      </c>
      <c r="B178" s="1" t="s">
        <v>492</v>
      </c>
      <c r="C178" s="2" t="s">
        <v>521</v>
      </c>
      <c r="D178" s="3" t="s">
        <v>329</v>
      </c>
      <c r="E178" s="4">
        <v>41</v>
      </c>
      <c r="F178" s="5">
        <v>0</v>
      </c>
      <c r="G178" s="6">
        <v>2</v>
      </c>
      <c r="H178" s="6">
        <f t="shared" si="15"/>
        <v>0</v>
      </c>
      <c r="I178" s="7"/>
    </row>
    <row r="179" spans="1:9" ht="25.5">
      <c r="A179" s="1" t="s">
        <v>522</v>
      </c>
      <c r="B179" s="1" t="s">
        <v>523</v>
      </c>
      <c r="C179" s="2" t="s">
        <v>524</v>
      </c>
      <c r="D179" s="3" t="s">
        <v>325</v>
      </c>
      <c r="E179" s="4">
        <v>128.15</v>
      </c>
      <c r="F179" s="5">
        <v>0</v>
      </c>
      <c r="G179" s="6">
        <v>2</v>
      </c>
      <c r="H179" s="6">
        <f t="shared" si="15"/>
        <v>0</v>
      </c>
      <c r="I179" s="7"/>
    </row>
    <row r="180" spans="1:9" ht="38.25">
      <c r="A180" s="1" t="s">
        <v>525</v>
      </c>
      <c r="B180" s="1" t="s">
        <v>503</v>
      </c>
      <c r="C180" s="2" t="s">
        <v>504</v>
      </c>
      <c r="D180" s="3" t="s">
        <v>325</v>
      </c>
      <c r="E180" s="4">
        <v>5.0999999999999996</v>
      </c>
      <c r="F180" s="5">
        <v>0</v>
      </c>
      <c r="G180" s="6">
        <v>2</v>
      </c>
      <c r="H180" s="6">
        <f t="shared" si="15"/>
        <v>0</v>
      </c>
      <c r="I180" s="7"/>
    </row>
    <row r="181" spans="1:9">
      <c r="A181" s="1" t="s">
        <v>526</v>
      </c>
      <c r="B181" s="1" t="s">
        <v>527</v>
      </c>
      <c r="C181" s="2" t="s">
        <v>528</v>
      </c>
      <c r="E181" s="4">
        <v>0</v>
      </c>
      <c r="F181" s="5">
        <v>0</v>
      </c>
      <c r="G181" s="6">
        <v>1</v>
      </c>
      <c r="H181" s="6">
        <f>H182+H230+H262+H266</f>
        <v>0</v>
      </c>
      <c r="I181" s="7"/>
    </row>
    <row r="182" spans="1:9">
      <c r="A182" s="1" t="s">
        <v>529</v>
      </c>
      <c r="C182" s="2" t="s">
        <v>530</v>
      </c>
      <c r="E182" s="4">
        <v>0</v>
      </c>
      <c r="F182" s="5">
        <v>0</v>
      </c>
      <c r="G182" s="6">
        <v>1</v>
      </c>
      <c r="H182" s="6">
        <f>H183+H193+H211+H219</f>
        <v>0</v>
      </c>
      <c r="I182" s="7"/>
    </row>
    <row r="183" spans="1:9">
      <c r="A183" s="1" t="s">
        <v>531</v>
      </c>
      <c r="B183" s="1" t="s">
        <v>302</v>
      </c>
      <c r="C183" s="2" t="s">
        <v>303</v>
      </c>
      <c r="E183" s="4">
        <v>0</v>
      </c>
      <c r="F183" s="5">
        <v>0</v>
      </c>
      <c r="G183" s="6">
        <v>1</v>
      </c>
      <c r="H183" s="6">
        <f>H184+H189</f>
        <v>0</v>
      </c>
      <c r="I183" s="7"/>
    </row>
    <row r="184" spans="1:9">
      <c r="A184" s="1" t="s">
        <v>532</v>
      </c>
      <c r="B184" s="1" t="s">
        <v>24</v>
      </c>
      <c r="C184" s="2" t="s">
        <v>305</v>
      </c>
      <c r="E184" s="4">
        <v>0</v>
      </c>
      <c r="F184" s="5">
        <v>0</v>
      </c>
      <c r="G184" s="6">
        <v>1</v>
      </c>
      <c r="H184" s="6">
        <f>H185+H186+H187+H188</f>
        <v>0</v>
      </c>
      <c r="I184" s="7"/>
    </row>
    <row r="185" spans="1:9">
      <c r="A185" s="1" t="s">
        <v>533</v>
      </c>
      <c r="B185" s="1" t="s">
        <v>307</v>
      </c>
      <c r="C185" s="2" t="s">
        <v>308</v>
      </c>
      <c r="D185" s="3" t="s">
        <v>309</v>
      </c>
      <c r="E185" s="4">
        <v>0.01</v>
      </c>
      <c r="F185" s="5">
        <v>0</v>
      </c>
      <c r="G185" s="6">
        <v>2</v>
      </c>
      <c r="H185" s="6">
        <f t="shared" ref="H185:H188" si="16">ROUND(ROUND(F185,2)*ROUND(E185,2), 2)</f>
        <v>0</v>
      </c>
      <c r="I185" s="7"/>
    </row>
    <row r="186" spans="1:9" ht="38.25">
      <c r="A186" s="1" t="s">
        <v>534</v>
      </c>
      <c r="B186" s="1" t="s">
        <v>311</v>
      </c>
      <c r="C186" s="2" t="s">
        <v>535</v>
      </c>
      <c r="D186" s="3" t="s">
        <v>309</v>
      </c>
      <c r="E186" s="4">
        <v>0.01</v>
      </c>
      <c r="F186" s="5">
        <v>0</v>
      </c>
      <c r="G186" s="6">
        <v>2</v>
      </c>
      <c r="H186" s="6">
        <f t="shared" si="16"/>
        <v>0</v>
      </c>
      <c r="I186" s="7"/>
    </row>
    <row r="187" spans="1:9">
      <c r="A187" s="1" t="s">
        <v>536</v>
      </c>
      <c r="B187" s="1" t="s">
        <v>314</v>
      </c>
      <c r="C187" s="2" t="s">
        <v>315</v>
      </c>
      <c r="D187" s="3" t="s">
        <v>316</v>
      </c>
      <c r="E187" s="4">
        <v>1</v>
      </c>
      <c r="F187" s="5">
        <v>0</v>
      </c>
      <c r="G187" s="6">
        <v>2</v>
      </c>
      <c r="H187" s="6">
        <f t="shared" si="16"/>
        <v>0</v>
      </c>
      <c r="I187" s="7"/>
    </row>
    <row r="188" spans="1:9">
      <c r="A188" s="1" t="s">
        <v>537</v>
      </c>
      <c r="B188" s="1" t="s">
        <v>318</v>
      </c>
      <c r="C188" s="2" t="s">
        <v>319</v>
      </c>
      <c r="D188" s="3" t="s">
        <v>316</v>
      </c>
      <c r="E188" s="4">
        <v>4</v>
      </c>
      <c r="F188" s="5">
        <v>0</v>
      </c>
      <c r="G188" s="6">
        <v>2</v>
      </c>
      <c r="H188" s="6">
        <f t="shared" si="16"/>
        <v>0</v>
      </c>
      <c r="I188" s="7"/>
    </row>
    <row r="189" spans="1:9">
      <c r="A189" s="1" t="s">
        <v>538</v>
      </c>
      <c r="B189" s="1" t="s">
        <v>30</v>
      </c>
      <c r="C189" s="2" t="s">
        <v>321</v>
      </c>
      <c r="E189" s="4">
        <v>0</v>
      </c>
      <c r="F189" s="5">
        <v>0</v>
      </c>
      <c r="G189" s="6">
        <v>1</v>
      </c>
      <c r="H189" s="6">
        <f>H190+H191+H192</f>
        <v>0</v>
      </c>
      <c r="I189" s="7"/>
    </row>
    <row r="190" spans="1:9">
      <c r="A190" s="1" t="s">
        <v>539</v>
      </c>
      <c r="B190" s="1" t="s">
        <v>323</v>
      </c>
      <c r="C190" s="2" t="s">
        <v>324</v>
      </c>
      <c r="D190" s="3" t="s">
        <v>325</v>
      </c>
      <c r="E190" s="4">
        <v>34.85</v>
      </c>
      <c r="F190" s="5">
        <v>0</v>
      </c>
      <c r="G190" s="6">
        <v>2</v>
      </c>
      <c r="H190" s="6">
        <f t="shared" ref="H190:H192" si="17">ROUND(ROUND(F190,2)*ROUND(E190,2), 2)</f>
        <v>0</v>
      </c>
      <c r="I190" s="7"/>
    </row>
    <row r="191" spans="1:9" ht="25.5">
      <c r="A191" s="1" t="s">
        <v>540</v>
      </c>
      <c r="B191" s="1" t="s">
        <v>327</v>
      </c>
      <c r="C191" s="2" t="s">
        <v>328</v>
      </c>
      <c r="D191" s="3" t="s">
        <v>329</v>
      </c>
      <c r="E191" s="4">
        <v>27.7</v>
      </c>
      <c r="F191" s="5">
        <v>0</v>
      </c>
      <c r="G191" s="6">
        <v>2</v>
      </c>
      <c r="H191" s="6">
        <f t="shared" si="17"/>
        <v>0</v>
      </c>
      <c r="I191" s="7"/>
    </row>
    <row r="192" spans="1:9">
      <c r="A192" s="1" t="s">
        <v>541</v>
      </c>
      <c r="B192" s="1" t="s">
        <v>331</v>
      </c>
      <c r="C192" s="2" t="s">
        <v>332</v>
      </c>
      <c r="D192" s="3" t="s">
        <v>329</v>
      </c>
      <c r="E192" s="4">
        <v>6.5</v>
      </c>
      <c r="F192" s="5">
        <v>0</v>
      </c>
      <c r="G192" s="6">
        <v>2</v>
      </c>
      <c r="H192" s="6">
        <f t="shared" si="17"/>
        <v>0</v>
      </c>
      <c r="I192" s="7"/>
    </row>
    <row r="193" spans="1:9">
      <c r="A193" s="1" t="s">
        <v>542</v>
      </c>
      <c r="B193" s="1" t="s">
        <v>334</v>
      </c>
      <c r="C193" s="2" t="s">
        <v>335</v>
      </c>
      <c r="E193" s="4">
        <v>0</v>
      </c>
      <c r="F193" s="5">
        <v>0</v>
      </c>
      <c r="G193" s="6">
        <v>1</v>
      </c>
      <c r="H193" s="6">
        <f>H194+H197+H199+H201+H203+H206</f>
        <v>0</v>
      </c>
      <c r="I193" s="7"/>
    </row>
    <row r="194" spans="1:9">
      <c r="A194" s="1" t="s">
        <v>543</v>
      </c>
      <c r="B194" s="1" t="s">
        <v>337</v>
      </c>
      <c r="C194" s="2" t="s">
        <v>338</v>
      </c>
      <c r="E194" s="4">
        <v>0</v>
      </c>
      <c r="F194" s="5">
        <v>0</v>
      </c>
      <c r="G194" s="6">
        <v>1</v>
      </c>
      <c r="H194" s="6">
        <f>H195+H196</f>
        <v>0</v>
      </c>
      <c r="I194" s="7"/>
    </row>
    <row r="195" spans="1:9">
      <c r="A195" s="1" t="s">
        <v>544</v>
      </c>
      <c r="B195" s="1" t="s">
        <v>340</v>
      </c>
      <c r="C195" s="2" t="s">
        <v>341</v>
      </c>
      <c r="D195" s="3" t="s">
        <v>342</v>
      </c>
      <c r="E195" s="4">
        <v>2.85</v>
      </c>
      <c r="F195" s="5">
        <v>0</v>
      </c>
      <c r="G195" s="6">
        <v>2</v>
      </c>
      <c r="H195" s="6">
        <f t="shared" ref="H195:H196" si="18">ROUND(ROUND(F195,2)*ROUND(E195,2), 2)</f>
        <v>0</v>
      </c>
      <c r="I195" s="7"/>
    </row>
    <row r="196" spans="1:9">
      <c r="A196" s="1" t="s">
        <v>545</v>
      </c>
      <c r="B196" s="1" t="s">
        <v>344</v>
      </c>
      <c r="C196" s="2" t="s">
        <v>345</v>
      </c>
      <c r="D196" s="3" t="s">
        <v>342</v>
      </c>
      <c r="E196" s="4">
        <v>25.2</v>
      </c>
      <c r="F196" s="5">
        <v>0</v>
      </c>
      <c r="G196" s="6">
        <v>2</v>
      </c>
      <c r="H196" s="6">
        <f t="shared" si="18"/>
        <v>0</v>
      </c>
      <c r="I196" s="7"/>
    </row>
    <row r="197" spans="1:9">
      <c r="A197" s="1" t="s">
        <v>546</v>
      </c>
      <c r="B197" s="1" t="s">
        <v>353</v>
      </c>
      <c r="C197" s="2" t="s">
        <v>354</v>
      </c>
      <c r="E197" s="4">
        <v>0</v>
      </c>
      <c r="F197" s="5">
        <v>0</v>
      </c>
      <c r="G197" s="6">
        <v>1</v>
      </c>
      <c r="H197" s="6">
        <f>H198</f>
        <v>0</v>
      </c>
      <c r="I197" s="7"/>
    </row>
    <row r="198" spans="1:9">
      <c r="A198" s="1" t="s">
        <v>547</v>
      </c>
      <c r="B198" s="1" t="s">
        <v>356</v>
      </c>
      <c r="C198" s="2" t="s">
        <v>357</v>
      </c>
      <c r="D198" s="3" t="s">
        <v>325</v>
      </c>
      <c r="E198" s="4">
        <v>42</v>
      </c>
      <c r="F198" s="5">
        <v>0</v>
      </c>
      <c r="G198" s="6">
        <v>2</v>
      </c>
      <c r="H198" s="6">
        <f>ROUND(ROUND(F198,2)*ROUND(E198,2), 2)</f>
        <v>0</v>
      </c>
      <c r="I198" s="7"/>
    </row>
    <row r="199" spans="1:9">
      <c r="A199" s="1" t="s">
        <v>548</v>
      </c>
      <c r="B199" s="1" t="s">
        <v>359</v>
      </c>
      <c r="C199" s="2" t="s">
        <v>360</v>
      </c>
      <c r="E199" s="4">
        <v>0</v>
      </c>
      <c r="F199" s="5">
        <v>0</v>
      </c>
      <c r="G199" s="6">
        <v>1</v>
      </c>
      <c r="H199" s="6">
        <f>H200</f>
        <v>0</v>
      </c>
      <c r="I199" s="7"/>
    </row>
    <row r="200" spans="1:9" ht="25.5">
      <c r="A200" s="1" t="s">
        <v>549</v>
      </c>
      <c r="B200" s="1" t="s">
        <v>362</v>
      </c>
      <c r="C200" s="2" t="s">
        <v>363</v>
      </c>
      <c r="D200" s="3" t="s">
        <v>325</v>
      </c>
      <c r="E200" s="4">
        <v>50.4</v>
      </c>
      <c r="F200" s="5">
        <v>0</v>
      </c>
      <c r="G200" s="6">
        <v>2</v>
      </c>
      <c r="H200" s="6">
        <f>ROUND(ROUND(F200,2)*ROUND(E200,2), 2)</f>
        <v>0</v>
      </c>
      <c r="I200" s="7"/>
    </row>
    <row r="201" spans="1:9">
      <c r="A201" s="1" t="s">
        <v>550</v>
      </c>
      <c r="B201" s="1" t="s">
        <v>365</v>
      </c>
      <c r="C201" s="2" t="s">
        <v>366</v>
      </c>
      <c r="E201" s="4">
        <v>0</v>
      </c>
      <c r="F201" s="5">
        <v>0</v>
      </c>
      <c r="G201" s="6">
        <v>1</v>
      </c>
      <c r="H201" s="6">
        <f>H202</f>
        <v>0</v>
      </c>
      <c r="I201" s="7"/>
    </row>
    <row r="202" spans="1:9" ht="38.25">
      <c r="A202" s="1" t="s">
        <v>551</v>
      </c>
      <c r="B202" s="1" t="s">
        <v>368</v>
      </c>
      <c r="C202" s="2" t="s">
        <v>369</v>
      </c>
      <c r="D202" s="3" t="s">
        <v>342</v>
      </c>
      <c r="E202" s="4">
        <v>18.899999999999999</v>
      </c>
      <c r="F202" s="5">
        <v>0</v>
      </c>
      <c r="G202" s="6">
        <v>2</v>
      </c>
      <c r="H202" s="6">
        <f>ROUND(ROUND(F202,2)*ROUND(E202,2), 2)</f>
        <v>0</v>
      </c>
      <c r="I202" s="7"/>
    </row>
    <row r="203" spans="1:9">
      <c r="A203" s="1" t="s">
        <v>552</v>
      </c>
      <c r="B203" s="1" t="s">
        <v>371</v>
      </c>
      <c r="C203" s="2" t="s">
        <v>372</v>
      </c>
      <c r="E203" s="4">
        <v>0</v>
      </c>
      <c r="F203" s="5">
        <v>0</v>
      </c>
      <c r="G203" s="6">
        <v>1</v>
      </c>
      <c r="H203" s="6">
        <f>H204+H205</f>
        <v>0</v>
      </c>
      <c r="I203" s="7"/>
    </row>
    <row r="204" spans="1:9">
      <c r="A204" s="1" t="s">
        <v>553</v>
      </c>
      <c r="B204" s="1" t="s">
        <v>374</v>
      </c>
      <c r="C204" s="2" t="s">
        <v>375</v>
      </c>
      <c r="D204" s="3" t="s">
        <v>325</v>
      </c>
      <c r="E204" s="4">
        <v>5</v>
      </c>
      <c r="F204" s="5">
        <v>0</v>
      </c>
      <c r="G204" s="6">
        <v>2</v>
      </c>
      <c r="H204" s="6">
        <f t="shared" ref="H204:H205" si="19">ROUND(ROUND(F204,2)*ROUND(E204,2), 2)</f>
        <v>0</v>
      </c>
      <c r="I204" s="7"/>
    </row>
    <row r="205" spans="1:9">
      <c r="A205" s="1" t="s">
        <v>554</v>
      </c>
      <c r="B205" s="1" t="s">
        <v>377</v>
      </c>
      <c r="C205" s="2" t="s">
        <v>378</v>
      </c>
      <c r="D205" s="3" t="s">
        <v>325</v>
      </c>
      <c r="E205" s="4">
        <v>5</v>
      </c>
      <c r="F205" s="5">
        <v>0</v>
      </c>
      <c r="G205" s="6">
        <v>2</v>
      </c>
      <c r="H205" s="6">
        <f t="shared" si="19"/>
        <v>0</v>
      </c>
      <c r="I205" s="7"/>
    </row>
    <row r="206" spans="1:9">
      <c r="A206" s="1" t="s">
        <v>555</v>
      </c>
      <c r="B206" s="1" t="s">
        <v>380</v>
      </c>
      <c r="C206" s="2" t="s">
        <v>381</v>
      </c>
      <c r="E206" s="4">
        <v>0</v>
      </c>
      <c r="F206" s="5">
        <v>0</v>
      </c>
      <c r="G206" s="6">
        <v>1</v>
      </c>
      <c r="H206" s="6">
        <f>H207+H208+H209+H210</f>
        <v>0</v>
      </c>
      <c r="I206" s="7"/>
    </row>
    <row r="207" spans="1:9" ht="38.25">
      <c r="A207" s="1" t="s">
        <v>556</v>
      </c>
      <c r="B207" s="1" t="s">
        <v>383</v>
      </c>
      <c r="C207" s="2" t="s">
        <v>384</v>
      </c>
      <c r="D207" s="3" t="s">
        <v>385</v>
      </c>
      <c r="E207" s="4">
        <v>6.04</v>
      </c>
      <c r="F207" s="5">
        <v>0</v>
      </c>
      <c r="G207" s="6">
        <v>2</v>
      </c>
      <c r="H207" s="6">
        <f t="shared" ref="H207:H210" si="20">ROUND(ROUND(F207,2)*ROUND(E207,2), 2)</f>
        <v>0</v>
      </c>
      <c r="I207" s="7"/>
    </row>
    <row r="208" spans="1:9">
      <c r="A208" s="1" t="s">
        <v>557</v>
      </c>
      <c r="B208" s="1" t="s">
        <v>387</v>
      </c>
      <c r="C208" s="2" t="s">
        <v>388</v>
      </c>
      <c r="D208" s="3" t="s">
        <v>325</v>
      </c>
      <c r="E208" s="4">
        <v>100</v>
      </c>
      <c r="F208" s="5">
        <v>0</v>
      </c>
      <c r="G208" s="6">
        <v>2</v>
      </c>
      <c r="H208" s="6">
        <f t="shared" si="20"/>
        <v>0</v>
      </c>
      <c r="I208" s="7"/>
    </row>
    <row r="209" spans="1:9">
      <c r="A209" s="1" t="s">
        <v>558</v>
      </c>
      <c r="B209" s="1" t="s">
        <v>390</v>
      </c>
      <c r="C209" s="2" t="s">
        <v>391</v>
      </c>
      <c r="D209" s="3" t="s">
        <v>385</v>
      </c>
      <c r="E209" s="4">
        <v>54.6</v>
      </c>
      <c r="F209" s="5">
        <v>0</v>
      </c>
      <c r="G209" s="6">
        <v>2</v>
      </c>
      <c r="H209" s="6">
        <f t="shared" si="20"/>
        <v>0</v>
      </c>
      <c r="I209" s="7"/>
    </row>
    <row r="210" spans="1:9">
      <c r="A210" s="1" t="s">
        <v>559</v>
      </c>
      <c r="B210" s="1" t="s">
        <v>393</v>
      </c>
      <c r="C210" s="2" t="s">
        <v>394</v>
      </c>
      <c r="D210" s="3" t="s">
        <v>385</v>
      </c>
      <c r="E210" s="4">
        <v>54.6</v>
      </c>
      <c r="F210" s="5">
        <v>0</v>
      </c>
      <c r="G210" s="6">
        <v>2</v>
      </c>
      <c r="H210" s="6">
        <f t="shared" si="20"/>
        <v>0</v>
      </c>
      <c r="I210" s="7"/>
    </row>
    <row r="211" spans="1:9">
      <c r="A211" s="1" t="s">
        <v>560</v>
      </c>
      <c r="B211" s="1" t="s">
        <v>396</v>
      </c>
      <c r="C211" s="2" t="s">
        <v>397</v>
      </c>
      <c r="E211" s="4">
        <v>0</v>
      </c>
      <c r="F211" s="5">
        <v>0</v>
      </c>
      <c r="G211" s="6">
        <v>1</v>
      </c>
      <c r="H211" s="6">
        <f>H212+H215+H217</f>
        <v>0</v>
      </c>
      <c r="I211" s="7"/>
    </row>
    <row r="212" spans="1:9">
      <c r="A212" s="1" t="s">
        <v>561</v>
      </c>
      <c r="B212" s="1" t="s">
        <v>399</v>
      </c>
      <c r="C212" s="2" t="s">
        <v>400</v>
      </c>
      <c r="E212" s="4">
        <v>0</v>
      </c>
      <c r="F212" s="5">
        <v>0</v>
      </c>
      <c r="G212" s="6">
        <v>1</v>
      </c>
      <c r="H212" s="6">
        <f>H213+H214</f>
        <v>0</v>
      </c>
      <c r="I212" s="7"/>
    </row>
    <row r="213" spans="1:9" ht="38.25">
      <c r="A213" s="1" t="s">
        <v>562</v>
      </c>
      <c r="B213" s="1" t="s">
        <v>402</v>
      </c>
      <c r="C213" s="2" t="s">
        <v>403</v>
      </c>
      <c r="D213" s="3" t="s">
        <v>342</v>
      </c>
      <c r="E213" s="4">
        <v>10.5</v>
      </c>
      <c r="F213" s="5">
        <v>0</v>
      </c>
      <c r="G213" s="6">
        <v>2</v>
      </c>
      <c r="H213" s="6">
        <f t="shared" ref="H213:H214" si="21">ROUND(ROUND(F213,2)*ROUND(E213,2), 2)</f>
        <v>0</v>
      </c>
      <c r="I213" s="7"/>
    </row>
    <row r="214" spans="1:9">
      <c r="A214" s="1" t="s">
        <v>563</v>
      </c>
      <c r="B214" s="1" t="s">
        <v>564</v>
      </c>
      <c r="C214" s="2" t="s">
        <v>565</v>
      </c>
      <c r="D214" s="3" t="s">
        <v>325</v>
      </c>
      <c r="E214" s="4">
        <v>45</v>
      </c>
      <c r="F214" s="5">
        <v>0</v>
      </c>
      <c r="G214" s="6">
        <v>2</v>
      </c>
      <c r="H214" s="6">
        <f t="shared" si="21"/>
        <v>0</v>
      </c>
      <c r="I214" s="7"/>
    </row>
    <row r="215" spans="1:9">
      <c r="A215" s="1" t="s">
        <v>566</v>
      </c>
      <c r="B215" s="1" t="s">
        <v>408</v>
      </c>
      <c r="C215" s="2" t="s">
        <v>409</v>
      </c>
      <c r="E215" s="4">
        <v>0</v>
      </c>
      <c r="F215" s="5">
        <v>0</v>
      </c>
      <c r="G215" s="6">
        <v>1</v>
      </c>
      <c r="H215" s="6">
        <f>H216</f>
        <v>0</v>
      </c>
      <c r="I215" s="7"/>
    </row>
    <row r="216" spans="1:9" ht="25.5">
      <c r="A216" s="1" t="s">
        <v>567</v>
      </c>
      <c r="B216" s="1" t="s">
        <v>414</v>
      </c>
      <c r="C216" s="2" t="s">
        <v>415</v>
      </c>
      <c r="D216" s="3" t="s">
        <v>325</v>
      </c>
      <c r="E216" s="4">
        <v>45</v>
      </c>
      <c r="F216" s="5">
        <v>0</v>
      </c>
      <c r="G216" s="6">
        <v>2</v>
      </c>
      <c r="H216" s="6">
        <f>ROUND(ROUND(F216,2)*ROUND(E216,2), 2)</f>
        <v>0</v>
      </c>
      <c r="I216" s="7"/>
    </row>
    <row r="217" spans="1:9">
      <c r="A217" s="1" t="s">
        <v>568</v>
      </c>
      <c r="B217" s="1" t="s">
        <v>417</v>
      </c>
      <c r="C217" s="2" t="s">
        <v>418</v>
      </c>
      <c r="E217" s="4">
        <v>0</v>
      </c>
      <c r="F217" s="5">
        <v>0</v>
      </c>
      <c r="G217" s="6">
        <v>1</v>
      </c>
      <c r="H217" s="6">
        <f>H218</f>
        <v>0</v>
      </c>
      <c r="I217" s="7"/>
    </row>
    <row r="218" spans="1:9" ht="25.5">
      <c r="A218" s="1" t="s">
        <v>569</v>
      </c>
      <c r="B218" s="1" t="s">
        <v>420</v>
      </c>
      <c r="C218" s="2" t="s">
        <v>421</v>
      </c>
      <c r="D218" s="3" t="s">
        <v>329</v>
      </c>
      <c r="E218" s="4">
        <v>6.5</v>
      </c>
      <c r="F218" s="5">
        <v>0</v>
      </c>
      <c r="G218" s="6">
        <v>2</v>
      </c>
      <c r="H218" s="6">
        <f>ROUND(ROUND(F218,2)*ROUND(E218,2), 2)</f>
        <v>0</v>
      </c>
      <c r="I218" s="7"/>
    </row>
    <row r="219" spans="1:9">
      <c r="A219" s="1" t="s">
        <v>570</v>
      </c>
      <c r="B219" s="1" t="s">
        <v>456</v>
      </c>
      <c r="C219" s="2" t="s">
        <v>457</v>
      </c>
      <c r="E219" s="4">
        <v>0</v>
      </c>
      <c r="F219" s="5">
        <v>0</v>
      </c>
      <c r="G219" s="6">
        <v>1</v>
      </c>
      <c r="H219" s="6">
        <f>H220+H226</f>
        <v>0</v>
      </c>
      <c r="I219" s="7"/>
    </row>
    <row r="220" spans="1:9">
      <c r="A220" s="1" t="s">
        <v>571</v>
      </c>
      <c r="B220" s="1" t="s">
        <v>459</v>
      </c>
      <c r="C220" s="2" t="s">
        <v>460</v>
      </c>
      <c r="E220" s="4">
        <v>0</v>
      </c>
      <c r="F220" s="5">
        <v>0</v>
      </c>
      <c r="G220" s="6">
        <v>1</v>
      </c>
      <c r="H220" s="6">
        <f>H221+H222+H223+H224+H225</f>
        <v>0</v>
      </c>
      <c r="I220" s="7"/>
    </row>
    <row r="221" spans="1:9">
      <c r="A221" s="1" t="s">
        <v>572</v>
      </c>
      <c r="B221" s="1" t="s">
        <v>462</v>
      </c>
      <c r="C221" s="2" t="s">
        <v>463</v>
      </c>
      <c r="D221" s="3" t="s">
        <v>316</v>
      </c>
      <c r="E221" s="4">
        <v>6</v>
      </c>
      <c r="F221" s="5">
        <v>0</v>
      </c>
      <c r="G221" s="6">
        <v>2</v>
      </c>
      <c r="H221" s="6">
        <f t="shared" ref="H221:H225" si="22">ROUND(ROUND(F221,2)*ROUND(E221,2), 2)</f>
        <v>0</v>
      </c>
      <c r="I221" s="7"/>
    </row>
    <row r="222" spans="1:9">
      <c r="A222" s="1" t="s">
        <v>573</v>
      </c>
      <c r="B222" s="1" t="s">
        <v>468</v>
      </c>
      <c r="C222" s="2" t="s">
        <v>469</v>
      </c>
      <c r="D222" s="3" t="s">
        <v>316</v>
      </c>
      <c r="E222" s="4">
        <v>2</v>
      </c>
      <c r="F222" s="5">
        <v>0</v>
      </c>
      <c r="G222" s="6">
        <v>2</v>
      </c>
      <c r="H222" s="6">
        <f t="shared" si="22"/>
        <v>0</v>
      </c>
      <c r="I222" s="7"/>
    </row>
    <row r="223" spans="1:9" ht="25.5">
      <c r="A223" s="1" t="s">
        <v>574</v>
      </c>
      <c r="B223" s="1" t="s">
        <v>471</v>
      </c>
      <c r="C223" s="2" t="s">
        <v>472</v>
      </c>
      <c r="D223" s="3" t="s">
        <v>316</v>
      </c>
      <c r="E223" s="4">
        <v>2</v>
      </c>
      <c r="F223" s="5">
        <v>0</v>
      </c>
      <c r="G223" s="6">
        <v>2</v>
      </c>
      <c r="H223" s="6">
        <f t="shared" si="22"/>
        <v>0</v>
      </c>
      <c r="I223" s="7"/>
    </row>
    <row r="224" spans="1:9" ht="25.5">
      <c r="A224" s="1" t="s">
        <v>575</v>
      </c>
      <c r="B224" s="1" t="s">
        <v>480</v>
      </c>
      <c r="C224" s="2" t="s">
        <v>576</v>
      </c>
      <c r="D224" s="3" t="s">
        <v>316</v>
      </c>
      <c r="E224" s="4">
        <v>1</v>
      </c>
      <c r="F224" s="5">
        <v>0</v>
      </c>
      <c r="G224" s="6">
        <v>2</v>
      </c>
      <c r="H224" s="6">
        <f t="shared" si="22"/>
        <v>0</v>
      </c>
      <c r="I224" s="7"/>
    </row>
    <row r="225" spans="1:9" ht="25.5">
      <c r="A225" s="1" t="s">
        <v>577</v>
      </c>
      <c r="B225" s="1" t="s">
        <v>483</v>
      </c>
      <c r="C225" s="2" t="s">
        <v>578</v>
      </c>
      <c r="D225" s="3" t="s">
        <v>316</v>
      </c>
      <c r="E225" s="4">
        <v>6</v>
      </c>
      <c r="F225" s="5">
        <v>0</v>
      </c>
      <c r="G225" s="6">
        <v>2</v>
      </c>
      <c r="H225" s="6">
        <f t="shared" si="22"/>
        <v>0</v>
      </c>
      <c r="I225" s="7"/>
    </row>
    <row r="226" spans="1:9">
      <c r="A226" s="1" t="s">
        <v>579</v>
      </c>
      <c r="B226" s="1" t="s">
        <v>489</v>
      </c>
      <c r="C226" s="2" t="s">
        <v>490</v>
      </c>
      <c r="E226" s="4">
        <v>0</v>
      </c>
      <c r="F226" s="5">
        <v>0</v>
      </c>
      <c r="G226" s="6">
        <v>1</v>
      </c>
      <c r="H226" s="6">
        <f>H227+H228+H229</f>
        <v>0</v>
      </c>
      <c r="I226" s="7"/>
    </row>
    <row r="227" spans="1:9" ht="38.25">
      <c r="A227" s="1" t="s">
        <v>580</v>
      </c>
      <c r="B227" s="1" t="s">
        <v>492</v>
      </c>
      <c r="C227" s="2" t="s">
        <v>581</v>
      </c>
      <c r="D227" s="3" t="s">
        <v>329</v>
      </c>
      <c r="E227" s="4">
        <v>11.5</v>
      </c>
      <c r="F227" s="5">
        <v>0</v>
      </c>
      <c r="G227" s="6">
        <v>2</v>
      </c>
      <c r="H227" s="6">
        <f t="shared" ref="H227:H229" si="23">ROUND(ROUND(F227,2)*ROUND(E227,2), 2)</f>
        <v>0</v>
      </c>
      <c r="I227" s="7"/>
    </row>
    <row r="228" spans="1:9" ht="38.25">
      <c r="A228" s="1" t="s">
        <v>582</v>
      </c>
      <c r="B228" s="1" t="s">
        <v>583</v>
      </c>
      <c r="C228" s="2" t="s">
        <v>584</v>
      </c>
      <c r="D228" s="3" t="s">
        <v>325</v>
      </c>
      <c r="E228" s="4">
        <v>8.64</v>
      </c>
      <c r="F228" s="5">
        <v>0</v>
      </c>
      <c r="G228" s="6">
        <v>2</v>
      </c>
      <c r="H228" s="6">
        <f t="shared" si="23"/>
        <v>0</v>
      </c>
      <c r="I228" s="7"/>
    </row>
    <row r="229" spans="1:9" ht="38.25">
      <c r="A229" s="1" t="s">
        <v>585</v>
      </c>
      <c r="B229" s="1" t="s">
        <v>583</v>
      </c>
      <c r="C229" s="2" t="s">
        <v>501</v>
      </c>
      <c r="D229" s="3" t="s">
        <v>325</v>
      </c>
      <c r="E229" s="4">
        <v>13.6</v>
      </c>
      <c r="F229" s="5">
        <v>0</v>
      </c>
      <c r="G229" s="6">
        <v>2</v>
      </c>
      <c r="H229" s="6">
        <f t="shared" si="23"/>
        <v>0</v>
      </c>
      <c r="I229" s="7"/>
    </row>
    <row r="230" spans="1:9">
      <c r="A230" s="1" t="s">
        <v>586</v>
      </c>
      <c r="C230" s="2" t="s">
        <v>300</v>
      </c>
      <c r="E230" s="4">
        <v>0</v>
      </c>
      <c r="F230" s="5">
        <v>0</v>
      </c>
      <c r="G230" s="6">
        <v>1</v>
      </c>
      <c r="H230" s="6">
        <f>H231+H247+H257</f>
        <v>0</v>
      </c>
      <c r="I230" s="7"/>
    </row>
    <row r="231" spans="1:9">
      <c r="A231" s="1" t="s">
        <v>587</v>
      </c>
      <c r="B231" s="1" t="s">
        <v>334</v>
      </c>
      <c r="C231" s="2" t="s">
        <v>335</v>
      </c>
      <c r="E231" s="4">
        <v>0</v>
      </c>
      <c r="F231" s="5">
        <v>0</v>
      </c>
      <c r="G231" s="6">
        <v>1</v>
      </c>
      <c r="H231" s="6">
        <f>H232+H235+H237+H239+H241+H244</f>
        <v>0</v>
      </c>
      <c r="I231" s="7"/>
    </row>
    <row r="232" spans="1:9">
      <c r="A232" s="1" t="s">
        <v>588</v>
      </c>
      <c r="B232" s="1" t="s">
        <v>337</v>
      </c>
      <c r="C232" s="2" t="s">
        <v>338</v>
      </c>
      <c r="E232" s="4">
        <v>0</v>
      </c>
      <c r="F232" s="5">
        <v>0</v>
      </c>
      <c r="G232" s="6">
        <v>1</v>
      </c>
      <c r="H232" s="6">
        <f>H233+H234</f>
        <v>0</v>
      </c>
      <c r="I232" s="7"/>
    </row>
    <row r="233" spans="1:9">
      <c r="A233" s="1" t="s">
        <v>589</v>
      </c>
      <c r="B233" s="1" t="s">
        <v>340</v>
      </c>
      <c r="C233" s="2" t="s">
        <v>341</v>
      </c>
      <c r="D233" s="3" t="s">
        <v>342</v>
      </c>
      <c r="E233" s="4">
        <v>15.3</v>
      </c>
      <c r="F233" s="5">
        <v>0</v>
      </c>
      <c r="G233" s="6">
        <v>2</v>
      </c>
      <c r="H233" s="6">
        <f t="shared" ref="H233:H234" si="24">ROUND(ROUND(F233,2)*ROUND(E233,2), 2)</f>
        <v>0</v>
      </c>
      <c r="I233" s="7"/>
    </row>
    <row r="234" spans="1:9">
      <c r="A234" s="1" t="s">
        <v>590</v>
      </c>
      <c r="B234" s="1" t="s">
        <v>344</v>
      </c>
      <c r="C234" s="2" t="s">
        <v>345</v>
      </c>
      <c r="D234" s="3" t="s">
        <v>342</v>
      </c>
      <c r="E234" s="4">
        <v>62.94</v>
      </c>
      <c r="F234" s="5">
        <v>0</v>
      </c>
      <c r="G234" s="6">
        <v>2</v>
      </c>
      <c r="H234" s="6">
        <f t="shared" si="24"/>
        <v>0</v>
      </c>
      <c r="I234" s="7"/>
    </row>
    <row r="235" spans="1:9">
      <c r="A235" s="1" t="s">
        <v>591</v>
      </c>
      <c r="B235" s="1" t="s">
        <v>353</v>
      </c>
      <c r="C235" s="2" t="s">
        <v>354</v>
      </c>
      <c r="E235" s="4">
        <v>0</v>
      </c>
      <c r="F235" s="5">
        <v>0</v>
      </c>
      <c r="G235" s="6">
        <v>1</v>
      </c>
      <c r="H235" s="6">
        <f>H236</f>
        <v>0</v>
      </c>
      <c r="I235" s="7"/>
    </row>
    <row r="236" spans="1:9">
      <c r="A236" s="1" t="s">
        <v>592</v>
      </c>
      <c r="B236" s="1" t="s">
        <v>356</v>
      </c>
      <c r="C236" s="2" t="s">
        <v>357</v>
      </c>
      <c r="D236" s="3" t="s">
        <v>325</v>
      </c>
      <c r="E236" s="4">
        <v>107.1</v>
      </c>
      <c r="F236" s="5">
        <v>0</v>
      </c>
      <c r="G236" s="6">
        <v>2</v>
      </c>
      <c r="H236" s="6">
        <f>ROUND(ROUND(F236,2)*ROUND(E236,2), 2)</f>
        <v>0</v>
      </c>
      <c r="I236" s="7"/>
    </row>
    <row r="237" spans="1:9">
      <c r="A237" s="1" t="s">
        <v>593</v>
      </c>
      <c r="B237" s="1" t="s">
        <v>359</v>
      </c>
      <c r="C237" s="2" t="s">
        <v>360</v>
      </c>
      <c r="E237" s="4">
        <v>0</v>
      </c>
      <c r="F237" s="5">
        <v>0</v>
      </c>
      <c r="G237" s="6">
        <v>1</v>
      </c>
      <c r="H237" s="6">
        <f>H238</f>
        <v>0</v>
      </c>
      <c r="I237" s="7"/>
    </row>
    <row r="238" spans="1:9" ht="25.5">
      <c r="A238" s="1" t="s">
        <v>594</v>
      </c>
      <c r="B238" s="1" t="s">
        <v>362</v>
      </c>
      <c r="C238" s="2" t="s">
        <v>363</v>
      </c>
      <c r="D238" s="3" t="s">
        <v>325</v>
      </c>
      <c r="E238" s="4">
        <v>102</v>
      </c>
      <c r="F238" s="5">
        <v>0</v>
      </c>
      <c r="G238" s="6">
        <v>2</v>
      </c>
      <c r="H238" s="6">
        <f>ROUND(ROUND(F238,2)*ROUND(E238,2), 2)</f>
        <v>0</v>
      </c>
      <c r="I238" s="7"/>
    </row>
    <row r="239" spans="1:9">
      <c r="A239" s="1" t="s">
        <v>595</v>
      </c>
      <c r="B239" s="1" t="s">
        <v>365</v>
      </c>
      <c r="C239" s="2" t="s">
        <v>366</v>
      </c>
      <c r="E239" s="4">
        <v>0</v>
      </c>
      <c r="F239" s="5">
        <v>0</v>
      </c>
      <c r="G239" s="6">
        <v>1</v>
      </c>
      <c r="H239" s="6">
        <f>H240</f>
        <v>0</v>
      </c>
      <c r="I239" s="7"/>
    </row>
    <row r="240" spans="1:9" ht="38.25">
      <c r="A240" s="1" t="s">
        <v>596</v>
      </c>
      <c r="B240" s="1" t="s">
        <v>368</v>
      </c>
      <c r="C240" s="2" t="s">
        <v>369</v>
      </c>
      <c r="D240" s="3" t="s">
        <v>342</v>
      </c>
      <c r="E240" s="4">
        <v>28</v>
      </c>
      <c r="F240" s="5">
        <v>0</v>
      </c>
      <c r="G240" s="6">
        <v>2</v>
      </c>
      <c r="H240" s="6">
        <f>ROUND(ROUND(F240,2)*ROUND(E240,2), 2)</f>
        <v>0</v>
      </c>
      <c r="I240" s="7"/>
    </row>
    <row r="241" spans="1:9">
      <c r="A241" s="1" t="s">
        <v>597</v>
      </c>
      <c r="B241" s="1" t="s">
        <v>371</v>
      </c>
      <c r="C241" s="2" t="s">
        <v>372</v>
      </c>
      <c r="E241" s="4">
        <v>0</v>
      </c>
      <c r="F241" s="5">
        <v>0</v>
      </c>
      <c r="G241" s="6">
        <v>1</v>
      </c>
      <c r="H241" s="6">
        <f>H242+H243</f>
        <v>0</v>
      </c>
      <c r="I241" s="7"/>
    </row>
    <row r="242" spans="1:9">
      <c r="A242" s="1" t="s">
        <v>598</v>
      </c>
      <c r="B242" s="1" t="s">
        <v>374</v>
      </c>
      <c r="C242" s="2" t="s">
        <v>375</v>
      </c>
      <c r="D242" s="3" t="s">
        <v>325</v>
      </c>
      <c r="E242" s="4">
        <v>15</v>
      </c>
      <c r="F242" s="5">
        <v>0</v>
      </c>
      <c r="G242" s="6">
        <v>2</v>
      </c>
      <c r="H242" s="6">
        <f t="shared" ref="H242:H243" si="25">ROUND(ROUND(F242,2)*ROUND(E242,2), 2)</f>
        <v>0</v>
      </c>
      <c r="I242" s="7"/>
    </row>
    <row r="243" spans="1:9">
      <c r="A243" s="1" t="s">
        <v>599</v>
      </c>
      <c r="B243" s="1" t="s">
        <v>377</v>
      </c>
      <c r="C243" s="2" t="s">
        <v>378</v>
      </c>
      <c r="D243" s="3" t="s">
        <v>325</v>
      </c>
      <c r="E243" s="4">
        <v>15</v>
      </c>
      <c r="F243" s="5">
        <v>0</v>
      </c>
      <c r="G243" s="6">
        <v>2</v>
      </c>
      <c r="H243" s="6">
        <f t="shared" si="25"/>
        <v>0</v>
      </c>
      <c r="I243" s="7"/>
    </row>
    <row r="244" spans="1:9">
      <c r="A244" s="1" t="s">
        <v>600</v>
      </c>
      <c r="B244" s="1" t="s">
        <v>380</v>
      </c>
      <c r="C244" s="2" t="s">
        <v>381</v>
      </c>
      <c r="E244" s="4">
        <v>0</v>
      </c>
      <c r="F244" s="5">
        <v>0</v>
      </c>
      <c r="G244" s="6">
        <v>1</v>
      </c>
      <c r="H244" s="6">
        <f>H245+H246</f>
        <v>0</v>
      </c>
      <c r="I244" s="7"/>
    </row>
    <row r="245" spans="1:9">
      <c r="A245" s="1" t="s">
        <v>601</v>
      </c>
      <c r="B245" s="1" t="s">
        <v>390</v>
      </c>
      <c r="C245" s="2" t="s">
        <v>391</v>
      </c>
      <c r="D245" s="3" t="s">
        <v>385</v>
      </c>
      <c r="E245" s="4">
        <v>151.97999999999999</v>
      </c>
      <c r="F245" s="5">
        <v>0</v>
      </c>
      <c r="G245" s="6">
        <v>2</v>
      </c>
      <c r="H245" s="6">
        <f t="shared" ref="H245:H246" si="26">ROUND(ROUND(F245,2)*ROUND(E245,2), 2)</f>
        <v>0</v>
      </c>
      <c r="I245" s="7"/>
    </row>
    <row r="246" spans="1:9">
      <c r="A246" s="1" t="s">
        <v>602</v>
      </c>
      <c r="B246" s="1" t="s">
        <v>393</v>
      </c>
      <c r="C246" s="2" t="s">
        <v>394</v>
      </c>
      <c r="D246" s="3" t="s">
        <v>385</v>
      </c>
      <c r="E246" s="4">
        <v>151.97999999999999</v>
      </c>
      <c r="F246" s="5">
        <v>0</v>
      </c>
      <c r="G246" s="6">
        <v>2</v>
      </c>
      <c r="H246" s="6">
        <f t="shared" si="26"/>
        <v>0</v>
      </c>
      <c r="I246" s="7"/>
    </row>
    <row r="247" spans="1:9">
      <c r="A247" s="1" t="s">
        <v>603</v>
      </c>
      <c r="B247" s="1" t="s">
        <v>396</v>
      </c>
      <c r="C247" s="2" t="s">
        <v>397</v>
      </c>
      <c r="E247" s="4">
        <v>0</v>
      </c>
      <c r="F247" s="5">
        <v>0</v>
      </c>
      <c r="G247" s="6">
        <v>1</v>
      </c>
      <c r="H247" s="6">
        <f>H248+H251+H254</f>
        <v>0</v>
      </c>
      <c r="I247" s="7"/>
    </row>
    <row r="248" spans="1:9">
      <c r="A248" s="1" t="s">
        <v>604</v>
      </c>
      <c r="B248" s="1" t="s">
        <v>399</v>
      </c>
      <c r="C248" s="2" t="s">
        <v>400</v>
      </c>
      <c r="E248" s="4">
        <v>0</v>
      </c>
      <c r="F248" s="5">
        <v>0</v>
      </c>
      <c r="G248" s="6">
        <v>1</v>
      </c>
      <c r="H248" s="6">
        <f>H249+H250</f>
        <v>0</v>
      </c>
      <c r="I248" s="7"/>
    </row>
    <row r="249" spans="1:9" ht="38.25">
      <c r="A249" s="1" t="s">
        <v>605</v>
      </c>
      <c r="B249" s="1" t="s">
        <v>402</v>
      </c>
      <c r="C249" s="2" t="s">
        <v>403</v>
      </c>
      <c r="D249" s="3" t="s">
        <v>342</v>
      </c>
      <c r="E249" s="4">
        <v>25.5</v>
      </c>
      <c r="F249" s="5">
        <v>0</v>
      </c>
      <c r="G249" s="6">
        <v>2</v>
      </c>
      <c r="H249" s="6">
        <f t="shared" ref="H249:H250" si="27">ROUND(ROUND(F249,2)*ROUND(E249,2), 2)</f>
        <v>0</v>
      </c>
      <c r="I249" s="7"/>
    </row>
    <row r="250" spans="1:9">
      <c r="A250" s="1" t="s">
        <v>606</v>
      </c>
      <c r="B250" s="1" t="s">
        <v>405</v>
      </c>
      <c r="C250" s="2" t="s">
        <v>406</v>
      </c>
      <c r="D250" s="3" t="s">
        <v>325</v>
      </c>
      <c r="E250" s="4">
        <v>92</v>
      </c>
      <c r="F250" s="5">
        <v>0</v>
      </c>
      <c r="G250" s="6">
        <v>2</v>
      </c>
      <c r="H250" s="6">
        <f t="shared" si="27"/>
        <v>0</v>
      </c>
      <c r="I250" s="7"/>
    </row>
    <row r="251" spans="1:9">
      <c r="A251" s="1" t="s">
        <v>607</v>
      </c>
      <c r="B251" s="1" t="s">
        <v>408</v>
      </c>
      <c r="C251" s="2" t="s">
        <v>409</v>
      </c>
      <c r="E251" s="4">
        <v>0</v>
      </c>
      <c r="F251" s="5">
        <v>0</v>
      </c>
      <c r="G251" s="6">
        <v>1</v>
      </c>
      <c r="H251" s="6">
        <f>H252+H253</f>
        <v>0</v>
      </c>
      <c r="I251" s="7"/>
    </row>
    <row r="252" spans="1:9" ht="25.5">
      <c r="A252" s="1" t="s">
        <v>608</v>
      </c>
      <c r="B252" s="1" t="s">
        <v>411</v>
      </c>
      <c r="C252" s="2" t="s">
        <v>412</v>
      </c>
      <c r="D252" s="3" t="s">
        <v>325</v>
      </c>
      <c r="E252" s="4">
        <v>87</v>
      </c>
      <c r="F252" s="5">
        <v>0</v>
      </c>
      <c r="G252" s="6">
        <v>2</v>
      </c>
      <c r="H252" s="6">
        <f t="shared" ref="H252:H253" si="28">ROUND(ROUND(F252,2)*ROUND(E252,2), 2)</f>
        <v>0</v>
      </c>
      <c r="I252" s="7"/>
    </row>
    <row r="253" spans="1:9" ht="25.5">
      <c r="A253" s="1" t="s">
        <v>609</v>
      </c>
      <c r="B253" s="1" t="s">
        <v>414</v>
      </c>
      <c r="C253" s="2" t="s">
        <v>415</v>
      </c>
      <c r="D253" s="3" t="s">
        <v>325</v>
      </c>
      <c r="E253" s="4">
        <v>15</v>
      </c>
      <c r="F253" s="5">
        <v>0</v>
      </c>
      <c r="G253" s="6">
        <v>2</v>
      </c>
      <c r="H253" s="6">
        <f t="shared" si="28"/>
        <v>0</v>
      </c>
      <c r="I253" s="7"/>
    </row>
    <row r="254" spans="1:9">
      <c r="A254" s="1" t="s">
        <v>610</v>
      </c>
      <c r="B254" s="1" t="s">
        <v>417</v>
      </c>
      <c r="C254" s="2" t="s">
        <v>418</v>
      </c>
      <c r="E254" s="4">
        <v>0</v>
      </c>
      <c r="F254" s="5">
        <v>0</v>
      </c>
      <c r="G254" s="6">
        <v>1</v>
      </c>
      <c r="H254" s="6">
        <f>H255+H256</f>
        <v>0</v>
      </c>
      <c r="I254" s="7"/>
    </row>
    <row r="255" spans="1:9" ht="25.5">
      <c r="A255" s="1" t="s">
        <v>611</v>
      </c>
      <c r="B255" s="1" t="s">
        <v>423</v>
      </c>
      <c r="C255" s="2" t="s">
        <v>424</v>
      </c>
      <c r="D255" s="3" t="s">
        <v>329</v>
      </c>
      <c r="E255" s="4">
        <v>33</v>
      </c>
      <c r="F255" s="5">
        <v>0</v>
      </c>
      <c r="G255" s="6">
        <v>2</v>
      </c>
      <c r="H255" s="6">
        <f t="shared" ref="H255:H256" si="29">ROUND(ROUND(F255,2)*ROUND(E255,2), 2)</f>
        <v>0</v>
      </c>
      <c r="I255" s="7"/>
    </row>
    <row r="256" spans="1:9" ht="25.5">
      <c r="A256" s="1" t="s">
        <v>612</v>
      </c>
      <c r="B256" s="1" t="s">
        <v>613</v>
      </c>
      <c r="C256" s="2" t="s">
        <v>614</v>
      </c>
      <c r="D256" s="3" t="s">
        <v>325</v>
      </c>
      <c r="E256" s="4">
        <v>5.6</v>
      </c>
      <c r="F256" s="5">
        <v>0</v>
      </c>
      <c r="G256" s="6">
        <v>2</v>
      </c>
      <c r="H256" s="6">
        <f t="shared" si="29"/>
        <v>0</v>
      </c>
      <c r="I256" s="7"/>
    </row>
    <row r="257" spans="1:9">
      <c r="A257" s="1" t="s">
        <v>615</v>
      </c>
      <c r="B257" s="1" t="s">
        <v>456</v>
      </c>
      <c r="C257" s="2" t="s">
        <v>457</v>
      </c>
      <c r="E257" s="4">
        <v>0</v>
      </c>
      <c r="F257" s="5">
        <v>0</v>
      </c>
      <c r="G257" s="6">
        <v>1</v>
      </c>
      <c r="H257" s="6">
        <f>H258+H260</f>
        <v>0</v>
      </c>
      <c r="I257" s="7"/>
    </row>
    <row r="258" spans="1:9">
      <c r="A258" s="1" t="s">
        <v>616</v>
      </c>
      <c r="B258" s="1" t="s">
        <v>459</v>
      </c>
      <c r="C258" s="2" t="s">
        <v>460</v>
      </c>
      <c r="E258" s="4">
        <v>0</v>
      </c>
      <c r="F258" s="5">
        <v>0</v>
      </c>
      <c r="G258" s="6">
        <v>1</v>
      </c>
      <c r="H258" s="6">
        <f>H259</f>
        <v>0</v>
      </c>
      <c r="I258" s="7"/>
    </row>
    <row r="259" spans="1:9" ht="25.5">
      <c r="A259" s="1" t="s">
        <v>617</v>
      </c>
      <c r="B259" s="1" t="s">
        <v>483</v>
      </c>
      <c r="C259" s="2" t="s">
        <v>484</v>
      </c>
      <c r="D259" s="3" t="s">
        <v>316</v>
      </c>
      <c r="E259" s="4">
        <v>2</v>
      </c>
      <c r="F259" s="5">
        <v>0</v>
      </c>
      <c r="G259" s="6">
        <v>2</v>
      </c>
      <c r="H259" s="6">
        <f>ROUND(ROUND(F259,2)*ROUND(E259,2), 2)</f>
        <v>0</v>
      </c>
      <c r="I259" s="7"/>
    </row>
    <row r="260" spans="1:9">
      <c r="A260" s="1" t="s">
        <v>618</v>
      </c>
      <c r="B260" s="1" t="s">
        <v>489</v>
      </c>
      <c r="C260" s="2" t="s">
        <v>490</v>
      </c>
      <c r="E260" s="4">
        <v>0</v>
      </c>
      <c r="F260" s="5">
        <v>0</v>
      </c>
      <c r="G260" s="6">
        <v>1</v>
      </c>
      <c r="H260" s="6">
        <f>H261</f>
        <v>0</v>
      </c>
      <c r="I260" s="7"/>
    </row>
    <row r="261" spans="1:9" ht="38.25">
      <c r="A261" s="1" t="s">
        <v>619</v>
      </c>
      <c r="B261" s="1" t="s">
        <v>498</v>
      </c>
      <c r="C261" s="2" t="s">
        <v>499</v>
      </c>
      <c r="D261" s="3" t="s">
        <v>325</v>
      </c>
      <c r="E261" s="4">
        <v>18.600000000000001</v>
      </c>
      <c r="F261" s="5">
        <v>0</v>
      </c>
      <c r="G261" s="6">
        <v>2</v>
      </c>
      <c r="H261" s="6">
        <f>ROUND(ROUND(F261,2)*ROUND(E261,2), 2)</f>
        <v>0</v>
      </c>
      <c r="I261" s="7"/>
    </row>
    <row r="262" spans="1:9">
      <c r="A262" s="1" t="s">
        <v>620</v>
      </c>
      <c r="C262" s="2" t="s">
        <v>506</v>
      </c>
      <c r="E262" s="4">
        <v>0</v>
      </c>
      <c r="F262" s="5">
        <v>0</v>
      </c>
      <c r="G262" s="6">
        <v>1</v>
      </c>
      <c r="H262" s="6">
        <f t="shared" ref="H262:H264" si="30">H263</f>
        <v>0</v>
      </c>
      <c r="I262" s="7"/>
    </row>
    <row r="263" spans="1:9">
      <c r="A263" s="1" t="s">
        <v>621</v>
      </c>
      <c r="B263" s="1" t="s">
        <v>456</v>
      </c>
      <c r="C263" s="2" t="s">
        <v>457</v>
      </c>
      <c r="E263" s="4">
        <v>0</v>
      </c>
      <c r="F263" s="5">
        <v>0</v>
      </c>
      <c r="G263" s="6">
        <v>1</v>
      </c>
      <c r="H263" s="6">
        <f t="shared" si="30"/>
        <v>0</v>
      </c>
      <c r="I263" s="7"/>
    </row>
    <row r="264" spans="1:9">
      <c r="A264" s="1" t="s">
        <v>622</v>
      </c>
      <c r="B264" s="1" t="s">
        <v>489</v>
      </c>
      <c r="C264" s="2" t="s">
        <v>490</v>
      </c>
      <c r="E264" s="4">
        <v>0</v>
      </c>
      <c r="F264" s="5">
        <v>0</v>
      </c>
      <c r="G264" s="6">
        <v>1</v>
      </c>
      <c r="H264" s="6">
        <f t="shared" si="30"/>
        <v>0</v>
      </c>
      <c r="I264" s="7"/>
    </row>
    <row r="265" spans="1:9" ht="25.5">
      <c r="A265" s="1" t="s">
        <v>623</v>
      </c>
      <c r="B265" s="1" t="s">
        <v>523</v>
      </c>
      <c r="C265" s="2" t="s">
        <v>524</v>
      </c>
      <c r="D265" s="3" t="s">
        <v>325</v>
      </c>
      <c r="E265" s="4">
        <v>7.45</v>
      </c>
      <c r="F265" s="5">
        <v>0</v>
      </c>
      <c r="G265" s="6">
        <v>2</v>
      </c>
      <c r="H265" s="6">
        <f>ROUND(ROUND(F265,2)*ROUND(E265,2), 2)</f>
        <v>0</v>
      </c>
      <c r="I265" s="7"/>
    </row>
    <row r="266" spans="1:9">
      <c r="A266" s="1" t="s">
        <v>624</v>
      </c>
      <c r="C266" s="2" t="s">
        <v>625</v>
      </c>
      <c r="E266" s="4">
        <v>0</v>
      </c>
      <c r="F266" s="5">
        <v>0</v>
      </c>
      <c r="G266" s="6">
        <v>1</v>
      </c>
      <c r="H266" s="6">
        <f>H267+H270</f>
        <v>0</v>
      </c>
      <c r="I266" s="7"/>
    </row>
    <row r="267" spans="1:9">
      <c r="A267" s="1" t="s">
        <v>626</v>
      </c>
      <c r="C267" s="2" t="s">
        <v>627</v>
      </c>
      <c r="E267" s="4">
        <v>0</v>
      </c>
      <c r="F267" s="5">
        <v>0</v>
      </c>
      <c r="G267" s="6">
        <v>1</v>
      </c>
      <c r="H267" s="6">
        <f>H268+H269</f>
        <v>0</v>
      </c>
      <c r="I267" s="7"/>
    </row>
    <row r="268" spans="1:9" ht="25.5">
      <c r="A268" s="1" t="s">
        <v>628</v>
      </c>
      <c r="C268" s="2" t="s">
        <v>629</v>
      </c>
      <c r="D268" s="3" t="s">
        <v>29</v>
      </c>
      <c r="E268" s="4">
        <v>0</v>
      </c>
      <c r="F268" s="5">
        <v>0</v>
      </c>
      <c r="G268" s="6">
        <v>2</v>
      </c>
      <c r="H268" s="6">
        <f t="shared" ref="H268:H269" si="31">ROUND(ROUND(F268,2)*ROUND(E268,2), 2)</f>
        <v>0</v>
      </c>
      <c r="I268" s="7"/>
    </row>
    <row r="269" spans="1:9" ht="25.5">
      <c r="A269" s="1" t="s">
        <v>630</v>
      </c>
      <c r="C269" s="2" t="s">
        <v>631</v>
      </c>
      <c r="D269" s="3" t="s">
        <v>29</v>
      </c>
      <c r="E269" s="4">
        <v>0</v>
      </c>
      <c r="F269" s="5">
        <v>0</v>
      </c>
      <c r="G269" s="6">
        <v>2</v>
      </c>
      <c r="H269" s="6">
        <f t="shared" si="31"/>
        <v>0</v>
      </c>
      <c r="I269" s="7"/>
    </row>
    <row r="270" spans="1:9">
      <c r="A270" s="1" t="s">
        <v>632</v>
      </c>
      <c r="B270" s="1" t="s">
        <v>633</v>
      </c>
      <c r="C270" s="2" t="s">
        <v>634</v>
      </c>
      <c r="E270" s="4">
        <v>0</v>
      </c>
      <c r="F270" s="5">
        <v>0</v>
      </c>
      <c r="G270" s="6">
        <v>1</v>
      </c>
      <c r="H270" s="6">
        <f>H271</f>
        <v>0</v>
      </c>
      <c r="I270" s="7"/>
    </row>
    <row r="271" spans="1:9">
      <c r="A271" s="1" t="s">
        <v>635</v>
      </c>
      <c r="B271" s="1" t="s">
        <v>636</v>
      </c>
      <c r="C271" s="2" t="s">
        <v>637</v>
      </c>
      <c r="E271" s="4">
        <v>0</v>
      </c>
      <c r="F271" s="5">
        <v>0</v>
      </c>
      <c r="G271" s="6">
        <v>1</v>
      </c>
      <c r="H271" s="6">
        <f>H272+H273+H274+H275+H276+H277+H278+H279</f>
        <v>0</v>
      </c>
      <c r="I271" s="7"/>
    </row>
    <row r="272" spans="1:9" ht="25.5">
      <c r="A272" s="1" t="s">
        <v>638</v>
      </c>
      <c r="B272" s="1" t="s">
        <v>639</v>
      </c>
      <c r="C272" s="2" t="s">
        <v>640</v>
      </c>
      <c r="D272" s="3" t="s">
        <v>329</v>
      </c>
      <c r="E272" s="4">
        <v>370</v>
      </c>
      <c r="F272" s="5">
        <v>0</v>
      </c>
      <c r="G272" s="6">
        <v>2</v>
      </c>
      <c r="H272" s="6">
        <f t="shared" ref="H272:H279" si="32">ROUND(ROUND(F272,2)*ROUND(E272,2), 2)</f>
        <v>0</v>
      </c>
      <c r="I272" s="7"/>
    </row>
    <row r="273" spans="1:9" ht="25.5">
      <c r="A273" s="1" t="s">
        <v>641</v>
      </c>
      <c r="B273" s="1" t="s">
        <v>642</v>
      </c>
      <c r="C273" s="2" t="s">
        <v>643</v>
      </c>
      <c r="D273" s="3" t="s">
        <v>329</v>
      </c>
      <c r="E273" s="4">
        <v>150</v>
      </c>
      <c r="F273" s="5">
        <v>0</v>
      </c>
      <c r="G273" s="6">
        <v>2</v>
      </c>
      <c r="H273" s="6">
        <f t="shared" si="32"/>
        <v>0</v>
      </c>
      <c r="I273" s="7"/>
    </row>
    <row r="274" spans="1:9" ht="25.5">
      <c r="A274" s="1" t="s">
        <v>644</v>
      </c>
      <c r="B274" s="1" t="s">
        <v>645</v>
      </c>
      <c r="C274" s="2" t="s">
        <v>646</v>
      </c>
      <c r="D274" s="3" t="s">
        <v>342</v>
      </c>
      <c r="E274" s="4">
        <v>230</v>
      </c>
      <c r="F274" s="5">
        <v>0</v>
      </c>
      <c r="G274" s="6">
        <v>2</v>
      </c>
      <c r="H274" s="6">
        <f t="shared" si="32"/>
        <v>0</v>
      </c>
      <c r="I274" s="7"/>
    </row>
    <row r="275" spans="1:9">
      <c r="A275" s="1" t="s">
        <v>647</v>
      </c>
      <c r="B275" s="1" t="s">
        <v>648</v>
      </c>
      <c r="C275" s="2" t="s">
        <v>649</v>
      </c>
      <c r="D275" s="3" t="s">
        <v>342</v>
      </c>
      <c r="E275" s="4">
        <v>230</v>
      </c>
      <c r="F275" s="5">
        <v>0</v>
      </c>
      <c r="G275" s="6">
        <v>2</v>
      </c>
      <c r="H275" s="6">
        <f t="shared" si="32"/>
        <v>0</v>
      </c>
      <c r="I275" s="7"/>
    </row>
    <row r="276" spans="1:9" ht="25.5">
      <c r="A276" s="1" t="s">
        <v>650</v>
      </c>
      <c r="B276" s="1" t="s">
        <v>651</v>
      </c>
      <c r="C276" s="2" t="s">
        <v>652</v>
      </c>
      <c r="D276" s="3" t="s">
        <v>342</v>
      </c>
      <c r="E276" s="4">
        <v>10</v>
      </c>
      <c r="F276" s="5">
        <v>0</v>
      </c>
      <c r="G276" s="6">
        <v>2</v>
      </c>
      <c r="H276" s="6">
        <f t="shared" si="32"/>
        <v>0</v>
      </c>
      <c r="I276" s="7"/>
    </row>
    <row r="277" spans="1:9">
      <c r="A277" s="1" t="s">
        <v>653</v>
      </c>
      <c r="B277" s="1" t="s">
        <v>654</v>
      </c>
      <c r="C277" s="2" t="s">
        <v>655</v>
      </c>
      <c r="D277" s="3" t="s">
        <v>329</v>
      </c>
      <c r="E277" s="4">
        <v>530</v>
      </c>
      <c r="F277" s="5">
        <v>0</v>
      </c>
      <c r="G277" s="6">
        <v>2</v>
      </c>
      <c r="H277" s="6">
        <f t="shared" si="32"/>
        <v>0</v>
      </c>
      <c r="I277" s="7"/>
    </row>
    <row r="278" spans="1:9">
      <c r="A278" s="1" t="s">
        <v>656</v>
      </c>
      <c r="B278" s="1" t="s">
        <v>657</v>
      </c>
      <c r="C278" s="2" t="s">
        <v>658</v>
      </c>
      <c r="D278" s="3" t="s">
        <v>316</v>
      </c>
      <c r="E278" s="4">
        <v>2</v>
      </c>
      <c r="F278" s="5">
        <v>0</v>
      </c>
      <c r="G278" s="6">
        <v>2</v>
      </c>
      <c r="H278" s="6">
        <f t="shared" si="32"/>
        <v>0</v>
      </c>
      <c r="I278" s="7"/>
    </row>
    <row r="279" spans="1:9">
      <c r="A279" s="1" t="s">
        <v>659</v>
      </c>
      <c r="B279" s="1" t="s">
        <v>660</v>
      </c>
      <c r="C279" s="2" t="s">
        <v>661</v>
      </c>
      <c r="D279" s="3" t="s">
        <v>316</v>
      </c>
      <c r="E279" s="4">
        <v>1</v>
      </c>
      <c r="F279" s="5">
        <v>0</v>
      </c>
      <c r="G279" s="6">
        <v>2</v>
      </c>
      <c r="H279" s="6">
        <f t="shared" si="32"/>
        <v>0</v>
      </c>
      <c r="I279" s="7"/>
    </row>
    <row r="280" spans="1:9">
      <c r="A280" s="1" t="s">
        <v>662</v>
      </c>
      <c r="B280" s="1" t="s">
        <v>663</v>
      </c>
      <c r="C280" s="2" t="s">
        <v>664</v>
      </c>
      <c r="E280" s="4">
        <v>0</v>
      </c>
      <c r="F280" s="5">
        <v>0</v>
      </c>
      <c r="G280" s="6">
        <v>1</v>
      </c>
      <c r="H280" s="6">
        <f>H281</f>
        <v>0</v>
      </c>
      <c r="I280" s="7"/>
    </row>
    <row r="281" spans="1:9">
      <c r="A281" s="1" t="s">
        <v>665</v>
      </c>
      <c r="B281" s="1" t="s">
        <v>666</v>
      </c>
      <c r="C281" s="2" t="s">
        <v>667</v>
      </c>
      <c r="D281" s="3" t="s">
        <v>668</v>
      </c>
      <c r="E281" s="4">
        <v>10</v>
      </c>
      <c r="F281" s="126">
        <f>H100+H181</f>
        <v>0</v>
      </c>
      <c r="G281" s="6">
        <v>2</v>
      </c>
      <c r="H281" s="6">
        <f>ROUND(F281*E281/100,2)</f>
        <v>0</v>
      </c>
      <c r="I281" s="7"/>
    </row>
  </sheetData>
  <sheetProtection algorithmName="SHA-512" hashValue="y1FbJwWcL5wg1d+RFeogPgbf0QAJCA3nLKzEz62wwN5pRFNkQLp1DmVjSsq01bVS+5N6WaVSsYqZNE/gQKXaqw==" saltValue="jDG9+DpBH8RypiTePzcgIw==" spinCount="100000" sheet="1" formatCells="0" formatColumns="0" formatRows="0"/>
  <conditionalFormatting sqref="J1:IM1048576">
    <cfRule type="expression" dxfId="26" priority="7" stopIfTrue="1">
      <formula>$G:$G=1</formula>
    </cfRule>
  </conditionalFormatting>
  <conditionalFormatting sqref="D3:H65451">
    <cfRule type="expression" dxfId="25" priority="20" stopIfTrue="1">
      <formula>$D3="op"</formula>
    </cfRule>
  </conditionalFormatting>
  <conditionalFormatting sqref="G2:G65451 I2:I65451">
    <cfRule type="expression" dxfId="24" priority="48" stopIfTrue="1">
      <formula>#REF!&gt;0</formula>
    </cfRule>
  </conditionalFormatting>
  <conditionalFormatting sqref="D3:F65451">
    <cfRule type="expression" dxfId="23" priority="50" stopIfTrue="1">
      <formula>#REF!&gt;0</formula>
    </cfRule>
    <cfRule type="expression" dxfId="22" priority="51" stopIfTrue="1">
      <formula>$G3=1</formula>
    </cfRule>
  </conditionalFormatting>
  <conditionalFormatting sqref="A3:C65451">
    <cfRule type="expression" dxfId="21" priority="52" stopIfTrue="1">
      <formula>#REF!&gt;0</formula>
    </cfRule>
    <cfRule type="expression" dxfId="20" priority="53" stopIfTrue="1">
      <formula>$G3=1</formula>
    </cfRule>
  </conditionalFormatting>
  <conditionalFormatting sqref="A2:C2">
    <cfRule type="expression" dxfId="19" priority="54" stopIfTrue="1">
      <formula>#REF!&gt;0</formula>
    </cfRule>
    <cfRule type="expression" dxfId="18" priority="55" stopIfTrue="1">
      <formula>$G2=-1</formula>
    </cfRule>
  </conditionalFormatting>
  <conditionalFormatting sqref="D2:F2">
    <cfRule type="expression" dxfId="17" priority="56" stopIfTrue="1">
      <formula>#REF!&gt;0</formula>
    </cfRule>
    <cfRule type="expression" dxfId="16" priority="57" stopIfTrue="1">
      <formula>$G2=-1</formula>
    </cfRule>
  </conditionalFormatting>
  <conditionalFormatting sqref="H3:H65451">
    <cfRule type="expression" dxfId="15" priority="58" stopIfTrue="1">
      <formula>#REF!&gt;0</formula>
    </cfRule>
    <cfRule type="expression" dxfId="14" priority="59" stopIfTrue="1">
      <formula>G3=1</formula>
    </cfRule>
  </conditionalFormatting>
  <conditionalFormatting sqref="H2">
    <cfRule type="expression" dxfId="13" priority="60" stopIfTrue="1">
      <formula>#REF!&gt;0</formula>
    </cfRule>
    <cfRule type="expression" dxfId="12" priority="61" stopIfTrue="1">
      <formula>G2=-1</formula>
    </cfRule>
  </conditionalFormatting>
  <pageMargins left="0.75" right="0.75" top="1" bottom="1" header="0.5" footer="0.5"/>
  <pageSetup paperSize="9" scale="61" fitToHeight="0" orientation="landscape" cellComments="atEnd" verticalDpi="200" r:id="rId1"/>
  <headerFooter alignWithMargins="0">
    <oddFooter xml:space="preserve">&amp;R&amp;P od &amp; &amp;N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12"/>
  <sheetViews>
    <sheetView zoomScaleNormal="100" workbookViewId="0">
      <selection activeCell="R15" sqref="R15"/>
    </sheetView>
  </sheetViews>
  <sheetFormatPr defaultRowHeight="12.75"/>
  <cols>
    <col min="2" max="2" width="9.7109375" customWidth="1"/>
    <col min="3" max="3" width="37.42578125" customWidth="1"/>
    <col min="4" max="4" width="17.140625" customWidth="1"/>
    <col min="5" max="7" width="17.5703125" customWidth="1"/>
    <col min="8" max="8" width="22.42578125" customWidth="1"/>
    <col min="9" max="10" width="14.140625" customWidth="1"/>
    <col min="11" max="11" width="15.7109375" customWidth="1"/>
    <col min="12" max="12" width="16.42578125" customWidth="1"/>
    <col min="13" max="14" width="11.7109375" style="22" customWidth="1"/>
    <col min="15" max="15" width="13.140625" style="23" customWidth="1"/>
  </cols>
  <sheetData>
    <row r="1" spans="1:18">
      <c r="B1" s="22" t="s">
        <v>669</v>
      </c>
      <c r="E1" s="22" t="s">
        <v>0</v>
      </c>
      <c r="M1" s="23"/>
      <c r="N1" s="23"/>
    </row>
    <row r="2" spans="1:18">
      <c r="B2" s="23"/>
      <c r="C2" t="s">
        <v>670</v>
      </c>
      <c r="E2" s="23"/>
      <c r="M2" s="23"/>
      <c r="N2" s="23"/>
    </row>
    <row r="3" spans="1:18">
      <c r="C3" t="s">
        <v>671</v>
      </c>
      <c r="E3" t="s">
        <v>672</v>
      </c>
      <c r="M3" s="23"/>
      <c r="N3" s="23"/>
    </row>
    <row r="4" spans="1:18">
      <c r="C4" t="s">
        <v>7</v>
      </c>
      <c r="M4" s="23"/>
      <c r="N4" s="23"/>
    </row>
    <row r="5" spans="1:18">
      <c r="B5" s="22" t="s">
        <v>673</v>
      </c>
      <c r="E5" s="22" t="s">
        <v>2</v>
      </c>
      <c r="M5" s="23"/>
      <c r="N5" s="23"/>
    </row>
    <row r="6" spans="1:18">
      <c r="C6" t="s">
        <v>674</v>
      </c>
      <c r="E6" t="s">
        <v>675</v>
      </c>
      <c r="M6" s="23"/>
      <c r="N6" s="23"/>
    </row>
    <row r="7" spans="1:18">
      <c r="C7" t="s">
        <v>676</v>
      </c>
      <c r="M7" s="23"/>
      <c r="N7" s="23"/>
    </row>
    <row r="8" spans="1:18">
      <c r="C8" t="s">
        <v>671</v>
      </c>
      <c r="M8" s="23"/>
      <c r="N8" s="23"/>
    </row>
    <row r="9" spans="1:18">
      <c r="C9" t="s">
        <v>7</v>
      </c>
      <c r="M9" s="23"/>
      <c r="N9" s="23"/>
    </row>
    <row r="10" spans="1:18">
      <c r="M10" s="23"/>
      <c r="N10" s="23"/>
    </row>
    <row r="11" spans="1:18" ht="14.25" customHeight="1">
      <c r="A11" t="s">
        <v>677</v>
      </c>
      <c r="B11" t="s">
        <v>671</v>
      </c>
      <c r="C11" s="24" t="s">
        <v>7</v>
      </c>
      <c r="D11" t="s">
        <v>678</v>
      </c>
      <c r="E11" s="24" t="s">
        <v>679</v>
      </c>
      <c r="F11" s="24" t="s">
        <v>10</v>
      </c>
      <c r="G11" s="24" t="s">
        <v>11</v>
      </c>
      <c r="H11" s="25" t="s">
        <v>680</v>
      </c>
      <c r="I11" t="s">
        <v>13</v>
      </c>
      <c r="J11" t="s">
        <v>14</v>
      </c>
      <c r="K11" s="24" t="s">
        <v>15</v>
      </c>
      <c r="L11" t="s">
        <v>16</v>
      </c>
      <c r="M11" s="26" t="s">
        <v>681</v>
      </c>
      <c r="N11" s="26" t="s">
        <v>18</v>
      </c>
      <c r="O11" s="27" t="s">
        <v>19</v>
      </c>
      <c r="P11" t="s">
        <v>20</v>
      </c>
      <c r="Q11" t="s">
        <v>21</v>
      </c>
      <c r="R11" t="s">
        <v>22</v>
      </c>
    </row>
    <row r="12" spans="1:18">
      <c r="F12" t="s">
        <v>682</v>
      </c>
      <c r="G12" t="s">
        <v>682</v>
      </c>
      <c r="I12" t="s">
        <v>682</v>
      </c>
      <c r="J12" t="s">
        <v>682</v>
      </c>
      <c r="K12" t="s">
        <v>682</v>
      </c>
      <c r="L12" t="s">
        <v>682</v>
      </c>
      <c r="N12" t="s">
        <v>682</v>
      </c>
      <c r="Q12" t="s">
        <v>682</v>
      </c>
      <c r="R12" t="s">
        <v>682</v>
      </c>
    </row>
  </sheetData>
  <pageMargins left="0.75" right="0.75" top="1" bottom="1" header="0.5" footer="0.5"/>
  <pageSetup paperSize="9" orientation="portrait" verticalDpi="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4:M57"/>
  <sheetViews>
    <sheetView topLeftCell="C1" zoomScaleNormal="100" workbookViewId="0">
      <selection activeCell="M5" sqref="M5"/>
    </sheetView>
  </sheetViews>
  <sheetFormatPr defaultRowHeight="12.75"/>
  <cols>
    <col min="1" max="1" width="15.85546875" style="28" customWidth="1"/>
    <col min="2" max="2" width="62.28515625" style="24" customWidth="1"/>
    <col min="3" max="3" width="17.42578125" style="24" customWidth="1"/>
    <col min="4" max="4" width="13.28515625" style="24" customWidth="1"/>
    <col min="6" max="6" width="14.7109375" style="29" customWidth="1"/>
    <col min="7" max="7" width="34.42578125" style="30" customWidth="1"/>
    <col min="12" max="12" width="6.140625" customWidth="1"/>
    <col min="13" max="13" width="13.7109375" customWidth="1"/>
  </cols>
  <sheetData>
    <row r="4" spans="1:13">
      <c r="A4" s="31" t="s">
        <v>677</v>
      </c>
      <c r="B4" s="32" t="s">
        <v>7</v>
      </c>
      <c r="C4" s="32" t="s">
        <v>679</v>
      </c>
      <c r="D4" s="32" t="s">
        <v>678</v>
      </c>
      <c r="E4" s="33" t="s">
        <v>13</v>
      </c>
      <c r="F4" s="34" t="s">
        <v>683</v>
      </c>
      <c r="G4" s="35" t="s">
        <v>1</v>
      </c>
      <c r="L4" s="36" t="s">
        <v>684</v>
      </c>
      <c r="M4" s="36" t="s">
        <v>685</v>
      </c>
    </row>
    <row r="5" spans="1:13">
      <c r="L5" s="37" t="s">
        <v>325</v>
      </c>
      <c r="M5" s="37" t="s">
        <v>686</v>
      </c>
    </row>
    <row r="6" spans="1:13">
      <c r="D6" s="24" t="s">
        <v>687</v>
      </c>
      <c r="L6" s="36" t="s">
        <v>342</v>
      </c>
      <c r="M6" s="36" t="s">
        <v>688</v>
      </c>
    </row>
    <row r="7" spans="1:13">
      <c r="L7" s="37" t="s">
        <v>689</v>
      </c>
      <c r="M7" s="37" t="s">
        <v>690</v>
      </c>
    </row>
    <row r="8" spans="1:13">
      <c r="L8" s="36" t="s">
        <v>309</v>
      </c>
      <c r="M8" s="36" t="s">
        <v>691</v>
      </c>
    </row>
    <row r="9" spans="1:13">
      <c r="L9" s="37" t="s">
        <v>692</v>
      </c>
      <c r="M9" s="37" t="s">
        <v>693</v>
      </c>
    </row>
    <row r="10" spans="1:13">
      <c r="L10" s="36" t="s">
        <v>316</v>
      </c>
      <c r="M10" s="36" t="s">
        <v>694</v>
      </c>
    </row>
    <row r="11" spans="1:13">
      <c r="L11" s="37" t="s">
        <v>695</v>
      </c>
      <c r="M11" s="37" t="s">
        <v>696</v>
      </c>
    </row>
    <row r="12" spans="1:13">
      <c r="L12" s="36" t="s">
        <v>385</v>
      </c>
      <c r="M12" s="36" t="s">
        <v>697</v>
      </c>
    </row>
    <row r="13" spans="1:13">
      <c r="L13" s="37" t="s">
        <v>698</v>
      </c>
      <c r="M13" s="37" t="s">
        <v>699</v>
      </c>
    </row>
    <row r="14" spans="1:13">
      <c r="L14" s="36" t="s">
        <v>700</v>
      </c>
      <c r="M14" s="36" t="s">
        <v>701</v>
      </c>
    </row>
    <row r="15" spans="1:13">
      <c r="L15" s="37" t="s">
        <v>702</v>
      </c>
      <c r="M15" s="37" t="s">
        <v>703</v>
      </c>
    </row>
    <row r="16" spans="1:13">
      <c r="L16" s="36" t="s">
        <v>704</v>
      </c>
      <c r="M16" s="36" t="s">
        <v>705</v>
      </c>
    </row>
    <row r="17" spans="12:13">
      <c r="L17" s="37" t="s">
        <v>706</v>
      </c>
      <c r="M17" s="37" t="s">
        <v>706</v>
      </c>
    </row>
    <row r="18" spans="12:13">
      <c r="L18" s="36" t="s">
        <v>707</v>
      </c>
      <c r="M18" s="36" t="s">
        <v>708</v>
      </c>
    </row>
    <row r="19" spans="12:13">
      <c r="L19" s="37" t="s">
        <v>709</v>
      </c>
      <c r="M19" s="37" t="s">
        <v>710</v>
      </c>
    </row>
    <row r="20" spans="12:13">
      <c r="L20" s="36" t="s">
        <v>711</v>
      </c>
      <c r="M20" s="36" t="s">
        <v>712</v>
      </c>
    </row>
    <row r="21" spans="12:13">
      <c r="L21" s="37" t="s">
        <v>713</v>
      </c>
      <c r="M21" s="37" t="s">
        <v>714</v>
      </c>
    </row>
    <row r="22" spans="12:13">
      <c r="L22" s="36" t="s">
        <v>715</v>
      </c>
      <c r="M22" s="36" t="s">
        <v>716</v>
      </c>
    </row>
    <row r="23" spans="12:13">
      <c r="L23" s="37" t="s">
        <v>717</v>
      </c>
      <c r="M23" s="37" t="s">
        <v>718</v>
      </c>
    </row>
    <row r="24" spans="12:13">
      <c r="L24" s="36" t="s">
        <v>719</v>
      </c>
      <c r="M24" s="36" t="s">
        <v>720</v>
      </c>
    </row>
    <row r="25" spans="12:13">
      <c r="L25" s="37" t="s">
        <v>721</v>
      </c>
      <c r="M25" s="37" t="s">
        <v>722</v>
      </c>
    </row>
    <row r="26" spans="12:13">
      <c r="L26" s="36" t="s">
        <v>723</v>
      </c>
      <c r="M26" s="36" t="s">
        <v>724</v>
      </c>
    </row>
    <row r="27" spans="12:13">
      <c r="L27" s="37" t="s">
        <v>725</v>
      </c>
      <c r="M27" s="37" t="s">
        <v>726</v>
      </c>
    </row>
    <row r="28" spans="12:13">
      <c r="L28" s="36" t="s">
        <v>727</v>
      </c>
      <c r="M28" s="36" t="s">
        <v>728</v>
      </c>
    </row>
    <row r="29" spans="12:13">
      <c r="L29" s="37" t="s">
        <v>729</v>
      </c>
      <c r="M29" s="37" t="s">
        <v>730</v>
      </c>
    </row>
    <row r="30" spans="12:13">
      <c r="L30" s="36" t="s">
        <v>731</v>
      </c>
      <c r="M30" s="36" t="s">
        <v>732</v>
      </c>
    </row>
    <row r="31" spans="12:13">
      <c r="L31" s="37" t="s">
        <v>733</v>
      </c>
      <c r="M31" s="37" t="s">
        <v>734</v>
      </c>
    </row>
    <row r="32" spans="12:13">
      <c r="L32" s="36" t="s">
        <v>735</v>
      </c>
      <c r="M32" s="36" t="s">
        <v>735</v>
      </c>
    </row>
    <row r="33" spans="12:13">
      <c r="L33" s="37" t="s">
        <v>736</v>
      </c>
      <c r="M33" s="37" t="s">
        <v>736</v>
      </c>
    </row>
    <row r="34" spans="12:13">
      <c r="L34" s="36" t="s">
        <v>737</v>
      </c>
      <c r="M34" s="36" t="s">
        <v>737</v>
      </c>
    </row>
    <row r="35" spans="12:13">
      <c r="L35" s="37" t="s">
        <v>738</v>
      </c>
      <c r="M35" s="37" t="s">
        <v>738</v>
      </c>
    </row>
    <row r="36" spans="12:13">
      <c r="L36" s="36" t="s">
        <v>739</v>
      </c>
      <c r="M36" s="36" t="s">
        <v>739</v>
      </c>
    </row>
    <row r="37" spans="12:13">
      <c r="L37" s="37" t="s">
        <v>740</v>
      </c>
      <c r="M37" s="37" t="s">
        <v>740</v>
      </c>
    </row>
    <row r="38" spans="12:13">
      <c r="L38" s="36" t="s">
        <v>741</v>
      </c>
      <c r="M38" s="36" t="s">
        <v>741</v>
      </c>
    </row>
    <row r="39" spans="12:13">
      <c r="L39" s="37" t="s">
        <v>742</v>
      </c>
      <c r="M39" s="37" t="s">
        <v>742</v>
      </c>
    </row>
    <row r="40" spans="12:13">
      <c r="L40" s="36" t="s">
        <v>743</v>
      </c>
      <c r="M40" s="36" t="s">
        <v>743</v>
      </c>
    </row>
    <row r="41" spans="12:13">
      <c r="L41" s="37" t="s">
        <v>744</v>
      </c>
      <c r="M41" s="37" t="s">
        <v>744</v>
      </c>
    </row>
    <row r="42" spans="12:13">
      <c r="L42" s="36" t="s">
        <v>745</v>
      </c>
      <c r="M42" s="36" t="s">
        <v>745</v>
      </c>
    </row>
    <row r="43" spans="12:13">
      <c r="L43" s="37" t="s">
        <v>746</v>
      </c>
      <c r="M43" s="37" t="s">
        <v>746</v>
      </c>
    </row>
    <row r="44" spans="12:13">
      <c r="L44" s="36" t="s">
        <v>747</v>
      </c>
      <c r="M44" s="36" t="s">
        <v>747</v>
      </c>
    </row>
    <row r="45" spans="12:13">
      <c r="L45" s="37" t="s">
        <v>748</v>
      </c>
      <c r="M45" s="37" t="s">
        <v>748</v>
      </c>
    </row>
    <row r="46" spans="12:13">
      <c r="L46" s="36" t="s">
        <v>749</v>
      </c>
      <c r="M46" s="36" t="s">
        <v>749</v>
      </c>
    </row>
    <row r="47" spans="12:13">
      <c r="L47" s="37" t="s">
        <v>750</v>
      </c>
      <c r="M47" s="37" t="s">
        <v>750</v>
      </c>
    </row>
    <row r="48" spans="12:13">
      <c r="L48" s="36" t="s">
        <v>751</v>
      </c>
      <c r="M48" s="36" t="s">
        <v>751</v>
      </c>
    </row>
    <row r="49" spans="12:13">
      <c r="L49" s="37" t="s">
        <v>3</v>
      </c>
      <c r="M49" s="37" t="s">
        <v>3</v>
      </c>
    </row>
    <row r="50" spans="12:13">
      <c r="L50" s="36" t="s">
        <v>752</v>
      </c>
      <c r="M50" s="36" t="s">
        <v>752</v>
      </c>
    </row>
    <row r="51" spans="12:13">
      <c r="L51" s="37" t="s">
        <v>753</v>
      </c>
      <c r="M51" s="37" t="s">
        <v>753</v>
      </c>
    </row>
    <row r="52" spans="12:13">
      <c r="L52" s="36" t="s">
        <v>754</v>
      </c>
      <c r="M52" s="36" t="s">
        <v>754</v>
      </c>
    </row>
    <row r="53" spans="12:13">
      <c r="L53" s="37" t="s">
        <v>755</v>
      </c>
      <c r="M53" s="37" t="s">
        <v>755</v>
      </c>
    </row>
    <row r="54" spans="12:13">
      <c r="L54" s="36" t="s">
        <v>687</v>
      </c>
      <c r="M54" s="36" t="s">
        <v>687</v>
      </c>
    </row>
    <row r="55" spans="12:13">
      <c r="L55" s="37" t="s">
        <v>756</v>
      </c>
      <c r="M55" s="37" t="s">
        <v>756</v>
      </c>
    </row>
    <row r="56" spans="12:13">
      <c r="L56" s="36" t="s">
        <v>757</v>
      </c>
      <c r="M56" s="36" t="s">
        <v>757</v>
      </c>
    </row>
    <row r="57" spans="12:13">
      <c r="L57" s="37" t="s">
        <v>758</v>
      </c>
      <c r="M57" s="37" t="s">
        <v>758</v>
      </c>
    </row>
  </sheetData>
  <conditionalFormatting sqref="B65529:B65536">
    <cfRule type="expression" dxfId="11" priority="1" stopIfTrue="1">
      <formula>#REF!=1</formula>
    </cfRule>
  </conditionalFormatting>
  <conditionalFormatting sqref="B4:B65528">
    <cfRule type="expression" dxfId="10" priority="2" stopIfTrue="1">
      <formula>F5=1</formula>
    </cfRule>
  </conditionalFormatting>
  <dataValidations count="1">
    <dataValidation type="list" allowBlank="1" showInputMessage="1" showErrorMessage="1" sqref="D1:D1048576">
      <formula1>$L$4:$L$57</formula1>
    </dataValidation>
  </dataValidations>
  <pageMargins left="0.75" right="0.75" top="1" bottom="1" header="0.5" footer="0.5"/>
  <pageSetup paperSize="9" orientation="portrait" verticalDpi="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F135"/>
  <sheetViews>
    <sheetView view="pageBreakPreview" zoomScaleNormal="115" zoomScaleSheetLayoutView="100" workbookViewId="0">
      <selection activeCell="C7" sqref="C7"/>
    </sheetView>
  </sheetViews>
  <sheetFormatPr defaultRowHeight="12.75"/>
  <cols>
    <col min="1" max="1" width="14" style="38" customWidth="1"/>
    <col min="2" max="2" width="17.42578125" style="38" customWidth="1"/>
    <col min="3" max="3" width="73.28515625" style="39" customWidth="1"/>
    <col min="4" max="4" width="17.5703125" style="40" hidden="1" customWidth="1"/>
    <col min="5" max="5" width="28.85546875" style="41" customWidth="1"/>
    <col min="6" max="6" width="28.140625" style="42" customWidth="1"/>
    <col min="7" max="16384" width="9.140625" style="43"/>
  </cols>
  <sheetData>
    <row r="1" spans="1:6" s="44" customFormat="1" ht="15">
      <c r="A1" s="45" t="s">
        <v>5</v>
      </c>
      <c r="B1" s="45" t="s">
        <v>6</v>
      </c>
      <c r="C1" s="46" t="s">
        <v>7</v>
      </c>
      <c r="D1" s="47" t="s">
        <v>15</v>
      </c>
      <c r="E1" s="48" t="s">
        <v>773</v>
      </c>
      <c r="F1" s="127" t="s">
        <v>774</v>
      </c>
    </row>
    <row r="2" spans="1:6" s="72" customFormat="1" ht="18.75">
      <c r="A2" s="67"/>
      <c r="B2" s="67" t="s">
        <v>4</v>
      </c>
      <c r="C2" s="68" t="s">
        <v>777</v>
      </c>
      <c r="D2" s="69">
        <v>-1</v>
      </c>
      <c r="E2" s="70">
        <f>'POPIS DEL'!H2</f>
        <v>0</v>
      </c>
      <c r="F2" s="71">
        <f>ROUND(E2*1.22,2)</f>
        <v>0</v>
      </c>
    </row>
    <row r="3" spans="1:6" s="77" customFormat="1" ht="15.75">
      <c r="A3" s="73" t="s">
        <v>23</v>
      </c>
      <c r="B3" s="73"/>
      <c r="C3" s="128" t="s">
        <v>777</v>
      </c>
      <c r="D3" s="74">
        <v>1</v>
      </c>
      <c r="E3" s="75">
        <f>'POPIS DEL'!H3</f>
        <v>0</v>
      </c>
      <c r="F3" s="76"/>
    </row>
    <row r="4" spans="1:6" s="83" customFormat="1">
      <c r="A4" s="78" t="s">
        <v>24</v>
      </c>
      <c r="B4" s="78" t="s">
        <v>25</v>
      </c>
      <c r="C4" s="79" t="s">
        <v>26</v>
      </c>
      <c r="D4" s="80">
        <v>1</v>
      </c>
      <c r="E4" s="81">
        <f>'POPIS DEL'!H4</f>
        <v>0</v>
      </c>
      <c r="F4" s="82"/>
    </row>
    <row r="5" spans="1:6" s="83" customFormat="1">
      <c r="A5" s="78" t="s">
        <v>30</v>
      </c>
      <c r="B5" s="78" t="s">
        <v>31</v>
      </c>
      <c r="C5" s="79" t="s">
        <v>32</v>
      </c>
      <c r="D5" s="80">
        <v>1</v>
      </c>
      <c r="E5" s="81">
        <f>'POPIS DEL'!H6</f>
        <v>0</v>
      </c>
      <c r="F5" s="82"/>
    </row>
    <row r="6" spans="1:6" s="83" customFormat="1">
      <c r="A6" s="78" t="s">
        <v>296</v>
      </c>
      <c r="B6" s="78" t="s">
        <v>297</v>
      </c>
      <c r="C6" s="79" t="s">
        <v>298</v>
      </c>
      <c r="D6" s="80">
        <v>1</v>
      </c>
      <c r="E6" s="81">
        <f>'POPIS DEL'!H100</f>
        <v>0</v>
      </c>
      <c r="F6" s="82"/>
    </row>
    <row r="7" spans="1:6" s="89" customFormat="1">
      <c r="A7" s="84" t="s">
        <v>299</v>
      </c>
      <c r="B7" s="84"/>
      <c r="C7" s="85" t="s">
        <v>300</v>
      </c>
      <c r="D7" s="86">
        <v>1</v>
      </c>
      <c r="E7" s="87">
        <f>'POPIS DEL'!H101</f>
        <v>0</v>
      </c>
      <c r="F7" s="88"/>
    </row>
    <row r="8" spans="1:6" s="89" customFormat="1">
      <c r="A8" s="84" t="s">
        <v>301</v>
      </c>
      <c r="B8" s="84" t="s">
        <v>302</v>
      </c>
      <c r="C8" s="85" t="s">
        <v>303</v>
      </c>
      <c r="D8" s="86">
        <v>1</v>
      </c>
      <c r="E8" s="87">
        <f>'POPIS DEL'!H102</f>
        <v>0</v>
      </c>
      <c r="F8" s="88"/>
    </row>
    <row r="9" spans="1:6" s="89" customFormat="1">
      <c r="A9" s="84" t="s">
        <v>304</v>
      </c>
      <c r="B9" s="84" t="s">
        <v>24</v>
      </c>
      <c r="C9" s="85" t="s">
        <v>305</v>
      </c>
      <c r="D9" s="86">
        <v>1</v>
      </c>
      <c r="E9" s="87">
        <f>'POPIS DEL'!H103</f>
        <v>0</v>
      </c>
      <c r="F9" s="88"/>
    </row>
    <row r="10" spans="1:6" s="89" customFormat="1">
      <c r="A10" s="84" t="s">
        <v>320</v>
      </c>
      <c r="B10" s="84" t="s">
        <v>30</v>
      </c>
      <c r="C10" s="85" t="s">
        <v>321</v>
      </c>
      <c r="D10" s="86">
        <v>1</v>
      </c>
      <c r="E10" s="87">
        <f>'POPIS DEL'!H108</f>
        <v>0</v>
      </c>
      <c r="F10" s="88"/>
    </row>
    <row r="11" spans="1:6" s="89" customFormat="1">
      <c r="A11" s="84" t="s">
        <v>333</v>
      </c>
      <c r="B11" s="84" t="s">
        <v>334</v>
      </c>
      <c r="C11" s="85" t="s">
        <v>335</v>
      </c>
      <c r="D11" s="86">
        <v>1</v>
      </c>
      <c r="E11" s="87">
        <f>'POPIS DEL'!H112</f>
        <v>0</v>
      </c>
      <c r="F11" s="88"/>
    </row>
    <row r="12" spans="1:6" s="89" customFormat="1">
      <c r="A12" s="84" t="s">
        <v>336</v>
      </c>
      <c r="B12" s="84" t="s">
        <v>337</v>
      </c>
      <c r="C12" s="85" t="s">
        <v>338</v>
      </c>
      <c r="D12" s="86">
        <v>1</v>
      </c>
      <c r="E12" s="87">
        <f>'POPIS DEL'!H113</f>
        <v>0</v>
      </c>
      <c r="F12" s="88"/>
    </row>
    <row r="13" spans="1:6" s="89" customFormat="1">
      <c r="A13" s="84" t="s">
        <v>352</v>
      </c>
      <c r="B13" s="84" t="s">
        <v>353</v>
      </c>
      <c r="C13" s="85" t="s">
        <v>354</v>
      </c>
      <c r="D13" s="86">
        <v>1</v>
      </c>
      <c r="E13" s="87">
        <f>'POPIS DEL'!H118</f>
        <v>0</v>
      </c>
      <c r="F13" s="88"/>
    </row>
    <row r="14" spans="1:6" s="89" customFormat="1">
      <c r="A14" s="84" t="s">
        <v>358</v>
      </c>
      <c r="B14" s="84" t="s">
        <v>359</v>
      </c>
      <c r="C14" s="85" t="s">
        <v>360</v>
      </c>
      <c r="D14" s="86">
        <v>1</v>
      </c>
      <c r="E14" s="87">
        <f>'POPIS DEL'!H120</f>
        <v>0</v>
      </c>
      <c r="F14" s="88"/>
    </row>
    <row r="15" spans="1:6" s="89" customFormat="1">
      <c r="A15" s="84" t="s">
        <v>364</v>
      </c>
      <c r="B15" s="84" t="s">
        <v>365</v>
      </c>
      <c r="C15" s="85" t="s">
        <v>366</v>
      </c>
      <c r="D15" s="86">
        <v>1</v>
      </c>
      <c r="E15" s="87">
        <f>'POPIS DEL'!H122</f>
        <v>0</v>
      </c>
      <c r="F15" s="88"/>
    </row>
    <row r="16" spans="1:6" s="89" customFormat="1">
      <c r="A16" s="84" t="s">
        <v>370</v>
      </c>
      <c r="B16" s="84" t="s">
        <v>371</v>
      </c>
      <c r="C16" s="85" t="s">
        <v>372</v>
      </c>
      <c r="D16" s="86">
        <v>1</v>
      </c>
      <c r="E16" s="87">
        <f>'POPIS DEL'!H124</f>
        <v>0</v>
      </c>
      <c r="F16" s="88"/>
    </row>
    <row r="17" spans="1:6" s="89" customFormat="1">
      <c r="A17" s="84" t="s">
        <v>379</v>
      </c>
      <c r="B17" s="84" t="s">
        <v>380</v>
      </c>
      <c r="C17" s="85" t="s">
        <v>381</v>
      </c>
      <c r="D17" s="86">
        <v>1</v>
      </c>
      <c r="E17" s="87">
        <f>'POPIS DEL'!H127</f>
        <v>0</v>
      </c>
      <c r="F17" s="88"/>
    </row>
    <row r="18" spans="1:6" s="89" customFormat="1">
      <c r="A18" s="84" t="s">
        <v>395</v>
      </c>
      <c r="B18" s="84" t="s">
        <v>396</v>
      </c>
      <c r="C18" s="85" t="s">
        <v>397</v>
      </c>
      <c r="D18" s="86">
        <v>1</v>
      </c>
      <c r="E18" s="87">
        <f>'POPIS DEL'!H132</f>
        <v>0</v>
      </c>
      <c r="F18" s="88"/>
    </row>
    <row r="19" spans="1:6" s="89" customFormat="1">
      <c r="A19" s="84" t="s">
        <v>398</v>
      </c>
      <c r="B19" s="84" t="s">
        <v>399</v>
      </c>
      <c r="C19" s="85" t="s">
        <v>400</v>
      </c>
      <c r="D19" s="86">
        <v>1</v>
      </c>
      <c r="E19" s="87">
        <f>'POPIS DEL'!H133</f>
        <v>0</v>
      </c>
      <c r="F19" s="88"/>
    </row>
    <row r="20" spans="1:6" s="89" customFormat="1">
      <c r="A20" s="84" t="s">
        <v>407</v>
      </c>
      <c r="B20" s="84" t="s">
        <v>408</v>
      </c>
      <c r="C20" s="85" t="s">
        <v>409</v>
      </c>
      <c r="D20" s="86">
        <v>1</v>
      </c>
      <c r="E20" s="87">
        <f>'POPIS DEL'!H136</f>
        <v>0</v>
      </c>
      <c r="F20" s="88"/>
    </row>
    <row r="21" spans="1:6" s="89" customFormat="1">
      <c r="A21" s="84" t="s">
        <v>416</v>
      </c>
      <c r="B21" s="84" t="s">
        <v>417</v>
      </c>
      <c r="C21" s="85" t="s">
        <v>418</v>
      </c>
      <c r="D21" s="86">
        <v>1</v>
      </c>
      <c r="E21" s="87">
        <f>'POPIS DEL'!H139</f>
        <v>0</v>
      </c>
      <c r="F21" s="88"/>
    </row>
    <row r="22" spans="1:6" s="89" customFormat="1">
      <c r="A22" s="84" t="s">
        <v>425</v>
      </c>
      <c r="B22" s="84" t="s">
        <v>426</v>
      </c>
      <c r="C22" s="85" t="s">
        <v>427</v>
      </c>
      <c r="D22" s="86">
        <v>1</v>
      </c>
      <c r="E22" s="87">
        <f>'POPIS DEL'!H142</f>
        <v>0</v>
      </c>
      <c r="F22" s="88"/>
    </row>
    <row r="23" spans="1:6" s="89" customFormat="1">
      <c r="A23" s="84" t="s">
        <v>428</v>
      </c>
      <c r="B23" s="84" t="s">
        <v>429</v>
      </c>
      <c r="C23" s="85" t="s">
        <v>430</v>
      </c>
      <c r="D23" s="86">
        <v>1</v>
      </c>
      <c r="E23" s="87">
        <f>'POPIS DEL'!H143</f>
        <v>0</v>
      </c>
      <c r="F23" s="88"/>
    </row>
    <row r="24" spans="1:6" s="89" customFormat="1">
      <c r="A24" s="84" t="s">
        <v>437</v>
      </c>
      <c r="B24" s="84" t="s">
        <v>438</v>
      </c>
      <c r="C24" s="85" t="s">
        <v>439</v>
      </c>
      <c r="D24" s="86">
        <v>1</v>
      </c>
      <c r="E24" s="87">
        <f>'POPIS DEL'!H146</f>
        <v>0</v>
      </c>
      <c r="F24" s="88"/>
    </row>
    <row r="25" spans="1:6" s="89" customFormat="1">
      <c r="A25" s="84" t="s">
        <v>455</v>
      </c>
      <c r="B25" s="84" t="s">
        <v>456</v>
      </c>
      <c r="C25" s="85" t="s">
        <v>457</v>
      </c>
      <c r="D25" s="86">
        <v>1</v>
      </c>
      <c r="E25" s="87">
        <f>'POPIS DEL'!H152</f>
        <v>0</v>
      </c>
      <c r="F25" s="88"/>
    </row>
    <row r="26" spans="1:6" s="89" customFormat="1">
      <c r="A26" s="84" t="s">
        <v>458</v>
      </c>
      <c r="B26" s="84" t="s">
        <v>459</v>
      </c>
      <c r="C26" s="85" t="s">
        <v>460</v>
      </c>
      <c r="D26" s="86">
        <v>1</v>
      </c>
      <c r="E26" s="87">
        <f>'POPIS DEL'!H153</f>
        <v>0</v>
      </c>
      <c r="F26" s="88"/>
    </row>
    <row r="27" spans="1:6" s="89" customFormat="1">
      <c r="A27" s="84" t="s">
        <v>488</v>
      </c>
      <c r="B27" s="84" t="s">
        <v>489</v>
      </c>
      <c r="C27" s="85" t="s">
        <v>490</v>
      </c>
      <c r="D27" s="86">
        <v>1</v>
      </c>
      <c r="E27" s="87">
        <f>'POPIS DEL'!H163</f>
        <v>0</v>
      </c>
      <c r="F27" s="88"/>
    </row>
    <row r="28" spans="1:6" s="89" customFormat="1">
      <c r="A28" s="84" t="s">
        <v>505</v>
      </c>
      <c r="B28" s="84"/>
      <c r="C28" s="85" t="s">
        <v>506</v>
      </c>
      <c r="D28" s="86">
        <v>1</v>
      </c>
      <c r="E28" s="87">
        <f>'POPIS DEL'!H169</f>
        <v>0</v>
      </c>
      <c r="F28" s="88"/>
    </row>
    <row r="29" spans="1:6" s="89" customFormat="1">
      <c r="A29" s="84" t="s">
        <v>507</v>
      </c>
      <c r="B29" s="84" t="s">
        <v>456</v>
      </c>
      <c r="C29" s="85" t="s">
        <v>457</v>
      </c>
      <c r="D29" s="86">
        <v>1</v>
      </c>
      <c r="E29" s="87">
        <f>'POPIS DEL'!H170</f>
        <v>0</v>
      </c>
      <c r="F29" s="88"/>
    </row>
    <row r="30" spans="1:6" s="89" customFormat="1">
      <c r="A30" s="84" t="s">
        <v>508</v>
      </c>
      <c r="B30" s="84" t="s">
        <v>459</v>
      </c>
      <c r="C30" s="85" t="s">
        <v>460</v>
      </c>
      <c r="D30" s="86">
        <v>1</v>
      </c>
      <c r="E30" s="87">
        <f>'POPIS DEL'!H171</f>
        <v>0</v>
      </c>
      <c r="F30" s="88"/>
    </row>
    <row r="31" spans="1:6" s="89" customFormat="1">
      <c r="A31" s="84" t="s">
        <v>516</v>
      </c>
      <c r="B31" s="84" t="s">
        <v>489</v>
      </c>
      <c r="C31" s="85" t="s">
        <v>490</v>
      </c>
      <c r="D31" s="86">
        <v>1</v>
      </c>
      <c r="E31" s="87">
        <f>'POPIS DEL'!H176</f>
        <v>0</v>
      </c>
      <c r="F31" s="88"/>
    </row>
    <row r="32" spans="1:6" s="83" customFormat="1">
      <c r="A32" s="78" t="s">
        <v>526</v>
      </c>
      <c r="B32" s="78" t="s">
        <v>527</v>
      </c>
      <c r="C32" s="79" t="s">
        <v>528</v>
      </c>
      <c r="D32" s="80">
        <v>1</v>
      </c>
      <c r="E32" s="81">
        <f>'POPIS DEL'!H181</f>
        <v>0</v>
      </c>
      <c r="F32" s="82"/>
    </row>
    <row r="33" spans="1:6" s="89" customFormat="1">
      <c r="A33" s="84" t="s">
        <v>529</v>
      </c>
      <c r="B33" s="84"/>
      <c r="C33" s="85" t="s">
        <v>530</v>
      </c>
      <c r="D33" s="86">
        <v>1</v>
      </c>
      <c r="E33" s="87">
        <f>'POPIS DEL'!H182</f>
        <v>0</v>
      </c>
      <c r="F33" s="88"/>
    </row>
    <row r="34" spans="1:6" s="89" customFormat="1">
      <c r="A34" s="84" t="s">
        <v>531</v>
      </c>
      <c r="B34" s="84" t="s">
        <v>302</v>
      </c>
      <c r="C34" s="85" t="s">
        <v>303</v>
      </c>
      <c r="D34" s="86">
        <v>1</v>
      </c>
      <c r="E34" s="87">
        <f>'POPIS DEL'!H183</f>
        <v>0</v>
      </c>
      <c r="F34" s="88"/>
    </row>
    <row r="35" spans="1:6" s="89" customFormat="1">
      <c r="A35" s="84" t="s">
        <v>532</v>
      </c>
      <c r="B35" s="84" t="s">
        <v>24</v>
      </c>
      <c r="C35" s="85" t="s">
        <v>305</v>
      </c>
      <c r="D35" s="86">
        <v>1</v>
      </c>
      <c r="E35" s="87">
        <f>'POPIS DEL'!H184</f>
        <v>0</v>
      </c>
      <c r="F35" s="88"/>
    </row>
    <row r="36" spans="1:6" s="89" customFormat="1">
      <c r="A36" s="84" t="s">
        <v>538</v>
      </c>
      <c r="B36" s="84" t="s">
        <v>30</v>
      </c>
      <c r="C36" s="85" t="s">
        <v>321</v>
      </c>
      <c r="D36" s="86">
        <v>1</v>
      </c>
      <c r="E36" s="87">
        <f>'POPIS DEL'!H189</f>
        <v>0</v>
      </c>
      <c r="F36" s="88"/>
    </row>
    <row r="37" spans="1:6" s="89" customFormat="1">
      <c r="A37" s="84" t="s">
        <v>542</v>
      </c>
      <c r="B37" s="84" t="s">
        <v>334</v>
      </c>
      <c r="C37" s="85" t="s">
        <v>335</v>
      </c>
      <c r="D37" s="86">
        <v>1</v>
      </c>
      <c r="E37" s="87">
        <f>'POPIS DEL'!H193</f>
        <v>0</v>
      </c>
      <c r="F37" s="88"/>
    </row>
    <row r="38" spans="1:6" s="89" customFormat="1">
      <c r="A38" s="84" t="s">
        <v>543</v>
      </c>
      <c r="B38" s="84" t="s">
        <v>337</v>
      </c>
      <c r="C38" s="85" t="s">
        <v>338</v>
      </c>
      <c r="D38" s="86">
        <v>1</v>
      </c>
      <c r="E38" s="87">
        <f>'POPIS DEL'!H194</f>
        <v>0</v>
      </c>
      <c r="F38" s="88"/>
    </row>
    <row r="39" spans="1:6" s="89" customFormat="1">
      <c r="A39" s="84" t="s">
        <v>546</v>
      </c>
      <c r="B39" s="84" t="s">
        <v>353</v>
      </c>
      <c r="C39" s="85" t="s">
        <v>354</v>
      </c>
      <c r="D39" s="86">
        <v>1</v>
      </c>
      <c r="E39" s="87">
        <f>'POPIS DEL'!H197</f>
        <v>0</v>
      </c>
      <c r="F39" s="88"/>
    </row>
    <row r="40" spans="1:6" s="89" customFormat="1">
      <c r="A40" s="84" t="s">
        <v>548</v>
      </c>
      <c r="B40" s="84" t="s">
        <v>359</v>
      </c>
      <c r="C40" s="85" t="s">
        <v>360</v>
      </c>
      <c r="D40" s="86">
        <v>1</v>
      </c>
      <c r="E40" s="87">
        <f>'POPIS DEL'!H199</f>
        <v>0</v>
      </c>
      <c r="F40" s="88"/>
    </row>
    <row r="41" spans="1:6" s="89" customFormat="1">
      <c r="A41" s="84" t="s">
        <v>550</v>
      </c>
      <c r="B41" s="84" t="s">
        <v>365</v>
      </c>
      <c r="C41" s="85" t="s">
        <v>366</v>
      </c>
      <c r="D41" s="86">
        <v>1</v>
      </c>
      <c r="E41" s="87">
        <f>'POPIS DEL'!H201</f>
        <v>0</v>
      </c>
      <c r="F41" s="88"/>
    </row>
    <row r="42" spans="1:6" s="89" customFormat="1">
      <c r="A42" s="84" t="s">
        <v>552</v>
      </c>
      <c r="B42" s="84" t="s">
        <v>371</v>
      </c>
      <c r="C42" s="85" t="s">
        <v>372</v>
      </c>
      <c r="D42" s="86">
        <v>1</v>
      </c>
      <c r="E42" s="87">
        <f>'POPIS DEL'!H203</f>
        <v>0</v>
      </c>
      <c r="F42" s="88"/>
    </row>
    <row r="43" spans="1:6" s="89" customFormat="1">
      <c r="A43" s="84" t="s">
        <v>555</v>
      </c>
      <c r="B43" s="84" t="s">
        <v>380</v>
      </c>
      <c r="C43" s="85" t="s">
        <v>381</v>
      </c>
      <c r="D43" s="86">
        <v>1</v>
      </c>
      <c r="E43" s="87">
        <f>'POPIS DEL'!H206</f>
        <v>0</v>
      </c>
      <c r="F43" s="88"/>
    </row>
    <row r="44" spans="1:6" s="89" customFormat="1">
      <c r="A44" s="84" t="s">
        <v>560</v>
      </c>
      <c r="B44" s="84" t="s">
        <v>396</v>
      </c>
      <c r="C44" s="85" t="s">
        <v>397</v>
      </c>
      <c r="D44" s="86">
        <v>1</v>
      </c>
      <c r="E44" s="87">
        <f>'POPIS DEL'!H211</f>
        <v>0</v>
      </c>
      <c r="F44" s="88"/>
    </row>
    <row r="45" spans="1:6" s="89" customFormat="1">
      <c r="A45" s="84" t="s">
        <v>561</v>
      </c>
      <c r="B45" s="84" t="s">
        <v>399</v>
      </c>
      <c r="C45" s="85" t="s">
        <v>400</v>
      </c>
      <c r="D45" s="86">
        <v>1</v>
      </c>
      <c r="E45" s="87">
        <f>'POPIS DEL'!H212</f>
        <v>0</v>
      </c>
      <c r="F45" s="88"/>
    </row>
    <row r="46" spans="1:6" s="89" customFormat="1">
      <c r="A46" s="84" t="s">
        <v>566</v>
      </c>
      <c r="B46" s="84" t="s">
        <v>408</v>
      </c>
      <c r="C46" s="85" t="s">
        <v>409</v>
      </c>
      <c r="D46" s="86">
        <v>1</v>
      </c>
      <c r="E46" s="87">
        <f>'POPIS DEL'!H215</f>
        <v>0</v>
      </c>
      <c r="F46" s="88"/>
    </row>
    <row r="47" spans="1:6" s="89" customFormat="1">
      <c r="A47" s="84" t="s">
        <v>568</v>
      </c>
      <c r="B47" s="84" t="s">
        <v>417</v>
      </c>
      <c r="C47" s="85" t="s">
        <v>418</v>
      </c>
      <c r="D47" s="86">
        <v>1</v>
      </c>
      <c r="E47" s="87">
        <f>'POPIS DEL'!H217</f>
        <v>0</v>
      </c>
      <c r="F47" s="88"/>
    </row>
    <row r="48" spans="1:6" s="89" customFormat="1">
      <c r="A48" s="84" t="s">
        <v>570</v>
      </c>
      <c r="B48" s="84" t="s">
        <v>456</v>
      </c>
      <c r="C48" s="85" t="s">
        <v>457</v>
      </c>
      <c r="D48" s="86">
        <v>1</v>
      </c>
      <c r="E48" s="87">
        <f>'POPIS DEL'!H219</f>
        <v>0</v>
      </c>
      <c r="F48" s="88"/>
    </row>
    <row r="49" spans="1:6" s="89" customFormat="1">
      <c r="A49" s="84" t="s">
        <v>571</v>
      </c>
      <c r="B49" s="84" t="s">
        <v>459</v>
      </c>
      <c r="C49" s="85" t="s">
        <v>460</v>
      </c>
      <c r="D49" s="86">
        <v>1</v>
      </c>
      <c r="E49" s="87">
        <f>'POPIS DEL'!H220</f>
        <v>0</v>
      </c>
      <c r="F49" s="88"/>
    </row>
    <row r="50" spans="1:6" s="89" customFormat="1">
      <c r="A50" s="84" t="s">
        <v>579</v>
      </c>
      <c r="B50" s="84" t="s">
        <v>489</v>
      </c>
      <c r="C50" s="85" t="s">
        <v>490</v>
      </c>
      <c r="D50" s="86">
        <v>1</v>
      </c>
      <c r="E50" s="87">
        <f>'POPIS DEL'!H226</f>
        <v>0</v>
      </c>
      <c r="F50" s="88"/>
    </row>
    <row r="51" spans="1:6" s="89" customFormat="1">
      <c r="A51" s="84" t="s">
        <v>586</v>
      </c>
      <c r="B51" s="84"/>
      <c r="C51" s="85" t="s">
        <v>300</v>
      </c>
      <c r="D51" s="86">
        <v>1</v>
      </c>
      <c r="E51" s="87">
        <f>'POPIS DEL'!H230</f>
        <v>0</v>
      </c>
      <c r="F51" s="88"/>
    </row>
    <row r="52" spans="1:6" s="89" customFormat="1">
      <c r="A52" s="84" t="s">
        <v>587</v>
      </c>
      <c r="B52" s="84" t="s">
        <v>334</v>
      </c>
      <c r="C52" s="85" t="s">
        <v>335</v>
      </c>
      <c r="D52" s="86">
        <v>1</v>
      </c>
      <c r="E52" s="87">
        <f>'POPIS DEL'!H231</f>
        <v>0</v>
      </c>
      <c r="F52" s="88"/>
    </row>
    <row r="53" spans="1:6" s="89" customFormat="1">
      <c r="A53" s="84" t="s">
        <v>588</v>
      </c>
      <c r="B53" s="84" t="s">
        <v>337</v>
      </c>
      <c r="C53" s="85" t="s">
        <v>338</v>
      </c>
      <c r="D53" s="86">
        <v>1</v>
      </c>
      <c r="E53" s="87">
        <f>'POPIS DEL'!H232</f>
        <v>0</v>
      </c>
      <c r="F53" s="88"/>
    </row>
    <row r="54" spans="1:6" s="89" customFormat="1">
      <c r="A54" s="84" t="s">
        <v>591</v>
      </c>
      <c r="B54" s="84" t="s">
        <v>353</v>
      </c>
      <c r="C54" s="85" t="s">
        <v>354</v>
      </c>
      <c r="D54" s="86">
        <v>1</v>
      </c>
      <c r="E54" s="87">
        <f>'POPIS DEL'!H235</f>
        <v>0</v>
      </c>
      <c r="F54" s="88"/>
    </row>
    <row r="55" spans="1:6" s="89" customFormat="1">
      <c r="A55" s="84" t="s">
        <v>593</v>
      </c>
      <c r="B55" s="84" t="s">
        <v>359</v>
      </c>
      <c r="C55" s="85" t="s">
        <v>360</v>
      </c>
      <c r="D55" s="86">
        <v>1</v>
      </c>
      <c r="E55" s="87">
        <f>'POPIS DEL'!H237</f>
        <v>0</v>
      </c>
      <c r="F55" s="88"/>
    </row>
    <row r="56" spans="1:6" s="89" customFormat="1">
      <c r="A56" s="84" t="s">
        <v>595</v>
      </c>
      <c r="B56" s="84" t="s">
        <v>365</v>
      </c>
      <c r="C56" s="85" t="s">
        <v>366</v>
      </c>
      <c r="D56" s="86">
        <v>1</v>
      </c>
      <c r="E56" s="87">
        <f>'POPIS DEL'!H239</f>
        <v>0</v>
      </c>
      <c r="F56" s="88"/>
    </row>
    <row r="57" spans="1:6" s="89" customFormat="1">
      <c r="A57" s="84" t="s">
        <v>597</v>
      </c>
      <c r="B57" s="84" t="s">
        <v>371</v>
      </c>
      <c r="C57" s="85" t="s">
        <v>372</v>
      </c>
      <c r="D57" s="86">
        <v>1</v>
      </c>
      <c r="E57" s="87">
        <f>'POPIS DEL'!H241</f>
        <v>0</v>
      </c>
      <c r="F57" s="88"/>
    </row>
    <row r="58" spans="1:6" s="89" customFormat="1">
      <c r="A58" s="84" t="s">
        <v>600</v>
      </c>
      <c r="B58" s="84" t="s">
        <v>380</v>
      </c>
      <c r="C58" s="85" t="s">
        <v>381</v>
      </c>
      <c r="D58" s="86">
        <v>1</v>
      </c>
      <c r="E58" s="87">
        <f>'POPIS DEL'!H244</f>
        <v>0</v>
      </c>
      <c r="F58" s="88"/>
    </row>
    <row r="59" spans="1:6" s="89" customFormat="1">
      <c r="A59" s="84" t="s">
        <v>603</v>
      </c>
      <c r="B59" s="84" t="s">
        <v>396</v>
      </c>
      <c r="C59" s="85" t="s">
        <v>397</v>
      </c>
      <c r="D59" s="86">
        <v>1</v>
      </c>
      <c r="E59" s="87">
        <f>'POPIS DEL'!H247</f>
        <v>0</v>
      </c>
      <c r="F59" s="88"/>
    </row>
    <row r="60" spans="1:6" s="89" customFormat="1">
      <c r="A60" s="84" t="s">
        <v>604</v>
      </c>
      <c r="B60" s="84" t="s">
        <v>399</v>
      </c>
      <c r="C60" s="85" t="s">
        <v>400</v>
      </c>
      <c r="D60" s="86">
        <v>1</v>
      </c>
      <c r="E60" s="87">
        <f>'POPIS DEL'!H248</f>
        <v>0</v>
      </c>
      <c r="F60" s="88"/>
    </row>
    <row r="61" spans="1:6" s="89" customFormat="1">
      <c r="A61" s="84" t="s">
        <v>607</v>
      </c>
      <c r="B61" s="84" t="s">
        <v>408</v>
      </c>
      <c r="C61" s="85" t="s">
        <v>409</v>
      </c>
      <c r="D61" s="86">
        <v>1</v>
      </c>
      <c r="E61" s="87">
        <f>'POPIS DEL'!H251</f>
        <v>0</v>
      </c>
      <c r="F61" s="88"/>
    </row>
    <row r="62" spans="1:6" s="89" customFormat="1">
      <c r="A62" s="84" t="s">
        <v>610</v>
      </c>
      <c r="B62" s="84" t="s">
        <v>417</v>
      </c>
      <c r="C62" s="85" t="s">
        <v>418</v>
      </c>
      <c r="D62" s="86">
        <v>1</v>
      </c>
      <c r="E62" s="87">
        <f>'POPIS DEL'!H254</f>
        <v>0</v>
      </c>
      <c r="F62" s="88"/>
    </row>
    <row r="63" spans="1:6" s="89" customFormat="1">
      <c r="A63" s="84" t="s">
        <v>615</v>
      </c>
      <c r="B63" s="84" t="s">
        <v>456</v>
      </c>
      <c r="C63" s="85" t="s">
        <v>457</v>
      </c>
      <c r="D63" s="86">
        <v>1</v>
      </c>
      <c r="E63" s="87">
        <f>'POPIS DEL'!H257</f>
        <v>0</v>
      </c>
      <c r="F63" s="88"/>
    </row>
    <row r="64" spans="1:6" s="89" customFormat="1">
      <c r="A64" s="84" t="s">
        <v>616</v>
      </c>
      <c r="B64" s="84" t="s">
        <v>459</v>
      </c>
      <c r="C64" s="85" t="s">
        <v>460</v>
      </c>
      <c r="D64" s="86">
        <v>1</v>
      </c>
      <c r="E64" s="87">
        <f>'POPIS DEL'!H258</f>
        <v>0</v>
      </c>
      <c r="F64" s="88"/>
    </row>
    <row r="65" spans="1:6" s="89" customFormat="1">
      <c r="A65" s="84" t="s">
        <v>618</v>
      </c>
      <c r="B65" s="84" t="s">
        <v>489</v>
      </c>
      <c r="C65" s="85" t="s">
        <v>490</v>
      </c>
      <c r="D65" s="86">
        <v>1</v>
      </c>
      <c r="E65" s="87">
        <f>'POPIS DEL'!H260</f>
        <v>0</v>
      </c>
      <c r="F65" s="88"/>
    </row>
    <row r="66" spans="1:6" s="89" customFormat="1">
      <c r="A66" s="84" t="s">
        <v>620</v>
      </c>
      <c r="B66" s="84"/>
      <c r="C66" s="85" t="s">
        <v>506</v>
      </c>
      <c r="D66" s="86">
        <v>1</v>
      </c>
      <c r="E66" s="87">
        <f>'POPIS DEL'!H262</f>
        <v>0</v>
      </c>
      <c r="F66" s="88"/>
    </row>
    <row r="67" spans="1:6" s="89" customFormat="1">
      <c r="A67" s="84" t="s">
        <v>621</v>
      </c>
      <c r="B67" s="84" t="s">
        <v>456</v>
      </c>
      <c r="C67" s="85" t="s">
        <v>457</v>
      </c>
      <c r="D67" s="86">
        <v>1</v>
      </c>
      <c r="E67" s="87">
        <f>'POPIS DEL'!H263</f>
        <v>0</v>
      </c>
      <c r="F67" s="88"/>
    </row>
    <row r="68" spans="1:6" s="89" customFormat="1">
      <c r="A68" s="84" t="s">
        <v>622</v>
      </c>
      <c r="B68" s="84" t="s">
        <v>489</v>
      </c>
      <c r="C68" s="85" t="s">
        <v>490</v>
      </c>
      <c r="D68" s="86">
        <v>1</v>
      </c>
      <c r="E68" s="87">
        <f>'POPIS DEL'!H264</f>
        <v>0</v>
      </c>
      <c r="F68" s="88"/>
    </row>
    <row r="69" spans="1:6" s="89" customFormat="1">
      <c r="A69" s="84" t="s">
        <v>624</v>
      </c>
      <c r="B69" s="84"/>
      <c r="C69" s="85" t="s">
        <v>625</v>
      </c>
      <c r="D69" s="86">
        <v>1</v>
      </c>
      <c r="E69" s="87">
        <f>'POPIS DEL'!H266</f>
        <v>0</v>
      </c>
      <c r="F69" s="88"/>
    </row>
    <row r="70" spans="1:6" s="89" customFormat="1">
      <c r="A70" s="84" t="s">
        <v>626</v>
      </c>
      <c r="B70" s="84"/>
      <c r="C70" s="85" t="s">
        <v>627</v>
      </c>
      <c r="D70" s="86">
        <v>1</v>
      </c>
      <c r="E70" s="87">
        <f>'POPIS DEL'!H267</f>
        <v>0</v>
      </c>
      <c r="F70" s="88"/>
    </row>
    <row r="71" spans="1:6" s="89" customFormat="1">
      <c r="A71" s="84" t="s">
        <v>632</v>
      </c>
      <c r="B71" s="84" t="s">
        <v>633</v>
      </c>
      <c r="C71" s="85" t="s">
        <v>634</v>
      </c>
      <c r="D71" s="86">
        <v>1</v>
      </c>
      <c r="E71" s="87">
        <f>'POPIS DEL'!H270</f>
        <v>0</v>
      </c>
      <c r="F71" s="88"/>
    </row>
    <row r="72" spans="1:6" s="89" customFormat="1">
      <c r="A72" s="84" t="s">
        <v>635</v>
      </c>
      <c r="B72" s="84" t="s">
        <v>636</v>
      </c>
      <c r="C72" s="85" t="s">
        <v>637</v>
      </c>
      <c r="D72" s="86">
        <v>1</v>
      </c>
      <c r="E72" s="87">
        <f>'POPIS DEL'!H271</f>
        <v>0</v>
      </c>
      <c r="F72" s="88"/>
    </row>
    <row r="73" spans="1:6" s="83" customFormat="1">
      <c r="A73" s="78" t="s">
        <v>662</v>
      </c>
      <c r="B73" s="78" t="s">
        <v>663</v>
      </c>
      <c r="C73" s="79" t="s">
        <v>664</v>
      </c>
      <c r="D73" s="80">
        <v>1</v>
      </c>
      <c r="E73" s="81">
        <f>'POPIS DEL'!H280</f>
        <v>0</v>
      </c>
      <c r="F73" s="82"/>
    </row>
    <row r="74" spans="1:6" s="61" customFormat="1">
      <c r="A74" s="62"/>
      <c r="B74" s="62"/>
      <c r="C74" s="63"/>
      <c r="D74" s="64"/>
      <c r="E74" s="65"/>
      <c r="F74" s="66"/>
    </row>
    <row r="75" spans="1:6" s="61" customFormat="1">
      <c r="A75" s="62"/>
      <c r="B75" s="62"/>
      <c r="C75" s="63"/>
      <c r="D75" s="64"/>
      <c r="E75" s="65"/>
      <c r="F75" s="66"/>
    </row>
    <row r="76" spans="1:6" s="55" customFormat="1">
      <c r="A76" s="56"/>
      <c r="B76" s="56"/>
      <c r="C76" s="57"/>
      <c r="D76" s="58"/>
      <c r="E76" s="59"/>
      <c r="F76" s="60"/>
    </row>
    <row r="77" spans="1:6" s="55" customFormat="1">
      <c r="A77" s="56"/>
      <c r="B77" s="56"/>
      <c r="C77" s="57"/>
      <c r="D77" s="58"/>
      <c r="E77" s="59"/>
      <c r="F77" s="60"/>
    </row>
    <row r="78" spans="1:6" s="61" customFormat="1">
      <c r="A78" s="62"/>
      <c r="B78" s="62"/>
      <c r="C78" s="63"/>
      <c r="D78" s="64"/>
      <c r="E78" s="65"/>
      <c r="F78" s="66"/>
    </row>
    <row r="79" spans="1:6" s="61" customFormat="1">
      <c r="A79" s="62"/>
      <c r="B79" s="62"/>
      <c r="C79" s="63"/>
      <c r="D79" s="64"/>
      <c r="E79" s="65"/>
      <c r="F79" s="66"/>
    </row>
    <row r="80" spans="1:6" s="61" customFormat="1">
      <c r="A80" s="62"/>
      <c r="B80" s="62"/>
      <c r="C80" s="63"/>
      <c r="D80" s="64"/>
      <c r="E80" s="65"/>
      <c r="F80" s="66"/>
    </row>
    <row r="81" spans="1:6" s="61" customFormat="1">
      <c r="A81" s="62"/>
      <c r="B81" s="62"/>
      <c r="C81" s="63"/>
      <c r="D81" s="64"/>
      <c r="E81" s="65"/>
      <c r="F81" s="66"/>
    </row>
    <row r="82" spans="1:6" s="61" customFormat="1">
      <c r="A82" s="62"/>
      <c r="B82" s="62"/>
      <c r="C82" s="63"/>
      <c r="D82" s="64"/>
      <c r="E82" s="65"/>
      <c r="F82" s="66"/>
    </row>
    <row r="83" spans="1:6" s="55" customFormat="1">
      <c r="A83" s="56"/>
      <c r="B83" s="56"/>
      <c r="C83" s="57"/>
      <c r="D83" s="58"/>
      <c r="E83" s="59"/>
      <c r="F83" s="60"/>
    </row>
    <row r="84" spans="1:6" s="55" customFormat="1">
      <c r="A84" s="56"/>
      <c r="B84" s="56"/>
      <c r="C84" s="57"/>
      <c r="D84" s="58"/>
      <c r="E84" s="59"/>
      <c r="F84" s="60"/>
    </row>
    <row r="85" spans="1:6" s="49" customFormat="1" ht="15">
      <c r="A85" s="50"/>
      <c r="B85" s="50"/>
      <c r="C85" s="51"/>
      <c r="D85" s="52"/>
      <c r="E85" s="53"/>
      <c r="F85" s="54"/>
    </row>
    <row r="86" spans="1:6" s="55" customFormat="1">
      <c r="A86" s="56"/>
      <c r="B86" s="56"/>
      <c r="C86" s="57"/>
      <c r="D86" s="58"/>
      <c r="E86" s="59"/>
      <c r="F86" s="60"/>
    </row>
    <row r="87" spans="1:6" s="55" customFormat="1">
      <c r="A87" s="56"/>
      <c r="B87" s="56"/>
      <c r="C87" s="57"/>
      <c r="D87" s="58"/>
      <c r="E87" s="59"/>
      <c r="F87" s="60"/>
    </row>
    <row r="88" spans="1:6" s="55" customFormat="1">
      <c r="A88" s="56"/>
      <c r="B88" s="56"/>
      <c r="C88" s="57"/>
      <c r="D88" s="58"/>
      <c r="E88" s="59"/>
      <c r="F88" s="60"/>
    </row>
    <row r="89" spans="1:6" s="61" customFormat="1">
      <c r="A89" s="62"/>
      <c r="B89" s="62"/>
      <c r="C89" s="63"/>
      <c r="D89" s="64"/>
      <c r="E89" s="65"/>
      <c r="F89" s="66"/>
    </row>
    <row r="90" spans="1:6" s="61" customFormat="1">
      <c r="A90" s="62"/>
      <c r="B90" s="62"/>
      <c r="C90" s="63"/>
      <c r="D90" s="64"/>
      <c r="E90" s="65"/>
      <c r="F90" s="66"/>
    </row>
    <row r="91" spans="1:6" s="61" customFormat="1">
      <c r="A91" s="62"/>
      <c r="B91" s="62"/>
      <c r="C91" s="63"/>
      <c r="D91" s="64"/>
      <c r="E91" s="65"/>
      <c r="F91" s="66"/>
    </row>
    <row r="92" spans="1:6" s="61" customFormat="1">
      <c r="A92" s="62"/>
      <c r="B92" s="62"/>
      <c r="C92" s="63"/>
      <c r="D92" s="64"/>
      <c r="E92" s="65"/>
      <c r="F92" s="66"/>
    </row>
    <row r="93" spans="1:6" s="61" customFormat="1">
      <c r="A93" s="62"/>
      <c r="B93" s="62"/>
      <c r="C93" s="63"/>
      <c r="D93" s="64"/>
      <c r="E93" s="65"/>
      <c r="F93" s="66"/>
    </row>
    <row r="94" spans="1:6" s="61" customFormat="1">
      <c r="A94" s="62"/>
      <c r="B94" s="62"/>
      <c r="C94" s="63"/>
      <c r="D94" s="64"/>
      <c r="E94" s="65"/>
      <c r="F94" s="66"/>
    </row>
    <row r="95" spans="1:6" s="55" customFormat="1">
      <c r="A95" s="56"/>
      <c r="B95" s="56"/>
      <c r="C95" s="57"/>
      <c r="D95" s="58"/>
      <c r="E95" s="59"/>
      <c r="F95" s="60"/>
    </row>
    <row r="96" spans="1:6" s="55" customFormat="1">
      <c r="A96" s="56"/>
      <c r="B96" s="56"/>
      <c r="C96" s="57"/>
      <c r="D96" s="58"/>
      <c r="E96" s="59"/>
      <c r="F96" s="60"/>
    </row>
    <row r="97" spans="1:6" s="55" customFormat="1">
      <c r="A97" s="56"/>
      <c r="B97" s="56"/>
      <c r="C97" s="57"/>
      <c r="D97" s="58"/>
      <c r="E97" s="59"/>
      <c r="F97" s="60"/>
    </row>
    <row r="98" spans="1:6" s="55" customFormat="1">
      <c r="A98" s="56"/>
      <c r="B98" s="56"/>
      <c r="C98" s="57"/>
      <c r="D98" s="58"/>
      <c r="E98" s="59"/>
      <c r="F98" s="60"/>
    </row>
    <row r="99" spans="1:6" s="55" customFormat="1">
      <c r="A99" s="56"/>
      <c r="B99" s="56"/>
      <c r="C99" s="57"/>
      <c r="D99" s="58"/>
      <c r="E99" s="59"/>
      <c r="F99" s="60"/>
    </row>
    <row r="100" spans="1:6" s="55" customFormat="1">
      <c r="A100" s="56"/>
      <c r="B100" s="56"/>
      <c r="C100" s="57"/>
      <c r="D100" s="58"/>
      <c r="E100" s="59"/>
      <c r="F100" s="60"/>
    </row>
    <row r="101" spans="1:6" s="55" customFormat="1">
      <c r="A101" s="56"/>
      <c r="B101" s="56"/>
      <c r="C101" s="57"/>
      <c r="D101" s="58"/>
      <c r="E101" s="59"/>
      <c r="F101" s="60"/>
    </row>
    <row r="102" spans="1:6" s="55" customFormat="1">
      <c r="A102" s="56"/>
      <c r="B102" s="56"/>
      <c r="C102" s="57"/>
      <c r="D102" s="58"/>
      <c r="E102" s="59"/>
      <c r="F102" s="60"/>
    </row>
    <row r="103" spans="1:6" s="55" customFormat="1">
      <c r="A103" s="56"/>
      <c r="B103" s="56"/>
      <c r="C103" s="57"/>
      <c r="D103" s="58"/>
      <c r="E103" s="59"/>
      <c r="F103" s="60"/>
    </row>
    <row r="104" spans="1:6" s="55" customFormat="1">
      <c r="A104" s="56"/>
      <c r="B104" s="56"/>
      <c r="C104" s="57"/>
      <c r="D104" s="58"/>
      <c r="E104" s="59"/>
      <c r="F104" s="60"/>
    </row>
    <row r="105" spans="1:6" s="55" customFormat="1">
      <c r="A105" s="56"/>
      <c r="B105" s="56"/>
      <c r="C105" s="57"/>
      <c r="D105" s="58"/>
      <c r="E105" s="59"/>
      <c r="F105" s="60"/>
    </row>
    <row r="106" spans="1:6" s="55" customFormat="1">
      <c r="A106" s="56"/>
      <c r="B106" s="56"/>
      <c r="C106" s="57"/>
      <c r="D106" s="58"/>
      <c r="E106" s="59"/>
      <c r="F106" s="60"/>
    </row>
    <row r="107" spans="1:6" s="55" customFormat="1">
      <c r="A107" s="56"/>
      <c r="B107" s="56"/>
      <c r="C107" s="57"/>
      <c r="D107" s="58"/>
      <c r="E107" s="59"/>
      <c r="F107" s="60"/>
    </row>
    <row r="108" spans="1:6" s="55" customFormat="1">
      <c r="A108" s="56"/>
      <c r="B108" s="56"/>
      <c r="C108" s="57"/>
      <c r="D108" s="58"/>
      <c r="E108" s="59"/>
      <c r="F108" s="60"/>
    </row>
    <row r="109" spans="1:6" s="55" customFormat="1">
      <c r="A109" s="56"/>
      <c r="B109" s="56"/>
      <c r="C109" s="57"/>
      <c r="D109" s="58"/>
      <c r="E109" s="59"/>
      <c r="F109" s="60"/>
    </row>
    <row r="110" spans="1:6" s="61" customFormat="1">
      <c r="A110" s="62"/>
      <c r="B110" s="62"/>
      <c r="C110" s="63"/>
      <c r="D110" s="64"/>
      <c r="E110" s="65"/>
      <c r="F110" s="66"/>
    </row>
    <row r="111" spans="1:6" s="61" customFormat="1">
      <c r="A111" s="62"/>
      <c r="B111" s="62"/>
      <c r="C111" s="63"/>
      <c r="D111" s="64"/>
      <c r="E111" s="65"/>
      <c r="F111" s="66"/>
    </row>
    <row r="112" spans="1:6" s="61" customFormat="1">
      <c r="A112" s="62"/>
      <c r="B112" s="62"/>
      <c r="C112" s="63"/>
      <c r="D112" s="64"/>
      <c r="E112" s="65"/>
      <c r="F112" s="66"/>
    </row>
    <row r="113" spans="1:6" s="61" customFormat="1">
      <c r="A113" s="62"/>
      <c r="B113" s="62"/>
      <c r="C113" s="63"/>
      <c r="D113" s="64"/>
      <c r="E113" s="65"/>
      <c r="F113" s="66"/>
    </row>
    <row r="114" spans="1:6" s="61" customFormat="1">
      <c r="A114" s="62"/>
      <c r="B114" s="62"/>
      <c r="C114" s="63"/>
      <c r="D114" s="64"/>
      <c r="E114" s="65"/>
      <c r="F114" s="66"/>
    </row>
    <row r="115" spans="1:6" s="55" customFormat="1">
      <c r="A115" s="56"/>
      <c r="B115" s="56"/>
      <c r="C115" s="57"/>
      <c r="D115" s="58"/>
      <c r="E115" s="59"/>
      <c r="F115" s="60"/>
    </row>
    <row r="116" spans="1:6" s="55" customFormat="1">
      <c r="A116" s="56"/>
      <c r="B116" s="56"/>
      <c r="C116" s="57"/>
      <c r="D116" s="58"/>
      <c r="E116" s="59"/>
      <c r="F116" s="60"/>
    </row>
    <row r="117" spans="1:6" s="55" customFormat="1">
      <c r="A117" s="56"/>
      <c r="B117" s="56"/>
      <c r="C117" s="57"/>
      <c r="D117" s="58"/>
      <c r="E117" s="59"/>
      <c r="F117" s="60"/>
    </row>
    <row r="118" spans="1:6" s="55" customFormat="1">
      <c r="A118" s="56"/>
      <c r="B118" s="56"/>
      <c r="C118" s="57"/>
      <c r="D118" s="58"/>
      <c r="E118" s="59"/>
      <c r="F118" s="60"/>
    </row>
    <row r="119" spans="1:6" s="55" customFormat="1">
      <c r="A119" s="56"/>
      <c r="B119" s="56"/>
      <c r="C119" s="57"/>
      <c r="D119" s="58"/>
      <c r="E119" s="59"/>
      <c r="F119" s="60"/>
    </row>
    <row r="120" spans="1:6" s="49" customFormat="1" ht="15">
      <c r="A120" s="50"/>
      <c r="B120" s="50"/>
      <c r="C120" s="51"/>
      <c r="D120" s="52"/>
      <c r="E120" s="53"/>
      <c r="F120" s="54"/>
    </row>
    <row r="121" spans="1:6" s="49" customFormat="1" ht="15">
      <c r="A121" s="50"/>
      <c r="B121" s="50"/>
      <c r="C121" s="51"/>
      <c r="D121" s="52"/>
      <c r="E121" s="53"/>
      <c r="F121" s="54"/>
    </row>
    <row r="122" spans="1:6" s="49" customFormat="1" ht="15">
      <c r="A122" s="50"/>
      <c r="B122" s="50"/>
      <c r="C122" s="51"/>
      <c r="D122" s="52"/>
      <c r="E122" s="53"/>
      <c r="F122" s="54"/>
    </row>
    <row r="123" spans="1:6" s="55" customFormat="1">
      <c r="A123" s="56"/>
      <c r="B123" s="56"/>
      <c r="C123" s="57"/>
      <c r="D123" s="58"/>
      <c r="E123" s="59"/>
      <c r="F123" s="60"/>
    </row>
    <row r="124" spans="1:6" s="61" customFormat="1">
      <c r="A124" s="62"/>
      <c r="B124" s="62"/>
      <c r="C124" s="63"/>
      <c r="D124" s="64"/>
      <c r="E124" s="65"/>
      <c r="F124" s="66"/>
    </row>
    <row r="125" spans="1:6" s="61" customFormat="1">
      <c r="A125" s="62"/>
      <c r="B125" s="62"/>
      <c r="C125" s="63"/>
      <c r="D125" s="64"/>
      <c r="E125" s="65"/>
      <c r="F125" s="66"/>
    </row>
    <row r="126" spans="1:6" s="61" customFormat="1">
      <c r="A126" s="62"/>
      <c r="B126" s="62"/>
      <c r="C126" s="63"/>
      <c r="D126" s="64"/>
      <c r="E126" s="65"/>
      <c r="F126" s="66"/>
    </row>
    <row r="127" spans="1:6" s="61" customFormat="1">
      <c r="A127" s="62"/>
      <c r="B127" s="62"/>
      <c r="C127" s="63"/>
      <c r="D127" s="64"/>
      <c r="E127" s="65"/>
      <c r="F127" s="66"/>
    </row>
    <row r="128" spans="1:6" s="61" customFormat="1">
      <c r="A128" s="62"/>
      <c r="B128" s="62"/>
      <c r="C128" s="63"/>
      <c r="D128" s="64"/>
      <c r="E128" s="65"/>
      <c r="F128" s="66"/>
    </row>
    <row r="129" spans="1:6" s="55" customFormat="1">
      <c r="A129" s="56"/>
      <c r="B129" s="56"/>
      <c r="C129" s="57"/>
      <c r="D129" s="58"/>
      <c r="E129" s="59"/>
      <c r="F129" s="60"/>
    </row>
    <row r="130" spans="1:6" s="49" customFormat="1" ht="15">
      <c r="A130" s="50"/>
      <c r="B130" s="50"/>
      <c r="C130" s="51"/>
      <c r="D130" s="52"/>
      <c r="E130" s="53"/>
      <c r="F130" s="54"/>
    </row>
    <row r="131" spans="1:6" s="49" customFormat="1" ht="15">
      <c r="A131" s="50"/>
      <c r="B131" s="50"/>
      <c r="C131" s="51"/>
      <c r="D131" s="52"/>
      <c r="E131" s="53"/>
      <c r="F131" s="54"/>
    </row>
    <row r="132" spans="1:6" s="49" customFormat="1" ht="15">
      <c r="A132" s="50"/>
      <c r="B132" s="50"/>
      <c r="C132" s="51"/>
      <c r="D132" s="52"/>
      <c r="E132" s="53"/>
      <c r="F132" s="54"/>
    </row>
    <row r="133" spans="1:6" s="49" customFormat="1" ht="15">
      <c r="A133" s="50"/>
      <c r="B133" s="50"/>
      <c r="C133" s="51"/>
      <c r="D133" s="52"/>
      <c r="E133" s="53"/>
      <c r="F133" s="54"/>
    </row>
    <row r="134" spans="1:6" s="49" customFormat="1" ht="15">
      <c r="A134" s="50"/>
      <c r="B134" s="50"/>
      <c r="C134" s="51"/>
      <c r="D134" s="52"/>
      <c r="E134" s="53"/>
      <c r="F134" s="54"/>
    </row>
    <row r="135" spans="1:6" s="49" customFormat="1" ht="15">
      <c r="A135" s="50"/>
      <c r="B135" s="50"/>
      <c r="C135" s="51"/>
      <c r="D135" s="52"/>
      <c r="E135" s="53"/>
      <c r="F135" s="54"/>
    </row>
  </sheetData>
  <sheetProtection algorithmName="SHA-512" hashValue="il6bFnbd9Air6Aqqc6Otq6wrDS4AM7XAx6GwIs6ZyidgCeASg0Yza73dqN7uqJBlg3ST2Q4TbHv+BOlYCxGS8w==" saltValue="4u5dFMUtOcGBN2DcbE35YQ==" spinCount="100000" sheet="1" objects="1" scenarios="1" formatCells="0" formatColumns="0" formatRows="0"/>
  <conditionalFormatting sqref="G1:HX1048576">
    <cfRule type="expression" dxfId="9" priority="1" stopIfTrue="1">
      <formula>$D:$D=1</formula>
    </cfRule>
  </conditionalFormatting>
  <conditionalFormatting sqref="F2:F65517 D2:D65517">
    <cfRule type="expression" dxfId="8" priority="70" stopIfTrue="1">
      <formula>#REF!&gt;0</formula>
    </cfRule>
  </conditionalFormatting>
  <conditionalFormatting sqref="E2">
    <cfRule type="expression" dxfId="7" priority="72" stopIfTrue="1">
      <formula>#REF!&gt;0</formula>
    </cfRule>
    <cfRule type="expression" dxfId="6" priority="73" stopIfTrue="1">
      <formula>D2=-1</formula>
    </cfRule>
  </conditionalFormatting>
  <conditionalFormatting sqref="E3:E65517">
    <cfRule type="expression" dxfId="5" priority="74" stopIfTrue="1">
      <formula>#REF!&gt;0</formula>
    </cfRule>
    <cfRule type="expression" dxfId="4" priority="75" stopIfTrue="1">
      <formula>D3=1</formula>
    </cfRule>
  </conditionalFormatting>
  <conditionalFormatting sqref="A2:C2">
    <cfRule type="expression" dxfId="3" priority="76" stopIfTrue="1">
      <formula>#REF!&gt;0</formula>
    </cfRule>
    <cfRule type="expression" dxfId="2" priority="77" stopIfTrue="1">
      <formula>$D2=-1</formula>
    </cfRule>
  </conditionalFormatting>
  <conditionalFormatting sqref="A3:C65517">
    <cfRule type="expression" dxfId="1" priority="78" stopIfTrue="1">
      <formula>#REF!&gt;0</formula>
    </cfRule>
    <cfRule type="expression" dxfId="0" priority="79" stopIfTrue="1">
      <formula>$D3=1</formula>
    </cfRule>
  </conditionalFormatting>
  <pageMargins left="0.75" right="0.75" top="1" bottom="1" header="0.5" footer="0.5"/>
  <pageSetup paperSize="9" scale="54" fitToHeight="0" orientation="portrait" cellComments="atEnd"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279c20c3caf3300dae6b438536eb8c56">
  <xsd:schema xmlns:xsd="http://www.w3.org/2001/XMLSchema" xmlns:p="http://schemas.microsoft.com/office/2006/metadata/properties" targetNamespace="http://schemas.microsoft.com/office/2006/metadata/properties" ma:root="true" ma:fieldsID="0d2e1ca116041f9e11471c52c4c9d60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FE80E57-49EC-47F8-9C09-C7440715C014}">
  <ds:schemaRefs>
    <ds:schemaRef ds:uri="http://schemas.microsoft.com/sharepoint/v3/contenttype/forms"/>
  </ds:schemaRefs>
</ds:datastoreItem>
</file>

<file path=customXml/itemProps2.xml><?xml version="1.0" encoding="utf-8"?>
<ds:datastoreItem xmlns:ds="http://schemas.openxmlformats.org/officeDocument/2006/customXml" ds:itemID="{9B8F7B0C-2F0F-4ED2-B4AA-95369618B5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BF0A1127-EF82-488D-9BA3-D70FE99A8A28}">
  <ds:schemaRefs>
    <ds:schemaRef ds:uri="http://schemas.openxmlformats.org/package/2006/metadata/core-properties"/>
    <ds:schemaRef ds:uri="http://purl.org/dc/terms/"/>
    <ds:schemaRef ds:uri="http://schemas.microsoft.com/office/2006/documentManagement/types"/>
    <ds:schemaRef ds:uri="http://purl.org/dc/elements/1.1/"/>
    <ds:schemaRef ds:uri="http://schemas.microsoft.com/office/2006/metadata/properties"/>
    <ds:schemaRef ds:uri="http://www.w3.org/XML/1998/namespace"/>
    <ds:schemaRef ds:uri="http://purl.org/dc/dcmityp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3</vt:i4>
      </vt:variant>
    </vt:vector>
  </HeadingPairs>
  <TitlesOfParts>
    <vt:vector size="8" baseType="lpstr">
      <vt:lpstr>PRVA STRAN</vt:lpstr>
      <vt:lpstr>POPIS DEL</vt:lpstr>
      <vt:lpstr>Definicija</vt:lpstr>
      <vt:lpstr>Sheet1</vt:lpstr>
      <vt:lpstr>REKAPITULACIJA</vt:lpstr>
      <vt:lpstr>'POPIS DEL'!Področje_tiskanja</vt:lpstr>
      <vt:lpstr>REKAPITULACIJA!Področje_tiskanja</vt:lpstr>
      <vt:lpstr>'POPIS DEL'!Tiskanje_naslovov</vt:lpstr>
    </vt:vector>
  </TitlesOfParts>
  <Company>Mojdenar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template_NivoCenaBrezPop.xlsm</dc:title>
  <dc:creator>Powered by XPERT, www.x-pert.si</dc:creator>
  <cp:lastModifiedBy>Grega Bajželj</cp:lastModifiedBy>
  <cp:lastPrinted>2021-01-14T07:31:41Z</cp:lastPrinted>
  <dcterms:created xsi:type="dcterms:W3CDTF">2006-09-18T09:38:05Z</dcterms:created>
  <dcterms:modified xsi:type="dcterms:W3CDTF">2021-01-28T13:53:12Z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zija">
    <vt:lpwstr>1</vt:lpwstr>
  </property>
  <property fmtid="{D5CDD505-2E9C-101B-9397-08002B2CF9AE}" pid="3" name="Kratki opis">
    <vt:lpwstr>Nova definicija Izvoza/uvoza Cen</vt:lpwstr>
  </property>
</Properties>
</file>