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s-fps\uporabniki$\starcm\Documents\JN\izvedba\2020\Pozarna_varnost_OSSZ\5_Objava\Dokumentacija_objava\"/>
    </mc:Choice>
  </mc:AlternateContent>
  <bookViews>
    <workbookView xWindow="90" yWindow="0" windowWidth="12015" windowHeight="14010" tabRatio="834"/>
  </bookViews>
  <sheets>
    <sheet name="NASLOVNA STRAN" sheetId="1" r:id="rId1"/>
    <sheet name="REKAPITULACIJA" sheetId="2" r:id="rId2"/>
    <sheet name="SPLOŠNA DOLOČILA" sheetId="3" r:id="rId3"/>
    <sheet name="GRADBENA DELA" sheetId="4" r:id="rId4"/>
    <sheet name="OBRTNIŠKA DELA" sheetId="5" r:id="rId5"/>
    <sheet name="STROJNE INŠTALACIJE" sheetId="6" r:id="rId6"/>
  </sheets>
  <definedNames>
    <definedName name="_xlnm.Print_Area" localSheetId="3">'GRADBENA DELA'!$A$1:$F$274</definedName>
    <definedName name="_xlnm.Print_Area" localSheetId="1">REKAPITULACIJA!$A$1:$C$37</definedName>
    <definedName name="_xlnm.Print_Area" localSheetId="5">'STROJNE INŠTALACIJE'!$A$1:$F$115</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1" i="6" l="1"/>
  <c r="F109" i="6"/>
  <c r="F107" i="6"/>
  <c r="F105" i="6"/>
  <c r="F103" i="6"/>
  <c r="F101" i="6"/>
  <c r="F99" i="6"/>
  <c r="F97" i="6"/>
  <c r="F91" i="6"/>
  <c r="F88" i="6"/>
  <c r="F80" i="6"/>
  <c r="F76" i="6"/>
  <c r="F75" i="6"/>
  <c r="F74" i="6"/>
  <c r="F70" i="6"/>
  <c r="F67" i="6"/>
  <c r="F65" i="6"/>
  <c r="F62" i="6"/>
  <c r="F61" i="6"/>
  <c r="F57" i="6"/>
  <c r="F54" i="6"/>
  <c r="F52" i="6"/>
  <c r="F50" i="6"/>
  <c r="F48" i="6"/>
  <c r="F46" i="6"/>
  <c r="F43" i="6"/>
  <c r="F41" i="6"/>
  <c r="F39" i="6"/>
  <c r="F36" i="6"/>
  <c r="F35" i="6"/>
  <c r="F34" i="6"/>
  <c r="F31" i="6"/>
  <c r="F280" i="5"/>
  <c r="F289" i="5"/>
  <c r="F287" i="5"/>
  <c r="F270" i="5"/>
  <c r="F269" i="5"/>
  <c r="F268" i="5"/>
  <c r="F255" i="5"/>
  <c r="F243" i="5"/>
  <c r="F241" i="5"/>
  <c r="F221" i="5"/>
  <c r="F215" i="5"/>
  <c r="F208" i="5"/>
  <c r="F183" i="5"/>
  <c r="F182" i="5"/>
  <c r="F176" i="5"/>
  <c r="F177" i="5"/>
  <c r="F178" i="5"/>
  <c r="F175" i="5"/>
  <c r="F155" i="5"/>
  <c r="F136" i="5"/>
  <c r="F138" i="5"/>
  <c r="F128" i="5"/>
  <c r="F129" i="5"/>
  <c r="F130" i="5"/>
  <c r="F131" i="5"/>
  <c r="F132" i="5"/>
  <c r="F133" i="5"/>
  <c r="F121" i="5"/>
  <c r="F117" i="5"/>
  <c r="E100" i="5"/>
  <c r="F100" i="5" s="1"/>
  <c r="F97" i="5"/>
  <c r="F98" i="5"/>
  <c r="F99" i="5"/>
  <c r="F96" i="5"/>
  <c r="F95" i="5"/>
  <c r="F93" i="5"/>
  <c r="F76" i="5"/>
  <c r="E67" i="5"/>
  <c r="F67" i="5" s="1"/>
  <c r="F64" i="5"/>
  <c r="F63" i="5"/>
  <c r="F60" i="5"/>
  <c r="F57" i="5"/>
  <c r="F44" i="5"/>
  <c r="F45" i="5"/>
  <c r="F46" i="5"/>
  <c r="F47" i="5"/>
  <c r="F48" i="5"/>
  <c r="F49" i="5"/>
  <c r="F50" i="5"/>
  <c r="F51" i="5"/>
  <c r="F52" i="5"/>
  <c r="F53" i="5"/>
  <c r="F54" i="5"/>
  <c r="F55" i="5"/>
  <c r="F43" i="5"/>
  <c r="E274" i="4"/>
  <c r="F272" i="4"/>
  <c r="F270" i="4"/>
  <c r="F268" i="4"/>
  <c r="F266" i="4"/>
  <c r="F265" i="4"/>
  <c r="F262" i="4"/>
  <c r="F261" i="4"/>
  <c r="F258" i="4"/>
  <c r="F254" i="4"/>
  <c r="F249" i="4"/>
  <c r="F247" i="4"/>
  <c r="F245" i="4"/>
  <c r="F243" i="4"/>
  <c r="F240" i="4"/>
  <c r="F236" i="4"/>
  <c r="F231" i="4"/>
  <c r="F230" i="4"/>
  <c r="E219" i="4"/>
  <c r="F217" i="4"/>
  <c r="F215" i="4"/>
  <c r="F213" i="4"/>
  <c r="F211" i="4"/>
  <c r="F209" i="4"/>
  <c r="F207" i="4"/>
  <c r="F205" i="4"/>
  <c r="F203" i="4"/>
  <c r="F201" i="4"/>
  <c r="F199" i="4"/>
  <c r="F197" i="4"/>
  <c r="F183" i="4"/>
  <c r="F182" i="4"/>
  <c r="F180" i="4"/>
  <c r="F178" i="4"/>
  <c r="F176" i="4"/>
  <c r="F174" i="4"/>
  <c r="F172" i="4"/>
  <c r="F170" i="4"/>
  <c r="F168" i="4"/>
  <c r="F166" i="4"/>
  <c r="F164" i="4"/>
  <c r="F162" i="4"/>
  <c r="F160" i="4"/>
  <c r="F158" i="4"/>
  <c r="E186" i="4" s="1"/>
  <c r="F145" i="4"/>
  <c r="F143" i="4"/>
  <c r="F141" i="4"/>
  <c r="F138" i="4"/>
  <c r="F135" i="4"/>
  <c r="F133" i="4"/>
  <c r="F131" i="4"/>
  <c r="F129" i="4"/>
  <c r="F127" i="4"/>
  <c r="F126" i="4"/>
  <c r="F123" i="4"/>
  <c r="F108" i="4"/>
  <c r="F106" i="4"/>
  <c r="F99" i="4"/>
  <c r="F97" i="4"/>
  <c r="F95" i="4"/>
  <c r="F94" i="4"/>
  <c r="F91" i="4"/>
  <c r="F90" i="4"/>
  <c r="F87" i="4"/>
  <c r="F85" i="4"/>
  <c r="F82" i="4"/>
  <c r="F79" i="4"/>
  <c r="F76" i="4"/>
  <c r="F74" i="4"/>
  <c r="F110" i="4" s="1"/>
  <c r="F62" i="4"/>
  <c r="F60" i="4"/>
  <c r="F54" i="4"/>
  <c r="F51" i="4"/>
  <c r="F49" i="4"/>
  <c r="F47" i="4"/>
  <c r="F45" i="4"/>
  <c r="F43" i="4"/>
  <c r="F30" i="4"/>
  <c r="F28" i="4"/>
  <c r="F26" i="4"/>
  <c r="F24" i="4"/>
  <c r="E185" i="5" l="1"/>
  <c r="B28" i="2" l="1"/>
  <c r="A28" i="2"/>
  <c r="E113" i="6" l="1"/>
  <c r="B8" i="6"/>
  <c r="B30" i="2" s="1"/>
  <c r="A8" i="6"/>
  <c r="A30" i="2" s="1"/>
  <c r="C8" i="6" l="1"/>
  <c r="C30" i="2" s="1"/>
  <c r="C28" i="2" s="1"/>
  <c r="C10" i="6" l="1"/>
  <c r="A8" i="5" l="1"/>
  <c r="A9" i="5"/>
  <c r="A10" i="5"/>
  <c r="A11" i="5"/>
  <c r="A12" i="5"/>
  <c r="A13" i="5"/>
  <c r="A14" i="5"/>
  <c r="A15" i="5"/>
  <c r="A16" i="5"/>
  <c r="A17" i="5"/>
  <c r="A8" i="4"/>
  <c r="A9" i="4"/>
  <c r="A10" i="4"/>
  <c r="A11" i="4"/>
  <c r="A12" i="4"/>
  <c r="A13" i="4"/>
  <c r="A17" i="2" l="1"/>
  <c r="A18" i="2"/>
  <c r="A19" i="2"/>
  <c r="A20" i="2"/>
  <c r="A21" i="2"/>
  <c r="A22" i="2"/>
  <c r="A23" i="2"/>
  <c r="A24" i="2"/>
  <c r="A25" i="2"/>
  <c r="A26" i="2"/>
  <c r="A7" i="2"/>
  <c r="A8" i="2"/>
  <c r="A9" i="2"/>
  <c r="A10" i="2"/>
  <c r="A11" i="2"/>
  <c r="A12" i="2"/>
  <c r="B17" i="5"/>
  <c r="B26" i="2" s="1"/>
  <c r="B16" i="5"/>
  <c r="B25" i="2" s="1"/>
  <c r="B15" i="5"/>
  <c r="B24" i="2" s="1"/>
  <c r="E245" i="5"/>
  <c r="C15" i="5" s="1"/>
  <c r="C24" i="2" s="1"/>
  <c r="B14" i="5"/>
  <c r="B23" i="2" s="1"/>
  <c r="F157" i="5"/>
  <c r="E140" i="5"/>
  <c r="B13" i="5"/>
  <c r="B22" i="2" s="1"/>
  <c r="B12" i="5"/>
  <c r="B21" i="2" s="1"/>
  <c r="B11" i="5"/>
  <c r="B20" i="2" s="1"/>
  <c r="B10" i="5"/>
  <c r="B19" i="2" s="1"/>
  <c r="B9" i="5"/>
  <c r="B18" i="2" s="1"/>
  <c r="B8" i="5"/>
  <c r="B17" i="2" s="1"/>
  <c r="B13" i="4"/>
  <c r="B12" i="2" s="1"/>
  <c r="B12" i="4"/>
  <c r="B11" i="2" s="1"/>
  <c r="B11" i="4"/>
  <c r="B10" i="2" s="1"/>
  <c r="E69" i="5" l="1"/>
  <c r="E102" i="5"/>
  <c r="C11" i="5"/>
  <c r="C20" i="2" s="1"/>
  <c r="E223" i="5"/>
  <c r="C14" i="5" s="1"/>
  <c r="C23" i="2" s="1"/>
  <c r="E282" i="5"/>
  <c r="C16" i="5" s="1"/>
  <c r="C25" i="2" s="1"/>
  <c r="C13" i="5"/>
  <c r="C22" i="2" s="1"/>
  <c r="E291" i="5"/>
  <c r="C17" i="5" s="1"/>
  <c r="C26" i="2" s="1"/>
  <c r="F78" i="5"/>
  <c r="C9" i="5" s="1"/>
  <c r="C18" i="2" s="1"/>
  <c r="C12" i="5"/>
  <c r="C21" i="2" s="1"/>
  <c r="C10" i="5" l="1"/>
  <c r="C19" i="2" s="1"/>
  <c r="C8" i="5"/>
  <c r="C17" i="2" l="1"/>
  <c r="C15" i="2" s="1"/>
  <c r="C19" i="5"/>
  <c r="C11" i="4" l="1"/>
  <c r="C10" i="2" s="1"/>
  <c r="E272" i="4"/>
  <c r="C13" i="4" s="1"/>
  <c r="C12" i="2" s="1"/>
  <c r="C12" i="4"/>
  <c r="C11" i="2" s="1"/>
  <c r="F58" i="4"/>
  <c r="F103" i="4" l="1"/>
  <c r="F102" i="4"/>
  <c r="B10" i="4" l="1"/>
  <c r="B9" i="2" s="1"/>
  <c r="B9" i="4"/>
  <c r="B8" i="2" s="1"/>
  <c r="B8" i="4"/>
  <c r="B7" i="2" s="1"/>
  <c r="F56" i="4"/>
  <c r="E64" i="4" s="1"/>
  <c r="F121" i="4" l="1"/>
  <c r="F147" i="4" s="1"/>
  <c r="F119" i="4"/>
  <c r="C9" i="4" l="1"/>
  <c r="C8" i="2" s="1"/>
  <c r="C10" i="4"/>
  <c r="C9" i="2" s="1"/>
  <c r="C8" i="4" l="1"/>
  <c r="C15" i="4" s="1"/>
  <c r="C7" i="2" l="1"/>
  <c r="C5" i="2" l="1"/>
  <c r="C32" i="2" s="1"/>
  <c r="C34" i="2" l="1"/>
  <c r="C36" i="2" s="1"/>
</calcChain>
</file>

<file path=xl/sharedStrings.xml><?xml version="1.0" encoding="utf-8"?>
<sst xmlns="http://schemas.openxmlformats.org/spreadsheetml/2006/main" count="918" uniqueCount="628">
  <si>
    <t>REKAPITULACIJA</t>
  </si>
  <si>
    <t>SPLOŠNA DOLOČILA</t>
  </si>
  <si>
    <t>Enotna cena mora vsebovati:</t>
  </si>
  <si>
    <t>~ vsa potrebna pripravljalna dela za gradbena in obrtniška dela,</t>
  </si>
  <si>
    <t>~ vsa potrebna merjenja,</t>
  </si>
  <si>
    <t>~ vse potrebne transporte do mesta vgrajevanja,</t>
  </si>
  <si>
    <t xml:space="preserve">~ skladiščenje materiala na gradbišču, </t>
  </si>
  <si>
    <t>~ vso potrebno delo za dokončanje izdelka,</t>
  </si>
  <si>
    <t>~ vsa potrebna pomožna sredstva na objektu kot so lestve, delovni odri višine 3,00m,</t>
  </si>
  <si>
    <t>~ usklajevanje z osnovnim načrtom in posvetovanje s projektantom, preizkušanje kvalitete materiala, ki se vgrajuje in dokazovanje kvalitete s certifikati,</t>
  </si>
  <si>
    <t>~ popravilo eventualne škode povzročene ostalim izvajalcem,</t>
  </si>
  <si>
    <t>~ čiščenje in odvoz odvečnega materiala na stalno deponijo,</t>
  </si>
  <si>
    <t>~ plačilo komunalnih prispevkov za stalno deponijo,</t>
  </si>
  <si>
    <t>~ vsa delovne stroje za dvigovanje bremen in delovne košare za dostope do delovišč je potrebno zajeti v cenah posameznih postavk in se ne obračunavajo posebej,</t>
  </si>
  <si>
    <t>~ ureditev gradbišča: gradbiščna ograja, gradbiščna tabla, dovozne poti.</t>
  </si>
  <si>
    <t>OPOZORILA:</t>
  </si>
  <si>
    <t>Izvajalec mora pred pričetkom del obvezno preveriti vse mere na objektu!</t>
  </si>
  <si>
    <t>Morebitne razlike ali odstopanja med arhitekturnimi, detajlnimi in preglednimi načrti je potrebno pregledati in uskladiti s projektantom.</t>
  </si>
  <si>
    <t xml:space="preserve">Izvajalec mora skladno z zakonom o graditvi objektov  ter zakonom o gradbenih proizvodih vgrajevati ustrezne gradbene proizvode. </t>
  </si>
  <si>
    <t>A.</t>
  </si>
  <si>
    <t>GRADBENA DELA</t>
  </si>
  <si>
    <t>REKAPITULACIJA GRADBENIH DEL</t>
  </si>
  <si>
    <t>SKUPAJ:</t>
  </si>
  <si>
    <t>PRIPRAVLJALNA DELA</t>
  </si>
  <si>
    <t>em</t>
  </si>
  <si>
    <t>količina</t>
  </si>
  <si>
    <t>cena / em</t>
  </si>
  <si>
    <t>vrednost</t>
  </si>
  <si>
    <t>1.</t>
  </si>
  <si>
    <t>Izdelava geodetskega načrta z vrisom objekta v kataster (izdelava elaborata s strani geodetske službe).</t>
  </si>
  <si>
    <t>kpl.</t>
  </si>
  <si>
    <t>SPLOŠNA DOLOČILA
Pred začetkom gradnje je potreben pregled projekta in ostale dokumentacije s projektantom, investitorjem, nadzornikom in izvajalcem, kar omogoča vsem stranem, da se podrobneje seznanijo z gradnjo, zahtevami gradnje in potekom gradnje načrtovanega objekta.</t>
  </si>
  <si>
    <t>Dela morajo zajemati tudi odvoz materialov na končno deponijo, vključno s plačilom potrebnih taks. Izbrati stalne deponije v neposredni bližini gradbišča, oz. najbližje deponije.</t>
  </si>
  <si>
    <t>Geodetska zakoličba objekta; prenos višinskih kot na terenu in zavarovanje višin in osi objekta v skladu z merami projekta in načrta zakoličbe in zakoličba obstoječih infrastrukturnih vodov (vodovod, kanalizacija). Zakoličba mora biti izvedena po navodilih geodetskega načrta in v skladu z zakoličbeno situacijo projekta.</t>
  </si>
  <si>
    <t>Izdelava načrta ogranizacije gradbišča in Varnostnega načrta v skladu z veljavnimi predpisi in zakonodajo, ki mora biti potrjen s strani investitorja imenovanega varnostnega inženirja.</t>
  </si>
  <si>
    <t>Izdelava elaborata preprečevanja in zmanjševanja emisije delcev iz gradbišča v skladu z Uredbo o preprečevanju in zmanjševanju emisije delcev iz gradbišča.</t>
  </si>
  <si>
    <t>Priprava gradbišča in ureditev gradbiščnih prostorov (najem gradbiščnih kontejnerjev, nabava elementov za ureditev gradbišča, postavitev in odstranitev po končani gradnji):</t>
  </si>
  <si>
    <t>~ Ograditev območja gradbišča s primerno gradbiščno ograjo; postavitev in odstranitev PVC gradbiščne ograje z vzdrževanjem in popravili (PVC ograja višine 2,00m, priptrjena na ustreznih stojalih v medsebojni razdalji do 2,00m, ustrezno zavarovana pred porušitvijo zaradi vetra za obdobje celotne gradnje) z vgrajenimi gradbiščnimi vrati dimenzije 2,00+2,00/2,00m z nosilnimi stebri v betonskem temelju. Začasna gradbiščna vrata, lesena s kljuko in ključavnico.</t>
  </si>
  <si>
    <t>~ Glavna gradbiščna elektro omarica za priključitev na eletro distribucijsko omrežje se za celoten čas gradnje predvidi glavna gradbiščna omarica ustrezne moči. Po postavitvi je potrebno opraviti meritve ponikalne upornosti, ki ne sme presegati 20 Ohm in ostale potrebne meritve (izenačenje potenciala, izolacijska upornosti, delovanje zaščite pred posrednim dotikom, ozemljitvena upornost).</t>
  </si>
  <si>
    <t>~ Priprava terena za deponije, izdelava transportnih poti,… Transportne in pešpoti na gradbišču (ponudnik mora preučiti možne transportne in pešpoti in podati vrednosti in količine izvedbe le teh ter njihovega vzdrževanja).</t>
  </si>
  <si>
    <t>~ Parkirišča za gradbeno mehanizacijo in osebna vozila (ponudnik poda vrednosti in količine izvedbe le teh ter njihovega vzdrževanja).</t>
  </si>
  <si>
    <t>~ Ureditev deponij gradbenega materiala; površino, namenjo deponiranju je potrebno utrditi do ustrezne trdnosti, glede na deponiran material. Deponiranje mora biti ustrezno lastnostim materialov, preprečeno mora biti nemoteno premikanje. Najvišja dovoljena višina je 2,00m z izjemo zlaganja lažjih kosov materiala.</t>
  </si>
  <si>
    <t>~ Ureditev električnih napeljav na gradbišču.
~ Varnostni ukrepi, ukrepi za varovanje okolja.
~ Postavitev gradbiščne table.
~ Postavitev opozorilne table, signalizacije.
~ Izpolniti vse zahteve iz načrta organizacije gradbišča in varnostnega načrta, vključno z vsemi stroški za organizacijo gradbišča, zavarovanje gradbišča in ostale zakonske zahteve.</t>
  </si>
  <si>
    <t>~ Ureditev, prestavitev in vzdrževanje pisarn, garderob, sanitarnih prostorov; gradbiščna pisarna za sestanke, nadzorno službo in hrambo gradbiščne tehnične dokumentacije (za celotno obdobje gradnje), skupaj z omarico za prvo pomoč, klimatsko napravo in brezžično povezavo na internet (WI-FI): dvojni kontejner, opremljen tudi za operativne sestanke.</t>
  </si>
  <si>
    <t>~ Garderoba za zaposlene na gradbišču, ključno s klopmi in ustreznim temperaturnim režimom za čas slabega vremena (za celotno obdobje gradnje).</t>
  </si>
  <si>
    <t>~ Sanitarni kontejner; umivalnica in kemično stranišče; najem s praznenjem na določeno obdobje (za celotno obdobje gradnje).</t>
  </si>
  <si>
    <t>~ Skladiščni kontejner za celotno obdobje gradnje.</t>
  </si>
  <si>
    <t>Skupaj priprava in ureditev gradbišča in ureditev gradbiščnih prostorov.</t>
  </si>
  <si>
    <t>kos</t>
  </si>
  <si>
    <t>Nabava, dobava, izdelava in odstranitev začasnih pokrovov v tleh v času gradnje; vse nastale manjše odprtine v tleh je potrebno zavarovati s pokrovi iz med seboj zbitih plohov ali opažnih plošč, zavarovanimi pred horizontalno odstranitvijo (obtežitev, pritrditev…).</t>
  </si>
  <si>
    <t>Izdelava - kopiranje delovnih načrtov, prirejenih za uporabo na terenu; kopiranje na sintetično vodoodporno  folijo, kopirano iz PDF formatov, ki jih pripravi projektant ali izvajalec, zviti v rolo po rezanih formatih posametnega PZI načrta: kopirajo se vsi PZI načrti z vsemi risbami in detajli, hranijo se v gradbiščni pisarni za delo na delovišču.</t>
  </si>
  <si>
    <t>OSTALE OBVEZNOSTI</t>
  </si>
  <si>
    <t>Izdelava projekta izvedenih del za pridobitev uporabnega dovoljenja.</t>
  </si>
  <si>
    <t>SKUPAJ OSTALE OBVEZNOSTI:</t>
  </si>
  <si>
    <t>SKUPAJ PRIPRAVLJALNA DELA:</t>
  </si>
  <si>
    <t>RUŠITVENA DELA</t>
  </si>
  <si>
    <t>SPLOŠNA DOLOČILA
Pri izvajanju rušitvenih del je potrebno dosledno upoštevati vse pogoje iz načrta. Med rušenjem je potrebno obvezno preprečiti prašenje in ostale oblike onesnaževanja okolja.
V ceni vseh postavk je potrebno zajeti vsa pomožna dela, vsa zavarovanja rušitev, ves osnovni in pomožni material ter vse prenose in prevoze na stalno deponijo. Vse rušitve je potrebno izvajati po rušitvenem projektu.</t>
  </si>
  <si>
    <t>Rušitev nevarnih gradbenih odpadkov in odstranitev nevarne opreme je potrebno izvajati z ustreznimi zaščitnimi sredstvi in predpisanimi ukrepi v skladu z navodili koordinatorja za varstvo pri delu.</t>
  </si>
  <si>
    <t>V ceni postavk je potrbno zajeti tudi ločevanje, nakladanje in odvoz odpadkov na stalno deponijo po predpisih ravnanja z odpadki, vključno s plačilom vseh komunalnih taks in drugih stroškov z deponiranja in predelovanja odpadkov in pridobivanjem evidenčnih listov in poročilao deponiranju gradbenih odpadkov in drugimi navodil.
Upoštevati je potrebno vse določbe veljavne zakonodaje.</t>
  </si>
  <si>
    <t>Vse rušitve za ureditev zunanjega igrišča se izvajajo ob obstoječem objektu.</t>
  </si>
  <si>
    <t>SKUPAJ RUŠITVENA DELA:</t>
  </si>
  <si>
    <t>ZEMELJSKA DELA</t>
  </si>
  <si>
    <t>SPLOŠNA DOLOČILA
Zemeljska dela se morajo izvajati po določilih veljavnih tehničnih predpisih in normativih. Odvoz odvečnega materiala na ustrezno deponijo, pridobivanje in vodenje evidenčnih listov z izdelavo poročila o deponiranju.
Planum temeljnih tal je treba po izkopu grobo splanirati tako, da je v danih terenskih razmerah zagotovljeno čim boljše odvodnjavanje in da so upoštevane zahteve projekta (višina, nagibi, tolerance).</t>
  </si>
  <si>
    <t>V nasipe, zasipe, kline in posteljico se ne smejo vgrajevati organske zemljine, korenine, ruša ali drugi materiali, ki bi zaradi biokemičnih procesov sčasoma spremenili mehansko fizikalne lastnosti.  Standardi za zemeljska dela vsebujejo poleg izdelave samo po opisu v posameznem standardu še:
- dela in ukrepe po določilih veljavnih predpisov varstva pri delu
- pregled bočnih strani izkopa vsak dan pred pričetkom dela, zlasti po deževnem vremenu in mrazu.
- črpanje vode iz gradbene jame in temeljev
- čiščenje izkopov neposredno pred betoniranjem.</t>
  </si>
  <si>
    <t>Obračun izkopov in prevozov zemlje se vrši v m³ raščenega terena, merjeno na osnovi profilov posnetih pred izvršenim izkopom in po njem.
Po izkopu gradbene jame teren in izvedbo brežin pregleda geomehanik!  Zgoščenost nasipa, zasipa in klina mora izvajalec preverjati z rezultati opravljenih in tekočih preizkusov.
Upoštevati je potrebno: 
- SIST EN 13251 Geotekstilije in geotekstilijam sorodni izdelki
- SIST EN 13252 Geotekstilije in geotekstilijam sorodni izdelki
V enotni ceni morajo biti zajeta vsa potrebna dela, transporti, prenosi,...</t>
  </si>
  <si>
    <t>Gradbena zakoličba; obnovitev zakoličenih osi za izkop (obračun po oseh projekta v skladu z geodetsko zakoličbo ter v skladu z zapisnikom o zakoličbi in zakoličbenim načrtom - projektom. Obnovitev in zavarovanje zakoličbene trase s količki, linijsko desko, železnimi klini in označeno z barvo.</t>
  </si>
  <si>
    <t>SKUPAJ ZEMELJSKA DELA:</t>
  </si>
  <si>
    <t>Strojni odriv humusa; površinski strojni odriv terena II.ktg. (plodna zemlja) v debelini cca 20cm. Odriv zemljine na rob izkopa.</t>
  </si>
  <si>
    <t>Gradbena postavitev profilov (dvojni gradbeni profili) in prenos višin "objektov" na profile v skladu z geodetsko in gradbeno zakoličbo ter zavarovanje profilov na ustrezni razdalji, dvojni profil, dodatno fiksirani z betonom zaradi preprečitve pomika.</t>
  </si>
  <si>
    <t>Odstranjevanje obstoječega prodca ob objektu kjer je predvidena dozidava. Odlaganje materiala na začasno deponijo, komplet z ustrezno zaščito materiala za ponovno uporabo ko končanih delih. Komplet z vsemi potrebnimi dodatnimi deli in materiali.</t>
  </si>
  <si>
    <t>Rušitev obstoječih grednih robnikov ob objektu kjer je predvidena dozidava. Nakladanje materiala na kamion in odvoz na deponijo po izboru izvajalca del. Komplet z vsemi potrebnimi dodatnimi deli in materiali ter stroški prevoza in takse deponije.</t>
  </si>
  <si>
    <t>170/80cm</t>
  </si>
  <si>
    <t>580/320cm</t>
  </si>
  <si>
    <t>Demontaža obstoječega večdelnega okna v nadstropjih komplet z okenskimi policami. Nakladanje materiala na kamion in odvoz na deponijo po izboru izvajalca del. Komplet z vsemi potrebnimi dodatnimi deli in materiali ter stroški prevoza in takse deponije.</t>
  </si>
  <si>
    <t>Demontaža obstoječega okna kleti komplet z okenskimi policami in zunanjo okensko kovinsko rešetko. Nakladanje materiala na kamion in odvoz na deponijo po izboru izvajalca del. Komplet z vsemi potrebnimi dodatnimi deli in materiali ter stroški prevoza in takse deponije.</t>
  </si>
  <si>
    <t>165/165cm</t>
  </si>
  <si>
    <t>Demontaža obstoječega dvodelnega okna v nadstropjih komplet z okenskimi policami. Nakladanje materiala na kamion in odvoz na deponijo po izboru izvajalca del. Komplet z vsemi potrebnimi dodatnimi deli in materiali ter stroški prevoza in takse deponije.</t>
  </si>
  <si>
    <t>V ceni potrebno upoštevati varnostno podpiranje. Iznos ruševin iz objekta, nakladanje na kamion in odvoz na deponijo po izboru izvajalca del, komplet s stroški transporta in plačilom takse deponije.</t>
  </si>
  <si>
    <t>Zarezovanje.</t>
  </si>
  <si>
    <t>m'</t>
  </si>
  <si>
    <t>DVIGALO</t>
  </si>
  <si>
    <t xml:space="preserve">SPLOŠNA DOLOČILA
Dvigalo je načrtovano in izdelano skladno s standardom SIST EN81-1 in skladno s Pravilnikom o varnosti dvigal (Ur.list RS št. 83/07). Po končani montaži dvigala priglašeni organ opravi končni pregled in izda certifikat.Pri izvedbi in montaži dvigal je upoštevati predpisano kvaliteto in že izdelane načrte, zato je tip dvigaja določen na podlagi le tega. Pri montaži je upoštevati vsa pripravljalna dela, pomožna in zaključna dela. Pri posameznih postavkah ob izvedbi in montaži dvigalnih naprav iz tega poglavja mora ponudnik v cenah za enoto mere obvezno zajeti, upoštevati in vkalkulirati še: </t>
  </si>
  <si>
    <t xml:space="preserve">Dvigalo mora biti narejeno v skladu s Pravilnikom o varnosti dvigal in standardi SIST EN 81-1, SIST EN 81-1 A2, SIST EN 81-1 AC, SIST EN 81-28, SIST EN 81-2, SIST EN 81-2 A2, SIST EN 81-2 AC in SIST EN 81-3.
Monterji, ki delajo na višini morajo biti zavarovani v skladu z predpisi in zakonom o Varstvo pri delu (vsa varovala, ki služijo za uporabo osebne zaščitne opreme v skladu z SIST EN 354, SIST EN 355, SIST EN 360, SIST EN 362 in Zakonom o varstvu in zdravju pri delu). </t>
  </si>
  <si>
    <t>Vsa sidra in zunaji kovinski elementi so vroče cinkani in finalno prašno barvani V RAL lestvici v tonu po izboru arhitekta. Vse jeklene nosilne konstrukcije morajo biti po kočani izdelavi pregledane s strani pooblaščene organizacije, ki preveri kvaliteto zvarov, spojev, barvnega nanosa in o tem izdela pisno poročilo. Stroške izdelave in pregleda je vkalkulirati v ceno E.M.
Za vsako napravo je potrebno izdelati pozkusne zagone, teste in o tem izdelati pisno poročilo, kar je zajeti v ceno.</t>
  </si>
  <si>
    <t>V obsegu dobave dvigala so zajete naslednje postavke:
Servisno tipkalo na strehi kabine.
Pakiranje in transport do gradbišča.
Dokumentacija. (PZI, PID, POV navodila).
Šolanje skrbnika dvigala.
Ploščice in napisi, ki pripadajo neposredno dvigalu, v skladu z SIST EN81-1.
Stroški za prisotnost montažnega osebja pri prevzemu dvigal in tehničnem pregledu objekta. 
Montaža dvigala brez postavljanja odrov ob uporabi predhodno vgrajenih montažnih obešal. 
Lestev za pomoč pri vstopanju v jamo jaška, ki  ustreza SIST EN 81-1 predpisom.</t>
  </si>
  <si>
    <t>Odstranitev pakirnega materiala.
Dobava montažnih obešal za dviganje v jašku.
Osvetlitev in elektrifikacija jaška v skladu z SIST EN 81-1 predpisom. Stroški in pristojbine predhodnega preizkusa in prevzema od izvedencev, ki vključuje preizkus znanja za dva skrbnika dvigala - pridobitev certifikata.
Raztovarjanje in prenašanje težkih delov dvigala na gradbišču.
Enkratno naknadno čiščenje naprave po zaključku montaže.
Dostava uteži pri prevzemu s strani izvedencev.</t>
  </si>
  <si>
    <t>Nabava, dobava in montaža osebnega hidravličnega dvigala:
~ nosilnost 630kg ali 8 oseb
~ višina dviga 16260mm
~ hitrost vožnje 0,62m/s
~ elektro priključek 3x400/230V N PF 50Hz
~ število postaj: 5
~ število dohodov: 5 - neprehodna kabina</t>
  </si>
  <si>
    <t>~ vrsta pogona: hidravlični stranski indirektni cilinder 2:1 z jeklenimi vrvmi, elektromotor, vijačna črpalka potopljena v olju, blok ventilov - avtomatsko niveliranje
~ krmiljenje: mikroprocesorsko SIMPLEX, avtomatsko reševanje</t>
  </si>
  <si>
    <t>~ kabina neprehodna, dimenzij 1100 x 1400 mm x 2250 mm, stranice brušen inox SB, viseči strop z indirektno LED razsvetljavo, vertikalno tipkalo po celi višini v inox-u z LCD pokazateljem položaja kabine s smermi vožnje, fotozavesa, zasilna razsvetljava, telefon, finalni tlak položi naročnik (zajeto v postavki tlakarskih del)</t>
  </si>
  <si>
    <t>~ vrata kabine: avtomatska 2-krilna teleskopska, brušen inox SB, dimenzije 900 x 2000 mm - 1kom
~ vrata jaška: avtomatska 2-krilna teleskopska, brušen inox SB, dimenzije 900 x 2000 mm - 5kom
~ pozivna tipkala: nameščena ob etažnih vratih s tipkami želim gor / želim dol z optičnim signalom potrditve poziva, LCD pokazatelj položaja kabine s smermi nadaljevanja vožnje</t>
  </si>
  <si>
    <t>~ PVC trasno korito montirano na strop ali steno tip NIK6</t>
  </si>
  <si>
    <t>~ predelava in dodelava obstoječega razdelilca - dodatno dodano avtomatski inštalacijski odlopnik tip C25A/3P</t>
  </si>
  <si>
    <t>~ izdeba ozemljitve kovinskih delov v jašku dvigala</t>
  </si>
  <si>
    <t>Nabava, dobava in izdelava elektroinštalacij za dvigalo:</t>
  </si>
  <si>
    <t>~ vgradnja, prevezava ter dodelava obstoječega razdelilca - priklop napajalnega kabla na sponke</t>
  </si>
  <si>
    <t>~ potrošni oz montažni material</t>
  </si>
  <si>
    <t>%</t>
  </si>
  <si>
    <t>Širok strojni izkop ob obstoječem objektu, v zemljini III./IV.ktg., globine do cca 400cm, delni izkop ob obstoječem temelju. Nakladanje zemljine na kamion in odvoz na deponijo po izboru izvajalca del, vključno s stroški prevoza in plačilom takse deponije.</t>
  </si>
  <si>
    <t>zemljina III.ktg.</t>
  </si>
  <si>
    <t>zemljina IV.ktg.</t>
  </si>
  <si>
    <t>premeti, razstiranjem in utrjevanjem po plasteh: stopnja utrjevanja oz. zahtevana vrednost statičnega deformacijskega modula znaša do Ev2 = 100 MPa ter zgoščenost nasipa ≥ 98,00 % po Proctorju. V ceno upoštevati meritve in izdelavo poročila.</t>
  </si>
  <si>
    <t>Nabava, dobava in vgrajevanje tamponskega nasutja (zamenjava temeljnih tal), dolomitni tolčenec granulacije 0-50mm, globine do 85cm; vgrajevanje v plasteh po 20-30cm s potrebnim planiranjem in utrjevanjem (uvaljanjem) 100MPa. Komplet z vsemi potrebnimi dodatnimi deli in materiali.</t>
  </si>
  <si>
    <t>Nabava, dobava in vgrajevanje nosilnega nasutja - zasip ob pasovnih temeljih in jašku dvigala v debelini do 390cm; izdelano iz čistega dolomitnega tolčenca granulacije 0-32 mm s potrebnim planiranjem tamponskega planuma (niveliranje s kriterijem 1,00cm/4,00m),</t>
  </si>
  <si>
    <t>Demontaža obstoječe prezračevalne rešetke, dimenzije cca 40/40cm na fasadi kjer se doziduje dvigalo. Iznos materiala iz objekta, nakladanje na kamion in odvoz na deponijo po izboru izvajalca del. Komplet z vsemi potrebnimi dodatnimi deli in materiali ter stroški prevoza in takse deponije.</t>
  </si>
  <si>
    <t>Izdelava monitoringa, merjenje posedkov obstoječega objekta v času gradnje in 3 mesece po končani gradnji v skladu z navodili projektanta. Vgradnja 2 reperjev za potrebne meritve. Meritve z izdelavo končnega poročila. Začetna meritev pred pričetkom del, naslednje meritve na tri mesece + 3 mesece po končani gradnji.</t>
  </si>
  <si>
    <t xml:space="preserve">Nabava / najem delovnih odrov; oder izdelan v skladu z zahtevami standarda SIST HD 1004. Navodila za montažo in uporabo odrov morajo biti izdelana po zahtevah standarda SIST EN 1298 in morajo biti na razpolago na gradbišču ves čas uporabe odrov. </t>
  </si>
  <si>
    <t>Oder mora biti sestavljen in uporabljen v celoti v skladu z navodili tako, da je onemogočen nezaželen premik, porušitev ali prevrnitev. Ponudnik določi čas in amortizacijo uporabe na podlagi svoje tehnologije, ki jo prilagodi terminskemu planu investitorja.</t>
  </si>
  <si>
    <t>Opremljena je s končnim stikalom za signalizacijo zaprtosti/odprtosti. Vgradnja po navodilih proizvajalca. Signalizacijo zaprtosti voditi posamezno za vsako loputo. Napajanje 230 V/50 Hz. Komplet z vsemi potrebnimi dodatnimi dlei in materiali.</t>
  </si>
  <si>
    <t>Požarni ventil vsebuje uležajeno lamelo iz kalcijevega silikata, intumescentno požarno tesnilo in termični prožilni mehanizem s temperaturo proženja 72°C.</t>
  </si>
  <si>
    <t xml:space="preserve">Nabava, dobava in ravno polaganje betonskih grednih robnikov velikosti do  5/20/100, skupaj s potrebnim rezanjem, betonsko podlogo iz betona C16/20, delnim obbetoniranjem, fugiranjem s polimerno cementno maso, izkopom, zasipom, planiranjem in razplaniranjem viška izkopa v neposredni okolici.  </t>
  </si>
  <si>
    <t>Betonski robnik dvoslojni, zmrzlinsko obstojni in visoke trdnosti. Komplet z vsemi potrebnimi dodatnimi deli in materiali.</t>
  </si>
  <si>
    <t>KLJUČAVNIČARSKA DELA</t>
  </si>
  <si>
    <t>C180</t>
  </si>
  <si>
    <t>kg</t>
  </si>
  <si>
    <t>IPE 180</t>
  </si>
  <si>
    <t>HOP 150x150x6,5mm</t>
  </si>
  <si>
    <t>nastopne ploskve</t>
  </si>
  <si>
    <t xml:space="preserve">Stopnišče iz jeklenih profilov C180, IPE 180 in HOP 150x150x6,5mm, nastopne ploskve iz vroče cinkanih rešetk STABIL 30/3, L velikost okenca 33x33mm. </t>
  </si>
  <si>
    <t>Komplet z vsemi potrebnimi dodatnimi deli in materiali.</t>
  </si>
  <si>
    <t>Nabava, dobava, izdelava in montaža novega zunanjega požarnega stopnišča; kovinske požarne stopnice iz pocinkanih in barvanih profilov; več-ramno stopnišče s podesti in ograjo; izdelava po načrtu in shemi. (priloga: načrt konstrukcije).</t>
  </si>
  <si>
    <t>SKUPAJ KLJUČAVNIČARSKA DELA:</t>
  </si>
  <si>
    <t>Nabava, dobava in montaža pritrdilnega materiala za jeklene konstrukcije. Komplet z vsemi potrebnimi dodatnimi dlei in materiali.</t>
  </si>
  <si>
    <t>Nabava, dobava in montaža Alu prezračevalne fasadne rešetke jaška dvigala, barvana v RAL lestvici po izboru projektanta (svetlo siva).</t>
  </si>
  <si>
    <t>POŽARNI VENTIL</t>
  </si>
  <si>
    <t>SKUPAJ POŽARNI VENTIL:</t>
  </si>
  <si>
    <t>Nabava, dobava in vgrajevanje obstoječega rečnega kamna iz začasne deponije. Komplet z vsemi potrebnimi dodatnimi deli in materiali.</t>
  </si>
  <si>
    <t>Nabava, dobava, humusiranje in zatravitev zelenice, vključno s fino izravnavo in oblikovanjem terena, humuziranje, sejanje trave in vzdrževanje trave do zazalenitve.
Debelina humusa 20cm. Komplet z vsemi potrebnimi dodatnimi deli in materiali.</t>
  </si>
  <si>
    <t>Odstranitev dela obstoječe fasade:</t>
  </si>
  <si>
    <t>Odstranitev dela obstoječe fasade s toplotno izolacijo iz polistirena v območju požarne varnosti, kjer se doziduje jašek dvigala in požarno stopnišče. Predhodno zarezovanje linije rušitve v debelini fasade cca 16cm. Iznos materiala iz objekta, nakladanje na kamion in odvoz na deponijo po izboru izvajalca del, komplet s stroški transporta in plačilom takse deponije.</t>
  </si>
  <si>
    <t>Komplet z vsemi ptorebnimi dodatnimi deli in materiali.</t>
  </si>
  <si>
    <t>Zaščita obstoječega objekta in okolice za preprečevanje poškodb v času del. Komplet z vsemi potrebnimi dodatnimi deli in materiali.</t>
  </si>
  <si>
    <t>Nabava, dobava, izdelava in odstranitev začasnih varnostnih ograj na robovih gradbene jame, betonskih plošč in stopnišč na ustrezno trdnih stojalih (300 Nm bočnega pritiska), višine 1,00m, dodatno prečko na 47,00cm in 15,00cm zaporo pri tleh.</t>
  </si>
  <si>
    <t>Nabava, dobava, izdelava in odstranitev začasnih barier v stenskih odrtinah; zavarovanje odprtin v stenah z varnostno ograjo višine 1,00m +/- 5,00cm, kolensko prečko na 47,00cm in 15,00cm polno zaporo na tleh.</t>
  </si>
  <si>
    <t>Nabava, dobava in montaža mavčno kartonskih barier v obstoječem objektu: v obliki predelne stene debeline 10 cm, z vmesno zvočno izolacijo iz kamene volne in parno zaporo; izvedeno brez bandažiranja, kitanja in beljenja; vključno z odstranitvijo po končanih delih in transportom ruševin v stalno deponijo s plačilom vseh taks in deponij.</t>
  </si>
  <si>
    <t>Demontaža dela obstoječe notranje opreme v prostorih obstoječega objekta, kjer so predvidena dela. Iznos opreme nazačasno deponijo v objektu. Komplet z vsemi potrebnimi dodatnimi deli in materiali.</t>
  </si>
  <si>
    <t>Zavarovanje območja del v obstoječem objektu; zaščita obstoječih finalnih tlakov na območju del in transportnih poti. Zaščita iz filca in sloja iz kartona debeline 3mm. Komplet z nabavo, dobavo, montažo in demontažo materiala ter vseh potrebnih dodatnih del in materialov.</t>
  </si>
  <si>
    <t>BETONSKA DELA</t>
  </si>
  <si>
    <t>SPLOŠNA DOLOČILA
V ceni je potrebno zajeti vse dobave materialov, sider, podložnih materialov, armature ter vse prevoze, premike materiala in vse potrebno za kompletno izvedbo del, vključno z izvedbo vseh prebojev po projektni dokumentaciji!
V ceni so zajeti tudi delovni odri potrebni za izvedbo del.
Pri vseh postavkah betonskih del je potrebno upoštevati dobavo, transport do mesta vgrajevanja, vgrajevanje betona, vibriranje, površinsko izravnavo z zagraditvijo, vse ukrepe za nego betona in dokazovanje kvalitete izvedenih del. V ceni je potrebno zajeti tudi izdelavo projekta izvajanja betonske konstrukcije.</t>
  </si>
  <si>
    <t>Upoštevati je potrebno: 
~ SIST EN 13670:2010 Izvajanje betonskih konstrukcij,
~ SIST 15739:2009 Betonski izdelki – Betonski zaključki – Identifikacija,
~ SIST EN 206-1 Beton: specifikacija, proizvodnja, skladnost,
~ SIST 1026 Beton: specifikacija, proizvodnja, skladnost – pravila za uporabo SIST EN 206-1, 1992, 13670,10080
~ SIST 1992, 13670, 10080: Armatura
Izvajalec mora izbrati ustrezno metodo betoniranja zaradi različnih višin betonskih konstrukcij, ki ustreza standardom.
V enotni ceni morajo biti zajeta vsa potrebna dela, transporti, prenosi,...</t>
  </si>
  <si>
    <t>Stiki novih temeljev z obstoječimi in povezava temeljev po načrtu gradbenih konstrukcij.</t>
  </si>
  <si>
    <t>Vsa dela se morajo izvajati v skladu z načrtom in tehničnim poročilom arhitekture in gradbenih konstrukcij ter standardi. Končno poročilo preiskav betona, ki ga izvede pooblaščena institucija, je vkalkulirano v ceni po enoti mere.</t>
  </si>
  <si>
    <t>Pri betoniranju tudi upoštevati: vsa pripravljalna in zaključna dela; vse vertikalne in horizontalne prenose, prevoze in transporte; vibriranje in negovanje betona; vgradnjo vseh sider in kovinskih nosilcev za ostala gradbena in obrtniška dela.</t>
  </si>
  <si>
    <t>Nabava, dobava in vgrajevanje tesnilnega traku na delovnih stikih betonskih konstrukcij kot npr. Sika za zatesnitev delovnih stikov v betonu. Komplet z vsemi potrebnimi dodatnimi deli in materiali.</t>
  </si>
  <si>
    <t>ZIDARSKA DELA</t>
  </si>
  <si>
    <t xml:space="preserve">Plošče s stopničastimi preklopi, prosto položene na peščeno podlago kot npr. XPS Polyfoam C-500 LJ ali enakovredno. </t>
  </si>
  <si>
    <t>Kompletno z vsemi preklopi, delom in materialom.</t>
  </si>
  <si>
    <t>Debeline 15cm.</t>
  </si>
  <si>
    <t>Debeline 20cm.</t>
  </si>
  <si>
    <t>Nabava, dobava in vgrajevanje armiranega betona kvalitete C 25/30 za temeljno ploščo jaška dvigala; temeljna plošča debeline prereza 0,30m³/m², (C 25/30; XC2), gladko zaribana, toleranca: nivelirana na točnost ± 0,5 cm/4,0 m. Komplet z vsemi potrebnimi dodatnimi deli in materiali.</t>
  </si>
  <si>
    <t>Nabava, dobava in vgrajevanje nearmiranega betona kvalitete C 12/15; podložni beton pasovnih temeljev dozidanega objekta, debeline prereza 0,08-0,10m³/m², obračun v povprečni debelini 8,0 cm - delovna površina za opaže; gladko zariban; enostavne betonske konstrukcije.</t>
  </si>
  <si>
    <t>Nabava, dobava in vgrajevanje armiranega betona kvalitete C25/30 za pasovne temelje; pasovni temelji debeline prereza do 0,32m³/m', (C 25/30; XC2), gladko zaribani, toleranca: nivelirana na točnost ± 0,5 cm/4,0 m. Komplet z vsemi potrebnimi dodatnimi deli in materiali.</t>
  </si>
  <si>
    <t>Nabava, dobava in vgrajevanje armiranega betona kvalitete C 25/30 za dodbetoniranje obstoječe AB stene; stena debeline prereza 0,25m³/m², (C 25/30; XC2), toleranca: nivelirana na točnost ± 0,5 cm/4,0 m. Komplet z vsemi potrebnimi dodatnimi deli in materiali.</t>
  </si>
  <si>
    <t>Nabava, dobava in vgrajevanje armiranega betona kvalitete C 25/30 za medetažne in strešne plošče; medetažna plošča, debeline prereza 0,18m³/m², (C 25/30; XC1), toleranca: nivelirana na točnost ± 0,5 cm/4,0 m. Komplet z vsemi potrebnimi dodatnimi deli in materiali.</t>
  </si>
  <si>
    <t>Nabava, dobava in vgrajevanje armiranega betona kvalitete C25/30 za stebre; stebri debeline prereza do 0,24m³/m', (C 25/30; XC2), toleranca: nivelirana na točnost ± 0,5 cm/4,0 m. Komplet z vsemi potrebnimi dodatnimi deli in materiali.</t>
  </si>
  <si>
    <t>Nabava, dobava in vgrajevanje armiranega betona kvalitete C25/30 za vertikalne vezi; vertikalne vezi debeline prereza do 0,075m³/m', (C 25/30; XC2), toleranca: nivelirana na točnost ± 0,5 cm/4,0 m. Komplet z vsemi potrebnimi dodatnimi deli in materiali.</t>
  </si>
  <si>
    <t>Nabava, dobava, rezanje, krivljenje, vezanje in polaganje armature po armaturnem načrtu.</t>
  </si>
  <si>
    <t>TESARSKA DELA</t>
  </si>
  <si>
    <t>SPLOŠNA DOLOČILA
Pri izvajanju tesarskih del je upoštevati vsa pripravljalna dela pri opažih, razopaževanje in zlaganje lesa in opažev. Opaži morajo biti pred uporabo pravilno negovani s premazi in odstranitev premazov upoštevana v posameznih cenah E.M. Tesnost in stabilnost opažev mora biti brezpogojno zagotovljena. Opaži za vidne betone morajo biti pripravljeni tako, da so po razopaženju betonske ploskve brez deformacij, gladke oziroma v strukturi določeni s projektom in popolnoma zalite brez gnezd in iztekajočega betona.</t>
  </si>
  <si>
    <t>Podporni odri in opaži, skupaj s pripadajočimi temelji, morajo biti projektirani tako, da so sposobni prenašati predpostavljene obremenitve, ki se pojavijo med izvajanjem betonerskih del, da so dovolj togi, da zagotavljajo izpolnitev zahtevanih toleranc, ter da je zagotovljena celovitost konstruktivnega elementa. 
Stroške  za morebitne statične presoje stabilnosti, sidranja in preizkuse opažev, delovnih odrov, varovalnih ali pomičnih odrov je vkalkulirati v cene po enoti posameznih postavk.</t>
  </si>
  <si>
    <t>Cena mora zajemati vsa potrebna dela, material, podpiranje, orodja in odre za izvedbo in razopaženje posameznega opaža.
V vseh postavkah tesarskih del je v ceni za enoto mere opažev obvezno  zajeti potrebno opaževanje, razopaževanje, čiščenje in mazanje opažev ter zlaganje na primernih deponijah skupaj z vsemi transporti in pomožnimi deli.</t>
  </si>
  <si>
    <t>V postavki je potrebno zajeti vse dobave materialov, tudi tesnilnega materiala ter vse prevoze, premike materiala in vse potrebno za kompletno izvedbo del   vključno z izvedbo vseh prebojev po projektni dokumentaciji! Tesnost in stabilnost opažev mora biti brezpogojno zagotovljena. 
V ceni so zajeti tudi delovni odri potrebni za izvedbo del.
V ceni je potrebno zajeti tudi izdelavo projekta opažev.</t>
  </si>
  <si>
    <t>Upoštevati je potrebno: 
~ SIST EN 13670:2010 Izvajanje betonskih konstrukcij
~ SIST EN 1065 Jekleni teleskopski gradbeni podporniki.
V enotni ceni morajo biti zajeta vsa potrebna dela, transporti, prenosi,…</t>
  </si>
  <si>
    <t>Nabava, dobava, montaža in demontaža opaža AB preklad; podpiranje in opiranje do višine 250cm. Komplet z vsemi potrebnimi dodatnimi deli in materiali.</t>
  </si>
  <si>
    <t>Nabava, dobava, montaža in demontaža opaža AB vertikalnih vezi; podpiranje in opiranje do višine 360cm. Komplet z vsemi potrebnimi dodatnimi deli in materiali.</t>
  </si>
  <si>
    <t>Nabava, dobava, montaža in demontaža opaža AB stebrov dozidanega stopnišča; podpiranje in opiranje do višine 414cm. Komplet z vsemi potrebnimi dodatnimi deli in materiali.</t>
  </si>
  <si>
    <t>Nabava, dobava, montaža in demontaža opaža čela AB medetažne plošče, višine do 20cm, komplet z podpiranjem in opiranjem. Komplet z vsemi potrebnimi dodatnimi deli in materiali.</t>
  </si>
  <si>
    <t>Nabava, dobava, montaža in demontaža opaža medetažne plošče dozidanega stopnišča in dvigala; podpiranje in opiranje do višine 415cm. Komplet z vsemi potrebnimi dodatnimi deli in materiali.</t>
  </si>
  <si>
    <t>Nabava, dobava, montaža in demontaža opaža dobetonirane AB stene. Opaž višine do 360cm, komplet z opiranjem in podpiranjem. Komplet z vsemi potrebnimi dodatnimi deli in materiali.</t>
  </si>
  <si>
    <t>Nabava, dobava, montaža in demontaža opaža pasovnih temeljev. Opaž višine do 80cm, komplet z opiranjem in podpiranjem. Komplet z vsemi potrebnimi dodatnimi deli in materiali.</t>
  </si>
  <si>
    <t>Nabava, dobava, montaža in demontaža opaža stene jaška dvigala. Opaž višine do 22,12m, komplet z opiranjem in podpiranjem. Komplet z vsemi potrebnimi dodatnimi deli in materiali.</t>
  </si>
  <si>
    <t>Nabava, dobava, montaža in demontaža opaža pasovnega temelja (dobetoniranje obstoječega pasovnega temelja). Opaž višine 40cm, komplet z opiranjem in podpiranjem. Komplet z vsemi potrebnimi dodatnimi deli in materiali.</t>
  </si>
  <si>
    <t>Nabava, dobava, montaža in demontaža opaža pasovnega čela temeljne plošče jaška dvigala. Opaž višine 30cm, komplet z opiranjem in podpiranjem. Komplet z vsemi potrebnimi dodatnimi deli in materiali.</t>
  </si>
  <si>
    <t>Nabava, dobava, montaža in demontaža opaža pasovnega temelja (podbetoniranje obstoječega pasovnega temelja). Opaž višine 50cm, komplet z opiranjem in podpiranjem. Komplet z vsemi potrebnimi dodatnimi deli in materiali.</t>
  </si>
  <si>
    <t>SKUPAJ BETONSKA DELA:</t>
  </si>
  <si>
    <t>SKUPAJ TESARSKA DELA:</t>
  </si>
  <si>
    <t>SPLOŠNA DOLOČILA
Upoštevati je potrebno: 
~ Pravilnik o zaščiti stavb pred vlago
~ SIST DIN 18195 Tesnjenje objektov 
~ SIST EN 13969 Hidroizolacijski trakovi - Bitumenski tesnilni trakovi za temelje 
~ SIST EN 13859 Hidroizolacijski trakovi - Definicije in lastnosti podložnih folij 
~ SIST 1031 Hidroizolacijski trakovi - Bitumenski hidroizolacijski trakovi
~ SIST EN 13967 Hidroizolacijski trakovi - Polimerni in elastomerni tesnilni trakovi za temelje 
~ SIST EN 1504 Proizvodi in sistemi za zaščito in popravilo betonskih konstrukcij
V enotni ceni morajo biti zajeta vsa potrebna dela, transporti, prenosi,...</t>
  </si>
  <si>
    <t>~ SIST EN 998 Specifikacija malt za zidanje
~ SIST EN 13279 Mavčna veziva in mavčni notranji ometi,
~ SIST EN 13658 Kovinski profili,
~ SIST EN 13914 Projektiranje, priprava in uporaba zunanjih in notranjih ometov,
~ SIST-TP CEN/TR 15124 Načrtovanje, priprava in uporaba notranjih mavčnih ometov,
~ kjer v slovenskih standardih ni definiranih toleranc ravnosti se uporabi DIN 18202 Tolerance v visokogradnji</t>
  </si>
  <si>
    <t>Estrihe je potrebno izvajati s prekinitvami (dilatacijami).
Upoštevati je potrebno: 
~ SIST EN 13813 Materiali za estrihe 
~ SIST EN 197-1 Cement – vezivo za cementne estrihe 
~ SIST EN 12620 Agregat za beton 
~ SIST EN 934-2 Kemijski dodatki za beton 
~ SIST EN 10080 Armatura 
~ SIST EN 14889-1 Jeklena vlakna za beton 
~ SIST EN 14889-2 Polimerna vlakna za beton 
~ kjer v slovenskih standardih ni definiranih toleranc ravnosti se uporabi DIN 18202 Tolerance v visokogradnji</t>
  </si>
  <si>
    <t>Nabava, dobava in izdelava horizontalne in vertikalne hidroizolacije preko talne plošče in stenah jaška dvigala v sestavi; 1 x hladni bitumenski premaz kot npr. Ibitol ali enakovreno (poraba 0,3 l/m2, sušenje premaza 24 ur) in 2x bitumenski trak poljubnega proizvajalca (v skladu s SIST EN 13969 in SIST 1031, po standardu UEAtc EN 13707) s potrebnimi vertikalnimi zavihki.</t>
  </si>
  <si>
    <t>1. sloj hidroizolacije točkovno varjen po vertikali polno varjen, 2. sloj polno varjen.
Trak debeline 4,5 mm. HI položena in varjena v pasovih s predpisanimi preklopi (10 cm v prečni in 15 cm v vzdolžni smeri ter z ustreznimi zavihki preko robov temeljev.</t>
  </si>
  <si>
    <t>Nabava, dobava in polaganje toplotne izolacije pod talno ploščo jaška dvigala in v opaž dobetoniranih oz podbetoniranih pasovnih temeljev; polaganje na predpripravljeno peščeno podlago oz kot slepi opaž. Toplotna izolacija iz ekstrudiranega polistirena (SIST EN 13164) (ג= max. 0,038 W/m2K, σ = 500kN/m2, specifične gostote min 35kg/m2).</t>
  </si>
  <si>
    <t>Nabava, dobava in polaganje toplotne izolacije jaška dvigala (zaščita hidroizolacije in toplotna izolacija). Toplotna izolacija iz ekstrudiranega polistirena (SIST EN 13164) (ג= max. 0,038 W/m2K, σ = 500kN/m2, specifične gostote min 35kg/m2).</t>
  </si>
  <si>
    <t xml:space="preserve">Plošče s stopničastimi preklop kot npr. XPS Polyfoam C-500 LJ ali enakovredno. </t>
  </si>
  <si>
    <t>Komplet z vsemi potrebnimi deli in materiali.</t>
  </si>
  <si>
    <t>Nabava, dobava in vgrajevanje zaščite hidroizolacije - čepasta membrana. Komplet z vsemi potrebnimi dodatnimi deli in materiali.</t>
  </si>
  <si>
    <t>Nabava, dobava in izdelava hidrotesnega premaza v jašku dvigala pod +1,00m; elastična dvokomponentna vodotesna masa v dveh slojih. Predhodna izravnava obstoječih zidov s cementno malto. Kompletno z vsemi potrebnimi dodatnimi deli in materiali.</t>
  </si>
  <si>
    <t>Nabava, dobava in pozidava odprtin v obstoječih nosilnih zidovih z opeko debeline 19cm (kot npr. Porotherm 20 ali enakovredno). Zidanje s tankoslojno malto; zid debeline 40cm. Komplet z vsemi potrebnimi dodatnimi deli in materiali.</t>
  </si>
  <si>
    <t>Nabava, dobava in izdelava naklonskega cementnega estriha.</t>
  </si>
  <si>
    <t xml:space="preserve">Cementni estrih debeline7-11cm CT-C20-F3 (C20/25;X0;Dmax4;S1); ob strani dilatiran z lepljenim izolativnim robnim trakom (trak iz ekstrudiranega polistirena, d=12 mm z vsemi delovnimi dilatacijami po potrebi. </t>
  </si>
  <si>
    <t>Estrih strojno zaglajen, izravnava s pomočjo laserskega merilca: (zahteva za ravnost : max. 5 mm / 4 m'): Dodatki polimerov v skladu z recepturo proizvajalca - glej sestave tlakov.</t>
  </si>
  <si>
    <t>Komplet z vsemi potrebnimi dodatnimi delii n materiali.</t>
  </si>
  <si>
    <t>Nabava, dobava in izdelava hidrotesnega premaza na naklonski estrih; elastična dvokomponentna vodotesna masa v dveh slojih. Kompletno z vsemi potrebnimi dodatnimi deli in materiali.</t>
  </si>
  <si>
    <t>Enoslojni industrijsko pripravljeni omet kot apneno gipsna maltna mešanica deb.15mm, izdelan skladno z ONORM B 2207-W1,W2), velikost zrn do 1mm, toplotna prevodnost 0,6W/mK, difuzija vodne pare cca 10.</t>
  </si>
  <si>
    <t>Nabava, dobava in izdelava strojnega ometa in popravilo obstoječega poškodovanega ometa sten in stropov - ometi novih sten, popravil obstoječih ometov in obdelava prebojev (špalete prebojev), kompletno z vgradnjo vogalnikov, pripravo podlage in nanos ometa.</t>
  </si>
  <si>
    <t>Izdelava in obdelava reg v zidovih za razne inštalacije in zazidava po končanih delih (ocena).</t>
  </si>
  <si>
    <t>5cm x 5cm</t>
  </si>
  <si>
    <t>10cm x 10cm</t>
  </si>
  <si>
    <t>Razna drobna zidarska dela (vzidave, obbetoniranje, vgradnje;…).</t>
  </si>
  <si>
    <t>KV delavec</t>
  </si>
  <si>
    <t>PK delavec</t>
  </si>
  <si>
    <t>ur</t>
  </si>
  <si>
    <t>Gradbeno čiščenje po končanih mokrih postopkih in med vmesnimi fazami celotnega dela objekta kjer so potekala dela in zunanje okolice: obračun po netto tlorisni enkratni površini objekta - upoštevajo se uporabne površine. Pogodbeni izvajalec je dolžan vsakodnevno čistiti objekt, pospravljati gradbišče v s skladu s pravili stroke. Za to se mu prizna enkratni znesek čiščenja.</t>
  </si>
  <si>
    <t>Finalno čiščenje prostorov celotnega objekta po končanih delih: vsi notranji in zunanji tlaki, stavbno pohištvo, steklo,  police, zunanje in notranje ograje s polnili, stenske in talne finalne obloge, sanitarni bloki, naprave, fiksna oprema in napeljave ter stopnišča, ... Obračun po netto tlorisni površini objekta.</t>
  </si>
  <si>
    <t>Razna manjša nepredvidena in režijska dela, ki se pojavijo v času gradnje in se obračunajo po dejanskih stroških: po dejansko porabljenem času delavcev in mehanizacije ter materialu po cenah iz pogodbenega cenika na podlagi potrjenih količin s strani nadzorne službe iz gradbenega dnevnika. Ocena: 5,00 % vrednosti zidarskih del.</t>
  </si>
  <si>
    <t>SKUPAJ ZIDARSKA DELA:</t>
  </si>
  <si>
    <t>B.</t>
  </si>
  <si>
    <t>OBRTNIŠKA DELA</t>
  </si>
  <si>
    <t>REKAPITULACIJA OBRTNIŠKIH DEL</t>
  </si>
  <si>
    <t>SPLOŠNA DOLOČILA
Pri izvajanju ključavničarskih del je upoštevati vsa pripravljalna, pomožna, spremljevalna in zaključna dela. Izvajalec je dolžan izdelati delavniško dokumentacijo delavniških načrtov in detajlov za izvedbo posameznih konstrukcijskih elementov in izdelavo predizmer na objektu. Delavniško dokumentacijo potrdita odgovorna projektanta arhitekture in gradbenih konstrukcij!</t>
  </si>
  <si>
    <t>Vsi profili so promarno vroče cinkani in finalno prašno barvani V RAL lestvici v tonu po izboru arhitekta. Vse jeklene nosilne konstrukcije morajo biti po končani izdelavi pregledane s strani pooblaščene organizacije, ki preveri kvaliteto zvarov, spojev, barvnega nanosa in o tem izdela pisno poročilo. Stroške izdelave in pregleda je vkalkulirati v ceno E.M.</t>
  </si>
  <si>
    <t>Vse kovinske dele je potrebno pred dokončno vgradnjo peskati do čiste površine - brez rjastih površin in primerno antikorozijsko zaščititi. Kategorije vplivov okolja po standardu SN 555 001, trajnost zaščite po standardu SN EN ISO 12944.
Kakovost izvedbe vročega pocinkanja se izvaja v skladu s standardom SIST EN ISO 1461.
Za nosilne jeklene konstrukcije je potrebno po zaključku del izdelati končno poročilo. Montažo teh konstrukcij lahko opravljajo le varilci z atesti za izvajanje tovrstnih konstrukcij in zahtevane položaje varjenja. Varilne deformacije upošteva izvajalec jeklenih konstrukcij, zvare mora izvajati atestirani varilec.</t>
  </si>
  <si>
    <t>Zvari so C kvalitete po EN 25817, neoznačeni zvari s A= 0,70 x Tmin, pri čemer je Tmin tanjša pločevina v spoju. Antikorozijska zaščita mora biti v celoti zajeta v ceno ključavničarskih del (tudi, če to ni posebej opisano ali povdarjeno v posamezni postavki), nadaljnji zaščitni opleski so predmet slikopleskarskih del. Četrti premaz se upošteva samo, v kolikor se dodatno zahtevajo tovrstni premazi zaradi vpliva agresivne atmosfere! Opomba: 3,00 do 5,00 % kalo za zvare in rezanje je upoštevan v količini posameznih konstrukcij.</t>
  </si>
  <si>
    <t xml:space="preserve">ZAŠČITA PRED KOROZIJO: Vse profile in elemente jeklene nosilne konstrukcije je potrebno zaščititi v skladu s Pravilnikom o tehničnih ukrepih in pogojih za zaščito jeklenih konstrukcij pred korozijo.  Površine se s peskanjem očistijo do primerne stopnje (npr.: Sa 2 ½ v skladu s švedskim standardom SIS 055900). Pred nanosom osnovnega premaza se izvede odpraševanje in razmastitev elementov jeklene konstrukcije. </t>
  </si>
  <si>
    <t>Izbrani sistem protikorozijske zaščite je sledeči:
• 1 x temeljni premaz:  epoksi-cink: 40 μm
• 1x vmesni premaz: epoksid: 40 μm
• 1 x prekrivni premaz: poliuretan – odporen na UV žarke: 40 μm
 Skupaj : 120 μm</t>
  </si>
  <si>
    <t>S strani izbranega izvajalca predvideni način izvedbe protikorozijske zaščite potrdi projektant in strokovni nadzor. Nianso zaključnega premaza določi arhitekt v soglasju z investitorjem v RAL lestvici v tonu po karti ponudnika. Vse jeklene nosilne konstrukcije morajo biti po končani izdelavi pregledane s strani pooblaščene organizacije, ki preveri kvaliteto zvarov, spojev, barvnega nanosa in o tem izdela pisno poročilo. Stroške izdelave in pregleda je vkalkulirati v ceno E.M.</t>
  </si>
  <si>
    <t>Ves vgrajeni material (pločevine, profili, dodajni material, spojna sredstva ...) mora biti opremljen s potrdili o kvaliteti v skladu z zakonom o standardizaciji. Potrdila o kvaliteti morajo biti stopnje najmanj 3.1. v skladu s standardom EN 10204.  V vseh fazah izdelave in montaže nosilne jeklene konstrukcije mora biti zagotovljena sledljivost materiala. Osnovni material (profili, pločevine) elementov jeklenih konstrukcij je predviden v kvaliteti S235JR po SIST EN 10025, vijačni material je predviden v kvaliteti 8.8 in 10.9.</t>
  </si>
  <si>
    <t>V ceno je zajeti tudi popravilo škode, ki bi se eventualno povzročila drugim izvajalcem, popravilo poškodb in opleskov, ki bi nastale pri montaži konstrukcije, uskladitev delavniških načrtov s PGD ali PZI projektom ter vsi ukrepi za varno izvedbo del v skladu z Zakonom o varstvu pri delu.
V enotni ceni morajo biti zajeta vsa potrebna dela, transporti, prenosi,... Izdelava in montaža konstrukcije morata biti preverjena s strani nadzornega organa.</t>
  </si>
  <si>
    <t>Upoštevati je potrebno: 
~ SIST EN 10025 Vroče valjani izdelki iz konstrukcijskih jekel
~ SIST EN 10210 Vroče izdelani votli profili iz nelegiranih in drobnozrnatih konstrukcijskih jekel
~ SIST EN 10219 Hladno oblikovani varjeni votli konstrukcijski profili iz nelegiranih in drobnozrnatih jekel
~ SIST EN 10088 Profili in pločevine iz nerjavnih jekel
~ SIST EN ISO 1461 Prevleke na železnih in jeklenih predmetih, nanesene z vročim pocinkanjem STS in ETA za sidrne vijake in odtoke v stavbah</t>
  </si>
  <si>
    <t>~ SIST EN 12150-2  Toplotno kaljeno varnostno steklo 
~ SIST EN 14179-2  Toplotno kaljeno varnostno steklo s HS obdelavo 
~ SIST EN 14449  Varnostno lepljeno steklo 
~ SIST EN 1863-2  Toplotno utrjeno steklo 
~ SIST EN 12600 Steklo v stavbah – Preskusna metoda z udarcem in klasifikacija ravnega stekla
~ SIST EN 438 Dekorativni visokotlačni laminati (HPL).
V enotni ceni morajo biti zajeta vsa potrebna dela, transporti, prenosi,...</t>
  </si>
  <si>
    <t>SKUPAJ DVIGALO:</t>
  </si>
  <si>
    <t>Nabava, dobava in vgradnja gotovih elementov na dilatacijskih stikih obstoječe in dozidane konstrukcije.</t>
  </si>
  <si>
    <t>Vodotesni dilatacijski profil - stik jaška dvigala z obstoječo konstrukcijo pod +1,00m.</t>
  </si>
  <si>
    <t>Stenski in stropni dilatacijski profil.</t>
  </si>
  <si>
    <t>Točen izračun velikost elementov in točen tip elementa po izračunu proizvajalca.</t>
  </si>
  <si>
    <t>KROVSKOKLEPARSKA DELA</t>
  </si>
  <si>
    <t>SKUPAJ KROVSKOKLEPARSKA DELA:</t>
  </si>
  <si>
    <t>SPLOŠNA DOLOČILA
Pri izvajanju krovsko kleparskih del je potrebno upoštevati vsa potrebna pripravljalna, pomožna in zaključna dela (pritrdilni material, vezni, tesnilni material, podkonstrukcije in podobno). Dela morajo biti izvršena po določilih veljavnih normativov in v soglasju z obveznimi standardi. Materiali morajo po kvaliteti ustrezati določilom veljavnih standardov; DIN 4102-2 in EN 13501 (razred ognjeodpornosti), DIN 4102 (gorljivost).</t>
  </si>
  <si>
    <t>Upoštevati je potrebno: 
- Pravilnik o zaščiti stavb pred vlago
- SIST EN 13707 Hidroizolacijski trakovi - Ojačeni bitumenski trakovi za tesnjenje streh 
- SIST EN 13970 Hidroizolacijski trakovi - Bitumenski trakovi, ki kontrolirajo gibanje vode in/ali vodne pare 
- SIST 1031 Hidroizolacijski trakovi - Bitumenski hidroizolacijski trakovi
- SIST EN 13956 Hidroizolacijski trakovi - Polimerni in elastomerni trakovi za tesnjenje streh</t>
  </si>
  <si>
    <t>Za izvršitev kleparskih del se uporabljajo obstoječi delovni odri na objektu. V primeru, da so za montažo kleparskih izdelkov potrebni posebni odri se ti obračunajo posebej. V ceni je potrebno zajeti:
- prevoz materiala na objekt z nakladanjem, razkladanjem, skladiščenjem in notranjim prenosom do mesta vgradnje
- varovalne odre
- zavarovanje krovcev in kleparjev v skladu z veljavnimi predpisi in zakoni
- izvajalec je dolžan izdelati izračun glede dimenzioniranja mehanskega pritrjevanja strešne folije (obremenitev z vetrom)
V enotni ceni morajo biti zajeta vsa potrebna dela, transporti, prenosi,...</t>
  </si>
  <si>
    <t>Nabava, dobava in izdelava strešne kritine ravne strehe dozidanega jaška dvigala preko strešne AB plošče v sestavi: 
~ 1x hladni bitumenski premaz kot npr. Ibitol HS ali enakovredno (poraba 0,2-0,3l/m2).
~ 1x hidroizolacijski bitumenski trak - parna zapora poljubnega proizvajalca (v skladu s SIST 13970 in s SIST EN 13969 za tip A ter s SIST 1031) kot npr. Izoself AL PLUS ali enakovredno.</t>
  </si>
  <si>
    <t>~ Večplastna sintetična strešna folija na osnovi prvovrstnega fleksibilnega poliolefina (FPO), z vsebnostjo UV stabilizatorjev in zaviralcevi ognja ter ojačana s poliestersko mrežico in stekleno tkanino (glede na zahteve EN 13956), debeline 2,00mm, mehansko pritrjena kot npr. Sarnafil TS 77-20. Strešna folija položena na poliesterski filc (300g/m²).</t>
  </si>
  <si>
    <t xml:space="preserve">Vgradnja strešne folije po navodilih proizvajalca. </t>
  </si>
  <si>
    <t xml:space="preserve">Mehansko pritrjevanje s pritrdilnimi elementi potrebnimi za pritrditev membrane in izolacije, število katerih je določeno z izračunom velikosti in lokacije zgradbe ter različnih območij, ki so pod vplivom vetrnih obremenitev, specifičnih za vsako posamezno streho. </t>
  </si>
  <si>
    <t>Izračun optimalnega števila pritrdilnih elementov, potrebno izdelati za zaščito strehe pred vetrno obremenitvijo (izračun glede na vetrno cono)- izračun pridobi licenčni izvajalec pri proizvajalcu strešne folije.</t>
  </si>
  <si>
    <t>Izračun optimalnega števila pritrdilnih elementov, potrebno izdelati za zaščito strehe pred vetrno obremenitvijo - izračun pridobi licenčni izvajalec pri proizvajalcu strešne folije.</t>
  </si>
  <si>
    <t>Varovalna siderna točka za varovanje delavcev na strehi v času vzdrževanja; siderna točka iz nerjavečega jekla z okroglim nastavkom za max 3 osebe istočasno. Osnovna plošča + zvarjena podporna palica; osnovna plošča pritrjena v AB strešno ploščo kot npr. ABS-Lock  ali enakovredno.</t>
  </si>
  <si>
    <t>Za potrebe vzdrževanja je potrebno predvideti prislonsko lestev za dostop na streho in montaža ter demontaža varovalne ograje na strehi.</t>
  </si>
  <si>
    <t>~ Toplotna izolacija iz kamene volne v dveh slojih z zamaknjenimi stiki: 1. sloj toplotne izolacije iz podložnih plošč iz kamene volne v debelini 10cm, toplotne prevodnosti ʎD=0,036W/mK po SIST EN 12667, odziv na ogenj razreda A1 po SIST EN 13501-1, tlačne trdnosti Ϭ10≥50kPa, kot npr. Knauf Insulation DDP-RT ali enakovredno.</t>
  </si>
  <si>
    <t>2. sloj toplotne izolacije vnaklonu iz pohodnih plošč iz kamene volne v debelini 5-15cm, toplotne prevodnosti ʎD=0,040W/mK po SIST EN 12667, odziv na ogenj razreda A1 po SIST EN 13501-1, tlačne trdnosti Ϭ10≥60kPa, kot npr. Knauf Insulation DDP G ali enakovredno.</t>
  </si>
  <si>
    <t xml:space="preserve">Obdelava vseh elementov (prebojev), stik z obstoječo strešno kritino. Vgradnja strešne folije po navodilih proizvajalca. </t>
  </si>
  <si>
    <t>Odvodnjavanje:
~ preko odkapnega zaključka (po detajlu proizvajalca strešne kritine v žleb.</t>
  </si>
  <si>
    <r>
      <t>m</t>
    </r>
    <r>
      <rPr>
        <sz val="11"/>
        <rFont val="Calibri"/>
        <family val="2"/>
        <charset val="238"/>
      </rPr>
      <t>²</t>
    </r>
  </si>
  <si>
    <t>Stiki spojev obdelani po navodilih proizvajalca, zatesnjeni s trajno elastično nevtralno silikonsko enokomponentno tesnilno maso, elastično pri nizkih temperaturah -40°C in visokih temperaturah +180°C, kemijsko in UV odporna.</t>
  </si>
  <si>
    <t xml:space="preserve">~ Kapa atike - dvojna pločevina s preklopom razvite širine 120cm; spodnja pločevina preko strešne folije na poliesterskem filcu (300g/m²) pritrjena na OSB ploščo - OSB-3 plošča 2x18mm preko navojne palice M10x200 pritrjena v nosilni zid, </t>
  </si>
  <si>
    <t>plošče položene na toplotno izolacijo iz plošč kamene volne ʎD=0,036W/mK po SIST EN 12667, odziv na ogenj razreda A1 po SIST EN 13501-1, tlačne trdnosti Ϭ10≥50kPa, kot npr. Knauf Insulation DDP-RT ali enakovredno, debeline 10cm z vmesno plohasto podkonstrukcijo na rastru 50cm.</t>
  </si>
  <si>
    <t>~ Stenska zaključna pločevina - r.š. cca 30cm pritrjevanje na nosilno konstrukcijo.</t>
  </si>
  <si>
    <t>~ Odtočni kotlički 33/120 z lovilnimi "mrežami" listja.</t>
  </si>
  <si>
    <t>~ Kolena odtočnih cevi ø120.</t>
  </si>
  <si>
    <t>V ceni potrebno upoštevati obdelavo stikov pločevine z obstoječo strešno pločevino.</t>
  </si>
  <si>
    <t>~ Odtočne cevi - ø100 s potrebnimi objemkami za pritrditev - pritrjevanje na nosilno konstrukcijo.</t>
  </si>
  <si>
    <t>~ žleb - s potrebnimi objemkami za pritrditev - pritrjevanje na nosilno konstrukcijo.</t>
  </si>
  <si>
    <t xml:space="preserve">Izdelava, dobava in montaža raznih manjših kleparskih obrob iz pocinkane barvane pločevine, debeline 0,55mm.  </t>
  </si>
  <si>
    <t>SUHOMONTAŽNA DELA</t>
  </si>
  <si>
    <t>SKUPAJ SUHOMONTAŽNA DELA:</t>
  </si>
  <si>
    <t>SPLOŠNA DOLOČILA
V vseh mavčnih stenah so vogali zaščiteni s tipskimi pocinkanimi pločevinastimi vogalniki sistema proizvajalca predelnih mavčnih sten!
V sanitarnih stenah je upoštevati vgradnjo elementov za pritrjevanje sanitarnih elementov - glej projekt arhitekture in strojnih instalacij - sanitarna oprema! Prav tako je potrebno všteti vsa bandažiranja in kitanja stikov!</t>
  </si>
  <si>
    <t xml:space="preserve">Pri izvajanju montažnih del je upoštevati vsa pripravljalna, pomožna in zaključna dela ter vsa navodila in parametre za pravilno vgradnjo izbranega sistema. Pri posameznih postavkah montažnih sten in stropov iz tega poglavja mora ponudnik v cenah za enoto mere obvezno zajeti, upoštevati in vkalkulirati še: </t>
  </si>
  <si>
    <t>Stroške  za morebitne statične presoje stabilnosti, sidranja in razpone posameznih plošč je potrebno vkalkulirati v cene po enoti posameznih postavk. Stikovanje  med posameznimi ploščami mora biti ravno  in  gladko, medsebojni stiki rezani pod kotom in bandažirani v skladu s pravili stroke: pred polaganjem mrežice in po polaganju mrežice. Prehodi med  vrstami materiala morajo biti ostri in pod pravim kotom, razen če ni s projektom drugače določeno. Pri izdelavi oblog, sten in stropov se uporablja enovit in originalen material samo enega proizvajalca v skladu s predpisano garancijo in navodili poljubnega proizvajalca. V osnovni ceni je potrebno vkalkulirati delovni oder.</t>
  </si>
  <si>
    <t>Pri postavkah montažnih pregradnih sten in stropov iz mavčnih plošč se upoštevajo vsi stiki, lomi, kaskade, preboji, izrezi in zaključki - glej projekt arhitekture, ki je sestavni del razpisne dokumentacije!
Upoštevati je potrebno vse zaključke na stene in ostale konzole, po načrtih stropov!
Obloge sten in stropov v prostoru telovadnice morajo biti iz materialov z odzivom na ogenj razred A2-s1,d0.</t>
  </si>
  <si>
    <t>Dogovorjeni standard: avstrijski standard ÖNORM B 2206 (stene) in SIST EN 13964 (stropovi), v kolikor pri izrezih in izdelavi odprtin ni drugače določeno.
Razred požarne upornosti: Dokazilo o zahtevanem razredu požarne upornosti za stensko konstrukcijo mora dokazati izvajalec naročila s potrdilom o preizkusu ali mnenjem izvedenca avtorizirane institucije za preizkušanje, če razred požarne upornosti ni razviden iz avstrijskih standardov ÖNORM B 3800 in ÖNORM B 3358-6 oz. iz priloge 1 nemškega standarda DIN 4109.</t>
  </si>
  <si>
    <t>Izvedba: Za izvedbo veljajo ustrezni avstrijski standardi ÖNORM in zatem smernice za izvedbo proizvajalca.
Površina: Fugiranje stikov med ploščami in pritrdilnih sredstev se izvede v skladu z avstrijskim standardom oziroma smernicami za izvedbo proizvajalca. V enotni ceni je vkalkulirana površina brez posebnih zahtev, v skladu z avstrijskim standardom ÖNORM B 3415.</t>
  </si>
  <si>
    <t>Izdelava površin s posebnimi zahtevami se zaračuna posebej. Vodoravno, navpično, poševno: Odstopanja po rojektu od vodoravne ali navpične ravnine do 5 odstotkov veljajo kot vodoravne ali navpične, nad 5 odstotki pa kot poševne. Odstotek se izračuna iz razmerja med sosednjima pravokotnima stranema (tangens). Poševnine se od dejanske površine odštejejo. Navpične stropne površine se priračunajo k stropni površini.</t>
  </si>
  <si>
    <t>Izbrane stenske in stropne obloge v mokrigh prostorih ali v prostorih kjer se pojavlja vlaga morajo biti 100 %-no odporne proti vodi (brez nabrekanja ali razpadanja), odporne na plesen in negorljive! 
V enotni ceni morajo biti zajeta vsa potrebna dela, transporti, prenosi,...</t>
  </si>
  <si>
    <t>2x mavčnokartonska plošča debeline 1,25cm, profil 7,5cm z vmesno toplotno izolacijo iz kamene volne, profil 7,5cm z vmesno zvočno izolacijo iz kamene volne in 2x požarnoodporna mavčnokartonska plošča debeline 1,25cm, skupne debeline 20,00cm. Stena kitana, bandažirana in brušena, pripravljena na oplesk. V ceni potrebno upoštevati stik stene z obstoječim stropom.</t>
  </si>
  <si>
    <t>KERAMIČARSKA DELA</t>
  </si>
  <si>
    <t>SKUPAJ KERAMIČARSKA DELA:</t>
  </si>
  <si>
    <t>SPLOŠNA DOLOČILA
Pri izvajanju keramičarskih del je potrebno upoštevati vsa pripravljalna dela, pomožna dela zaključna dela. Pri posameznih postavkah keramičarskih del iz tega poglavja mora ponudnik v cenah za enoto mere obvezno zajeti, upoštevati in vkalkulirati še:</t>
  </si>
  <si>
    <t>Pred polaganjem  keramike na stene  je predhodno pregledati stene in izvesti potrebna preddela; betonske stene  očistiti  emulzij  od premazov opažev, pregledati vertikalnost sten. Pred polaganjem talne keramike v cementno  malto je preveriti stanje talne hidroizolacije, pri polaganju pa dela izvajati tako, da se le-ta ne poškoduje.
Polaganje keramike ob vodovodnih  in elektro priključkih izvesti , tako da so stiki pokriti s rozetami.</t>
  </si>
  <si>
    <t>Pred polaganjem obloge izvajalec obvezno z nadzorom in projektantom določi način, smer in vzorec polaganja. Fuge med posameznimi ploščicami se obdelajo: s hitrovezočo cementno fugirno maso proizvedeno po SIST  EN 1388 - širina fug 3 mm. Vse izbrane formate pred polaganjem pisno potrdi odgovorni projektant.</t>
  </si>
  <si>
    <t>Na mestu mokrih prostorov se keramika po izboru proj. arhitekture lepi na tesnilno maso vodne emulzije na osnovi kavčuk/bitumna ali kavčuk butila  (3 x nanos), za podlogo se uporabijo vlagoodporne plošče. Kakovostna stopnja fugiranja v mokrih prostorih je Q2.
Površine obložene s keramičnimi ploščicami morajo biti izvedene tako, da ustrezajo mehanskim in estetskim zahtevam, ki jih je potrebno predhodno uskladiti z arhitektom. Vse mere kontrolirati na licu mesta.</t>
  </si>
  <si>
    <t>Izveden tlak mora biti raven, sprijetost s podlago mora biti dobra po vsej površini plošč.
Keramične ploščice morajo ustrezati 1. kakovostnemu razredu.
Za zunanje pogoje je treba izbrati keramične ploščice z dokazilom, da so odporne proti zmrzovanju.
Vrste lepil za ploščice in zahteve za lepila so predpisane v standardu SIST EN 12004.</t>
  </si>
  <si>
    <t>Vrste lepil za ploščice in zahteve za lepila so predpisane v standardu SIST EN 12004.
Upoštevati je potrebno: 
 - SIST EN 14411  Keramične ploščice 
 - SIST EN 12004  Lepila za ploščice 
 - SIST EN 13888  Fugirne mase 
 - SIST EN ISO 11600  Dodatni elementi – tesnilne mase 
 - SIST EN 14891  Dodatni elementi – vodoneprepustni materiali 
 - DIN 51130 Testiranje talnih oblog - proizdrsnost po metodi nagnjene ploščadi</t>
  </si>
  <si>
    <t xml:space="preserve">Pri polaganju keramičnih ali gres oblog je obvezno potrebno upoštevati sledeče splošne pogoje:
- Minimalni izvedbeni pogoji za vgradnjo keramičarskih oblog:
- Izvedeni tlak iz keramike se lahko mehansko obremeni po ca. 3 do 4 dneh.
- Temperatura podlage min. 10°C oz. 3°C nad temperaturo rosišča, temperatura zraka v prostoru min. 10°C.
- V primeru izvedbe emulzijskih epoksidnih sistemov: </t>
  </si>
  <si>
    <t>Temperatura podlage min. 15°C oz. 3°C nad temperaturo rosišča, temperatura zraka v prostoru min.15°C.
- Relativna vlaga zraka v prostoru max. 75%.
- Vsebnost vlage v cementni podlagi do 4,5% CM.
- Oprijemna trdnost podlage ³ 1,5 N/mm2.
- Tlačna trdnost AB podlage ³ 25 N/mm2.
- Tlačna trdnost cementnega estriha ³ 30 N/mm2.
- Ravnost osnovne podlage v skladu z DIN EN 18202 (tabela 3).</t>
  </si>
  <si>
    <t>Upoštevati je potrebno navodila iz tehničnih listov o produktih in priložena priporočila v zadnji izdaji izbranega proizvajalca. Izgled in stopnjo protidrsnosti je potrebno na  osnovi vzorca predhodno pisno potrditi s strani nadzora in projektanta.
- Obvezna ustreznost materialov za uporabo v prehrambeni industriji.
- Obvezna ustreznost materialov za uporabo v bivalnih prostorih.
- Obvezna je izvedba opisanega sistema, vendar poljubnega proizvajalca.</t>
  </si>
  <si>
    <t>Izvajalec je dolžan pred pričetkom del na objektu preveriti pravilnost podloge, mere in količine. Za morebitne pomisleke glede pravilnosti izvedbe je opozoriti vodstvo gradbišča. Barvo in kvaliteto ploščic določi odgovorni projektant objekta, v kolikor ista izvedba ni navedena pod posamezno postavko popisa del.
V enotni ceni morajo biti zajeta vsa potrebna dela, transporti, prenosi,...</t>
  </si>
  <si>
    <t>Nabava, dobava in izvedba tlaka iz granitogres ploščic na podestih dozidanega stopnišča. Izvedba tlaka iz granitogres ploščic lepljenih s cementnim lepilom na estrih.</t>
  </si>
  <si>
    <t>Stenska obroba.</t>
  </si>
  <si>
    <t xml:space="preserve">V ceni zajeti tudi nizkostensko oblogo iz granitogres ploščic višine 10cm, stenski Alu profil (zaokrožnico) med talno keramiko in nizkostensko oblogo, zaključni Alu stenski profil nizkostenske obloge in odkapni Alu profil. Delovni stiki in način polaganja se predvidijo po načrtu polaganja. </t>
  </si>
  <si>
    <t>Odkapni profil.</t>
  </si>
  <si>
    <t>STAVBNO POHIŠTVO</t>
  </si>
  <si>
    <t>SKUPAJ STAVBNO POHIŠTVO:</t>
  </si>
  <si>
    <t>SPLOŠNA DOLOČILA
Pri izvajanju del je potrebno upoštevati vsa pripravljalna dela, pomožna dela zaključna dela. Pri posameznih postavkah stavbnega pohištva iz tega poglavja mora ponudnik v cenah za enoto mere obvezno zajeti, upoštevati in vkalkulirati še:
- V ceno za enoto mere morajo biti vračunani stroški za izdelavo delavniških načrtov ter detajlov za izvedbo posameznih elementov in izdelava predizmer na objektu.</t>
  </si>
  <si>
    <t>Pred izvedbo - montažo stavbnega pohištva je z izvajalcem gradbenih del potrebno uskladiti mere posameznih odprtin za okna in vrata.
- Delovni oder.
Pred izdelavo - naročilom projektant obvezno pismeno potrdi način izvedbe, posamezne artikle, opremo tipe in vse detajle! Izvajalec je obvezan izdelati vzorce za potrditev. Mere, smer odpiranja in samo vgradnjo vrat preveriti na licu mesta.</t>
  </si>
  <si>
    <t>Pred izdelavo ali naročilom stavbnega pohištva je obvezno preveriti višino spuščenega stropu zaradi uskladitve detajla vrat in sten, ki segajo do stropu in eventualnih skritih mehanizmov v spuščenih stropovih. 
Vrata in določene ključavnice pri drugem stavbne pohištvu in oknih (glej posamezne načrte) so v celoti vezana na varnostni sistem - enotni sistemski varnostni način zaklepanja z enim ključem ter kontrolo vstopa ter prehoda, zato se je pred izdelavo le tega potrebno posvetovati z izvajalcem in dobaviteljem varnostnega sistema in opreme (sistemske ključavnice, način zapiranja in zaklepanja, varnostni ključi, centralni sistem in podobno).</t>
  </si>
  <si>
    <t>Tesnilo proti gradbeni konstrukciji: Tesnila med slepim podbojem in gradbeno kostrukcijo ter okvirjem in slepim podbojem morajo ustrezati gradbeno fizikalnim zahtevam. Zahteve toplotne, protivlažne, zvočne, požarne zaščite in premikanje fug je potrebno upoštevati pri izbiri tesnila. Pri tesnenju priključnih fug z elastičnimi tesnilnimi sredstvi je potrebno upoštevati navodila proizvajalcev. Tesnila se lahko vgrajujejo le pri ustreznih vremenskih pogojih. Pri določitvi širine fug je odločilna celotna deformacija tesnilnega sredstva.</t>
  </si>
  <si>
    <t>Tesnilne folije (parne zapore): Priključke gradbene konstrukcije je potrebno zatesniti z ustrezno dimenzioniranimi, obstojnimi tesnilnimi folijami iz butilkaučuka oz. EPDM=ethylen-propylen-terpolymeri. Stike tesnilnih folij in razporeditve na različne nivoje je potrebno izvesti z zadostnim preklopom. Pri lepljenju preklopov je nujno, da so mesta lepljenja brez nečistoč. Potrebno se je izogniti zračnim mehurjem na mestih lepljenja. Folije je potrebno zlepiti po od prizvajalca navedeni minimalni širini, ter dodatno neprekinjeno mehansko zavarovati.</t>
  </si>
  <si>
    <t>Kjer je označeno morajo vrata izpolnjevati naslednje požarne zahteve:
- vrata med požarnimi sektorji vsaj 30 minutno požarno odpornost opremljena s samozapiralom in izolativna: 
EI1 30 C1 (običajno odprta vrata) in EI1 30 C4 (vrata za osebni prehod)
- vrata na meji požarnega sektorje proti obstoječi osnovni šoli vsaj 30 minutno požarno odpornost opremljena s samozapiralom in izolativna: EI1 30 C1 (običajno odprta vrata) in EI1 30 C4 (vrata za osebni prehod)
- vrata na poti evakaucije (evakuacijska vrata) vsaj 30 minutno požarno odpornost opremljena s samozapiralom in izolativna: EI1 30 C3</t>
  </si>
  <si>
    <t xml:space="preserve">Vsa požarna vrata morajo biti opremljena s samozaipralom.
Upoštevati je potrebno: 
 - SIST EN 14351-1  Okna in zunanja vrata 
 - STS  Notranja in požarna vrata 
 - SIST EN 13659  Senčila – žaluzije, polkna 
 - SIST EN 13561  Zunanja senčila 
 - SIST EN 1279-5  Izolacijska stekla 
 - SIST EN 13830  Obešene fasade 
 - ETA po ETAG 002 ali STS  Strukturne fasade 
 - SIST EN 572-9  Osnovno steklo 
 - SIST EN 12150-2  Toplotno kaljeno varnostno steklo 
 - SIST EN 14179-2  Toplotno kaljeno varnostno steklo s </t>
  </si>
  <si>
    <t>HS obdelavo 
 - SIST EN 14449  Varnostno lepljeno steklo 
 - SIST EN 1863-2  Toplotno utrjeno steklo 
 - SIST EN 438 Dekorativni visokotlačni laminati (HPL)
 - SIST EN 13241-1 Garažna vrata 
 - SIST EN 13501-2 Požarna klasifikacija gradbenih proizvodov in elementov stavb 
 - SIST EN 14600 Vrata in okna z določenimi lastnostmi požarne odpornosti in/ali dimotesnosti
 - SIST EN 1125 Ključavnice in stavbno okovje - Zapore z vodoravnim potisnim drogom za izhod ob paniki
 - SIST EN 179 Stavbno okovje - Naprave za zasilne izhode z vzvodno ročico ali pritisnim pedalom za evakuacijske poti
V enotni ceni morajo biti zajeta vsa potrebna dela, transporti, prenosi,...</t>
  </si>
  <si>
    <t>SLIKOPLESKARSKA DELA</t>
  </si>
  <si>
    <t>SKUPAJ SLIKOPLESKARSKA DELA:</t>
  </si>
  <si>
    <t>~ Delavci, ki delajo na višini, morajo biti zavarovani v skladu z predpisi in zakonom o Varstvo pri delu (vsa varovala, ki služijo za uporabo osebne zaščitne opreme v skladu z SIST EN 354, SIST EN 355, SIST EN 360, SIST EN 362 in Zakonom o varstvu in zdravju pri delu). Upoštevati je splošna navodila in predpise iz varstva pri gradbenih in slikopleskarskih delih, varovanje dihal z zaščitno masko in zaščita oči z zaščitnimi očali ali ščitnikom za obraz je potrebno le pri ročnem ali strojnem brušenju vgrajene mase.</t>
  </si>
  <si>
    <t>Na opleskanih površinah se ne smejo poznati sledovi od slikopleskarskega orodja  in ton mora biti enoten. 
Pred pričetkom je potrebno predhodno pregledati delovno površino in izvesti potrebna preddela; površine očistiti od emulzij, premazov opažev in mastnih deležev, pregledati niveleto površin in pomeriti stopnjo vlage. Vse našteto mora biti zajeto v E.M. posamezne postavke.</t>
  </si>
  <si>
    <t>V ceno je upoštevati vse zaščite pri slikanju ali pleskanju med posameznimi različnimi nanosi barv: bandažni trak, začasno odstranjevanje in ponovno nameščanje, zaščito lesenih ograj, zidnih površin, ipd…
Pleskarski izdelki (kit, barve in ostali premazi) morajo ustrezato sledečim parametrom in zahtevam: paroprepustnost izravnalnih mas po EN ISO 7783-2; koeficient μ&lt;40;  vrednost Sd (d = 3 mm) &lt;0,12; (m) razred I (visoka paroprepustnost). Paroprepustnost končnih zidnih premazov po EN ISO 7783-2; koeficient μ&lt;100;  vrednost Sd (d = 3 mm) &lt;0,01; (m) razred I (visoka paroprepustnost).</t>
  </si>
  <si>
    <t>Nabava, dobava in dvakratno slikanje ometanih sten s kakovostno disperzijsko barvo v več barvnih odtenkih za bolj obremenjene notranje površine, dobro pokrivno, z vsemi preddeli, transporti in potrebnim materialom. Barva po izboru projektanta.</t>
  </si>
  <si>
    <t>FASADERSKA DELA</t>
  </si>
  <si>
    <t>SKUPAJ FASADERSKA DELA:</t>
  </si>
  <si>
    <t>SPLOŠNA DOLOČILA
V ceni vseh postavk, morajo biti zajeta vsa dela, dobava in montaža, osnovni material, pritrdilni in tesnilni material, ter material za vse zaključke. Izvajalec mora vse mere preveriti na licu mesta in izdelati ustrezno tehnično dokumentacijo in delavniške risbe, ki jih mora potrditi projektant.</t>
  </si>
  <si>
    <t>Pri izvedbi, opremi in finalizaciji vseh izdelkov je potrebno upoštevati vse načrte, sheme in tehnične specifikacije. Pred izvedbo in montažo izdelkov je preveriti mere na objektu in v projektu. Vsa eventualna neskladja oz odstopanja je potrebno predhodno razjasniti s projektantom!
Podkonstrukcija prezračevane fasade mora biti dimenzionirana na mehanske obremenitve za konkretno mesto vgradnje.</t>
  </si>
  <si>
    <t>Upoštevati je potrebno: 
 - SIST EN 12467  Vlakno-cementne ravne plošče
 - STS ali ETA  Fasadna sidra 
 - STS ali ETA  Betonska sidra 
 - STS  Prezračevani mehansko pritrjeni in lepljeni fasadni sistemi 
V enotni ceni morajo biti zajeta vsa potrebna dela, transporti, prenosi,...</t>
  </si>
  <si>
    <t>Nabava, dobava in izdelava klasične kontaktne fasade z zaključnim tankoslojnim ometom s stikom z obstoječo fasado v sestavi:</t>
  </si>
  <si>
    <t>~ lepilo; oplemeniteno mineralno lepilo v visoko močjo sprijemanja</t>
  </si>
  <si>
    <t>~ toplotna izolacija; lamele iz kamene volne (kot npr. Knauf Insulation FKL ali enakovredno), debeline 15cm; toplotna prevodnost 0,040 W/mK (SIST EN 12667), odziv na ogenj razred A1 (SIST EN 13501)</t>
  </si>
  <si>
    <t>~ malta; visoko oplemenitena malta, elastična in s polimernimi vezivi oplemenitena mineralna malta, paropropustna, odporna na zunanje vplive</t>
  </si>
  <si>
    <t>~ armirna mrežica iz plastificirani, alkalno obstojnih steklenih niti</t>
  </si>
  <si>
    <t>~ PVC vogalniki z mrežico za utrjevanje vogalov in zidnih odprtin</t>
  </si>
  <si>
    <t>~ zaključni profili z mrežico za izdelavo odkapnih robov</t>
  </si>
  <si>
    <t>~ okenski profil s 3D tesnilnim trakom; za izdelavo stikov med okni in vrat s fasado</t>
  </si>
  <si>
    <t>~ prednamaz za impregnacijo armirnega sloja za boljšo sprijemanje z zalkjučnim slojem</t>
  </si>
  <si>
    <t>~ zaključni omet; disperzni dekorativni omet; omet za največje temperaturne obremenitve.</t>
  </si>
  <si>
    <r>
      <t xml:space="preserve">Nabava, dobava in montaža; okrogli požarni ventil za ločitev požarnih sektorjev v prezračevalnih in klimatskih sistemih, odporna na ogenj in hladen dim, testirana po EN 1366-2, klasificirana po EN 13501-3 ter certificirana po EN 15650 - ventil </t>
    </r>
    <r>
      <rPr>
        <sz val="11"/>
        <rFont val="Calibri"/>
        <family val="2"/>
        <charset val="238"/>
      </rPr>
      <t>ø</t>
    </r>
    <r>
      <rPr>
        <sz val="11"/>
        <rFont val="Calibri"/>
        <family val="2"/>
        <charset val="238"/>
        <scheme val="minor"/>
      </rPr>
      <t>. Namenjena za vgradnjo v lahke in težke stene.</t>
    </r>
  </si>
  <si>
    <r>
      <t>~ elektro inštalacijski kabel za moč tip NYY-J 5x6mm</t>
    </r>
    <r>
      <rPr>
        <sz val="11"/>
        <rFont val="Calibri"/>
        <family val="2"/>
        <charset val="238"/>
      </rPr>
      <t>²</t>
    </r>
  </si>
  <si>
    <t>DDV 22%:</t>
  </si>
  <si>
    <t>SKUPAJ Z DDV:</t>
  </si>
  <si>
    <t>OBJEKT:</t>
  </si>
  <si>
    <t>UREDITEV POŽARNE VARNOSTI OBJEKTA OŠ STANETA ŽAGARJA V KRANJU</t>
  </si>
  <si>
    <t>NAROČNIK / INVESTITOR:</t>
  </si>
  <si>
    <t>MESTNA OBČINA KRANJ</t>
  </si>
  <si>
    <t>SLOVENSKI TRG 1</t>
  </si>
  <si>
    <t>4000 KRANJ</t>
  </si>
  <si>
    <t>PROJEKT:</t>
  </si>
  <si>
    <t>PZI</t>
  </si>
  <si>
    <t>DATUM:</t>
  </si>
  <si>
    <t xml:space="preserve">SPLOŠNA DOLOČILA
Pri izvajanju slikopleskarskih del je potrebno upoštevati vsa pripravljalna dela, pomožna in zaključna dela, ter nabavo in dobavo materiala z vsemi potrebnimi transporti. Pri posameznih postavkah tega poglavja mora ponudnik v cenah za enoto mere obvezno zajeti, upoštevati in vkalkulirati še: 
~ Delovni odri, ki služijo varovanju življenja, izvajalcev ter ostalih na gradbišču in niso posebej navedenea v tem popisu se za čas izvajanja ne obračunavajo posebej, ampak jih je potrebno upoštevati v cenah za enoto posameznih postavk, v kolikor to ni v popisu posebej opisano in označeno. </t>
  </si>
  <si>
    <t>PRIPRAVA PODLAGE; Podlaga pred nanoson izravnalne mase mora biti trdna, suha in čista, brez slabo vezanih delcev, prahu, v vodi lahko topnih soli, mastnih oblog in druge  umazanije. Prah in drugo neoprijeto umazanijo posesamo ali odstranimo z  ometanjem, nerazgrajene ostanke opažnih olj z betonskih površin pa operemo s curkom vroče vode ali pare. Z zidnimi plesnimi okužene površine pred nanosom izravnalne mase obvezno dezinficiramo.</t>
  </si>
  <si>
    <t>Novovgrajene omete pred vgradnjo izravnalne mase sušimo oziroma zorimo za vsak cm debeline vsaj 7 do 10 dni, na nove betonske podlage pa izravnalne mase ne nanašamo prej kot mesec dni po betoniranju (navedeni časi sušenja podlage veljajo za normalne pogoje: T = +20 ºC, rel. zr. vl. = 65 %). Podlaga naj bo trdna suha in čista – brez slabo vezanih delcev, prahu, ostankov opažnih olj, masti in druge umazanije.</t>
  </si>
  <si>
    <t>Novo vgrajene omete in izravnalne mase v normalnih pogojih (T = +20 ºC, rel. vl. zraka = 65 %) sušimo oziroma zorimo najmanj 1 dan za vsak mm debeline, za betonske podlage pa je čas sušenja minimalno en mesec. Z že prebarvanih površin odstranimo vse v vodi lahko in hitro razmočljive barvne nanose ter opleske z oljnimi barvami, laki ali emajli.</t>
  </si>
  <si>
    <t>Z zidnimi plesnimi okužene površine pred barvanjem obvezno dezinficiramo. Pred prvim barvanjem na vse površine je obvezen osnovni premaz z ustrezno emulzijo. Osnovni premaz nanesemo s čistim orodjem; ročno s čopiči in valjčki ali strojno z brizganjem. Z barvanjem lahko v normalnih pogojih (T = +20 ºC, rel. vl. zraka = 65 %) pričnemo 6 -12 ur po nanosu osnovnega premaza.</t>
  </si>
  <si>
    <t xml:space="preserve">VGRADNJA IZRAVNALNIH MAS; Maso običajno vgrajujemo v dveh slojih, pri čemer naj debelina posameznega sloja ne presega 1 do 2 mm, skupna debelina dvoslojnega nanosa pa 3 mm. Maso nanašamo ročno – z nerjavečo jekleno gladilko – in jo po obdelovani ploskvi razvlečemo. Pri tem skušamo površino čim bolj zgladiti. Če je potrebno, odvečni material z gladilko odvzamemo in odstranimo. Prvi sloj pred nanosom drugega, enako pa tudi drugi oziroma zaključni sloj, obrusimo s finim brusnim papirjem. </t>
  </si>
  <si>
    <t xml:space="preserve">Brušenje je lahko ročno ali strojno. Če površine pripravljamo za zahtevnejše dekorativne obdelave, uporabimo brusni papir štev. 150, v drugih primerih pa izbiramo med brusnimi papirji štev. 80 in 120. Vgradnja izravnalne mase je možna le v primernih mikroklimatskih pogojih: temperatura zraka in zidne podlage naj ne bo nižja od +5 ºC in ne višja od +35 ºC, relativna vlažnost zraka pa ne višja od 80 %. </t>
  </si>
  <si>
    <t>NANAŠANJE BARVE; Barvo nanašamo v dveh slojih v razmaku 4 – 6 ur (T = +20 ºC, rel. vl. zraka = 65 %), s čistim, ustreznim in s tehničnim listom predpisanim orodjem za poldisperzijsko ali disperzijsko barvo. Posamezno zidno ploskev barvamo brez prekinitev od enega do drugega skrajnega robu. Nedostopne površine (koti, vogali, žlebovi, ozke špalete, ipd.) vedno obdelamo najprej. Barvanje je možno le v primernih razmerah oziroma v primernih mikroklimatskih pogojih: temperatura zraka in zidne podlage naj bo od +5 ºC do +35 ºC, relativna vlažnost zraka pa ne višja od 80 %.</t>
  </si>
  <si>
    <t>Upoštevati je potrebno: 
-  SIST EN 13300  Barve in premazna sredstva ter sistemi za zidove in stropove v notranjih prostorih 
 - SIST EN 1062-1  Barve in premazna sredstva ter sistemi za zunanje zidove (fasade) 
 - SIST EN 1504-2  Funkcijska premazna sredstva in sistemi za zaščito betonskih površin 
 - SIST EN 15824 Zunanji in notranji ometi na osnovi organskih veziv 
 - SIST EN 927 Barve in laki - Premazi in premazni sistemi za zunanjo zaščito lesa
V enotni ceni morajo biti zajeta vsa potrebna dela, transporti, prenosi,...</t>
  </si>
  <si>
    <t>Nabava, dobava in dvakratno slikanje mavčnokartonskih sten s kakovostno disperzijsko barvo v več barvnih odtenkih za bolj obremenjene notranje površine, dobro pokrivno, z vsemi preddeli, transporti in potrebnim materialom. Barva po izboru projektanta.</t>
  </si>
  <si>
    <t>Pri izdelavi stavbnega pohištva in pri montaži oken je upoštevati detajle in sheme PZI projekta, posamezne tehnične kosovnice projekta ter proizvajalca/ponudnika, katere potrdi arhitekt. Detajli in posamezni izračuni so za izvajalca obvezni; kakršna koli odstopanja od projekta so dovoljena le v soglasju in po predhodni pisni odobritvi odgovornega projektanta in investitorja. Izvajalec je dolžan pred montažo stavbnega pohištva/vrat le te predati v pregled nadzoru in od njega pridobiti pisno soglasje.</t>
  </si>
  <si>
    <t>Pred naročilom in jemanjem izmer morajo dobavitelji ali proizvajalci stavbnega pohištva na gradbišču uskladiti vse detajle, ki so povezani z montažo stavbnega pohištva; velikosti odprtin, pozicijo montaže v špaletah, detajle spajanja z zunanjimi in notranjimi policami, eventualnimi dodatnimi oblaganji posameznih špalet ter tesnenjem in zaključkom ob zidovih in ometih. Pred izdelavo v času jemanja predizmer na delovšču se je potrebno dogovoriti glede eventualne izvedbe in namestitve  senčil.</t>
  </si>
  <si>
    <t>Pred izdelavo projektant ali nadzor pismeno obvezno potrdi način izvedbe in detajle!  Celotno stavbno pohištvo mora biti izdelano iz tipiziranih  sistemov  v smislu kvalitete, ki mora ustrezati evropskim predpisom, standardom in v nadaljevanju opisanim sistemom izdelave.
Stavbno pohištvo izdelano po shemi in detajlu ter delovnem načrtu izvajalca, ki jih potrdi nadzor in projektant. Sistem odpiranja po shemi projektanta.</t>
  </si>
  <si>
    <t>Zaščita proti dežju in rosi: Za preprečitev nastajanja rose na steklenih površinah, profilih in panelih je potrebno vse priključke na gradbeno kostrukcijo potrebno izvesti: znotraj tesno proti vodni pari, zunaj netesno proti vodni pari. Paziti je potrebno na pravilno vgradnjo. Utori, v katere lahko vdre deževnica ali v katerih obstaja možnost nastanka kondenza, morajo imeti kontroliran odtok preko konstrukcije navzven.</t>
  </si>
  <si>
    <t>Navzven odprte utore za odvajanje vode je potrebno zaščititi s pokrivnimi kapicami.
Pločevine: Tudi, če v popisu del ni posebej navedeno, morajo za funkcionalno izvedbo potrebni priključki in zaključki, pritrditvena sidra, podkonstrukcije, pomožni, izolativni in tesnilni materiali biti vsebovani. Priključki in zaključki morajo biti izdelani iz vsaj 2 mm debele alu pločevine.</t>
  </si>
  <si>
    <t>Vsa vrata opremljena z zaščitenim sistemskim ključem. Enoten sistemski ključ s štirimi podsistemi, vsak osnovni cilinder opremljen s tremi cilindri. Vsak podsistem z 20 kosov ključev.</t>
  </si>
  <si>
    <t>Stopniščni profil.</t>
  </si>
  <si>
    <t>Nabava, dobava in montaža požarnoodpornega okna. Okno večdelno iz Alu večkomornih profilov s termočlenom, polnjena sredinska komora, trojno tesnenje, sredinsko pozicioniran termični člen, toplotna prehodnost Ud=0,6W/m2K. Zasteklitev - troslojni termopan Ug=0,5W/m2K, spodnji del okna zaradi višine parapeta zastekljen z varnostnim steklom - lepljeno varnostno steklo, požarnoodporno EI 30-C.</t>
  </si>
  <si>
    <t>Okno opremljeno z Alu notranjo in zunanjo okensko polico. Komplet z vsemi potrebnimi dodatnimi deli in materiali.</t>
  </si>
  <si>
    <t>Vrata evakuacijska, obešena na treh tečajih, opremljena s cilindrično protivlomno ključavnico, panik drogom na notranji strani in samozapiralom z drsnimi vodili kot npr. Geze ali enakovredno in talnim oz stenskim štoperjem. Pohodni prag iz eloksiranega aluminija EV1, 3x trodelna 3D nastavljiva nasadila.</t>
  </si>
  <si>
    <t>Vse okovje in kljuke izbrano na podlagi vzorcev po potrditvi projektanta ali naročnika. Zaključki na gradbene elemente znotraj paronepropustni, zunaj pa paropropustni in vodotesni, izvedeno po sistemu RAL montaže.</t>
  </si>
  <si>
    <t>Nabava, dobava in montaža enokrilnih evakuacijskih vrat. Vrata iz Alu večkomornih profilov s termočlenom, polnjena sredinska komora, trojno tesnenje, sredinsko pozicioniran termični člen, toplotna prehodnost Ud=0,6W/m2K. Zasteklitev - troslojni termopan Ug=0,5W/m2K, varnostno steklo - lepljeno varnostno steklo, požarnoodporno EI 30-C.</t>
  </si>
  <si>
    <r>
      <rPr>
        <b/>
        <sz val="11"/>
        <rFont val="Calibri"/>
        <family val="2"/>
        <charset val="238"/>
        <scheme val="minor"/>
      </rPr>
      <t>V3p</t>
    </r>
    <r>
      <rPr>
        <sz val="11"/>
        <rFont val="Calibri"/>
        <family val="2"/>
        <charset val="238"/>
        <scheme val="minor"/>
      </rPr>
      <t xml:space="preserve"> 81/208,5cm</t>
    </r>
  </si>
  <si>
    <r>
      <t>Nabava, dobava in montaža notranjih požarnoodpornih vrat EI 30-C. Vrata z jeklenim podbojem iz pocinkane pločevine debeline 1,5mm oz 2,0mm. Pločevina elektrogrundirana z visokokakovostno temeljno barvo na bazi cinka pri temperaturi 180</t>
    </r>
    <r>
      <rPr>
        <sz val="11"/>
        <rFont val="Calibri"/>
        <family val="2"/>
        <charset val="238"/>
      </rPr>
      <t>°C. Podboj z visokoelastičnim večkomornim tesnilom.</t>
    </r>
  </si>
  <si>
    <t xml:space="preserve">Vratno krilo leseno iz kombinacije mediapana, masivnega in vezanega lesa, na robovih lepljene masivne nalepke debeline 5mm, rahlo zaokrožene R2. Vratno krilo zaključeno z UV odporno plastjo PVC laminata, odporno na mehanske poškodbe. Vzorec in barva zaključne plasti po izboru projektanta. </t>
  </si>
  <si>
    <t>Vratno krilo obešeno na 3 tečajih iz nerjaveče kovine, opremljeno s cilindrično ključavnico iz nerjevače kovine z inox rozeto, enotočkovno zaklepanje - sistemski ključ. Kljuka iz brušene nerjaveče kovine.</t>
  </si>
  <si>
    <t>Vratno krilo opremljeno s samozapiralom in talnim oz stenskim štoperjem. Komplet z vsemi potrebnimi dodatnimi deli in materiali.</t>
  </si>
  <si>
    <t xml:space="preserve">Delovni stiki in način polaganja se predvidijo po načrtu polaganja. </t>
  </si>
  <si>
    <t>Nabava, dobava in montaža protizdrsnega traku. Trak montiran oz zalepljen na obstoječo stršno pločevino atike v območju evakuacijske poti na požarno stopnišče. Komplet z vsemi potrebnimi dodatnimi deli in materiali.</t>
  </si>
  <si>
    <t>Nabava, dobava, montaža in demontaža fasadnega odra; enostavni cevni fasadni oder, višine do 20,00m. Oder za izdelavo fasade, montažo kleparskih izdelkov, žlebov, obrob ter za izdelavo finalnih opleskov.</t>
  </si>
  <si>
    <t>Oder z zaščitno ponjavo ter z vsemi potrebnimi vertikalnimi in horizontalnimi prehodi na posamezne delovne platoje, varnostnimi ograjami in potrebnimi sidri. Komplet z vsemi potrebnimi dodatnimi deli in materiali.</t>
  </si>
  <si>
    <t>~ Dilatacijski profil na stiku obstoječe in nove fasade. Komplet z vsemi potrebnimi dodatnimi deli in materiali.</t>
  </si>
  <si>
    <t>Nabava, dobava in izdelava fasadnega ometa na betonskih podestih požarnega stopnišča. Obdelava čela in stropa - zaključni tankoslojni omet s stikom z obstoječo fasado v sestavi:</t>
  </si>
  <si>
    <t>~ zaključni omet; disperzni dekorativni omet; omet za največje temperaturne obremenitve v barvi po izboru projetanta.</t>
  </si>
  <si>
    <t>~ toplotna izolacija "cokla" fasade v višini 100cm: plošče iz ekstrudiranega polistirena s hrapavo površino plošč za boljši oprijem kot npr. Knauf Insulatin Polyfoam Ultragrip ali enakovredno debeline 15cm</t>
  </si>
  <si>
    <t>~ Cokel fasade - kulir v barvi po izboru projektanta.</t>
  </si>
  <si>
    <t>1.1.</t>
  </si>
  <si>
    <t>1.2.</t>
  </si>
  <si>
    <t>1.3.</t>
  </si>
  <si>
    <t>1.4.</t>
  </si>
  <si>
    <t>1.5.</t>
  </si>
  <si>
    <t>1.6.</t>
  </si>
  <si>
    <t>1.7.</t>
  </si>
  <si>
    <t>1.8.</t>
  </si>
  <si>
    <t>1.9.</t>
  </si>
  <si>
    <t>1.10.</t>
  </si>
  <si>
    <t>1.11.</t>
  </si>
  <si>
    <t>1.11.1.</t>
  </si>
  <si>
    <t>1.11.2.</t>
  </si>
  <si>
    <t>1.12.</t>
  </si>
  <si>
    <t>1.13.</t>
  </si>
  <si>
    <t>1.14.</t>
  </si>
  <si>
    <t>1.15.</t>
  </si>
  <si>
    <t>2.</t>
  </si>
  <si>
    <t>2.1.</t>
  </si>
  <si>
    <t>2.2.</t>
  </si>
  <si>
    <t>2.3.</t>
  </si>
  <si>
    <t>2.3.1.</t>
  </si>
  <si>
    <t>2.4.</t>
  </si>
  <si>
    <t>2.4.1.</t>
  </si>
  <si>
    <t>2.5.</t>
  </si>
  <si>
    <t>2.5.1.</t>
  </si>
  <si>
    <t>2.6.</t>
  </si>
  <si>
    <t>2.7.</t>
  </si>
  <si>
    <t>2.8.</t>
  </si>
  <si>
    <t>2.8.1.</t>
  </si>
  <si>
    <t>2.9.</t>
  </si>
  <si>
    <t>2.10.</t>
  </si>
  <si>
    <t>2.11.</t>
  </si>
  <si>
    <t>2.12.</t>
  </si>
  <si>
    <t>3.</t>
  </si>
  <si>
    <t>3.1.</t>
  </si>
  <si>
    <t>3.2.</t>
  </si>
  <si>
    <t>3.3.</t>
  </si>
  <si>
    <t>3.4.</t>
  </si>
  <si>
    <t>3.4.1.</t>
  </si>
  <si>
    <t>3.4.2.</t>
  </si>
  <si>
    <t>3.5.</t>
  </si>
  <si>
    <t>3.6.</t>
  </si>
  <si>
    <t>3.7.</t>
  </si>
  <si>
    <t>3.8.</t>
  </si>
  <si>
    <t>3.9.</t>
  </si>
  <si>
    <t>3.10.</t>
  </si>
  <si>
    <t>3.11.</t>
  </si>
  <si>
    <t>4.</t>
  </si>
  <si>
    <t>4.1.</t>
  </si>
  <si>
    <t>4.2.</t>
  </si>
  <si>
    <t>4.3.</t>
  </si>
  <si>
    <t>4.4.</t>
  </si>
  <si>
    <t>4.5.</t>
  </si>
  <si>
    <t>4.6.</t>
  </si>
  <si>
    <t>4.7.</t>
  </si>
  <si>
    <t>4.8.</t>
  </si>
  <si>
    <t>4.9.</t>
  </si>
  <si>
    <t>4.10.</t>
  </si>
  <si>
    <t>4.11.</t>
  </si>
  <si>
    <t>4.12.</t>
  </si>
  <si>
    <t>4.13.</t>
  </si>
  <si>
    <t>5.</t>
  </si>
  <si>
    <t>5.1.</t>
  </si>
  <si>
    <t>5.2.</t>
  </si>
  <si>
    <t>5.3.</t>
  </si>
  <si>
    <t>5.4.</t>
  </si>
  <si>
    <t>5.5.</t>
  </si>
  <si>
    <t>5.6.</t>
  </si>
  <si>
    <t>5.7.</t>
  </si>
  <si>
    <r>
      <t>m</t>
    </r>
    <r>
      <rPr>
        <sz val="11"/>
        <rFont val="Calibri"/>
        <family val="2"/>
        <charset val="238"/>
      </rPr>
      <t>³</t>
    </r>
  </si>
  <si>
    <r>
      <t>m</t>
    </r>
    <r>
      <rPr>
        <sz val="11"/>
        <rFont val="Calibri"/>
        <family val="2"/>
        <charset val="238"/>
      </rPr>
      <t>'</t>
    </r>
  </si>
  <si>
    <t>5.8.</t>
  </si>
  <si>
    <t>5.9.</t>
  </si>
  <si>
    <t>5.10.</t>
  </si>
  <si>
    <t>5.11.</t>
  </si>
  <si>
    <t>6.</t>
  </si>
  <si>
    <t>6.1.</t>
  </si>
  <si>
    <t>6.1.1.</t>
  </si>
  <si>
    <t>6.1.2.</t>
  </si>
  <si>
    <t>6.2.</t>
  </si>
  <si>
    <t>6.3.</t>
  </si>
  <si>
    <t>6.4.</t>
  </si>
  <si>
    <t>6.5.</t>
  </si>
  <si>
    <t>6.6.</t>
  </si>
  <si>
    <t>6.7.</t>
  </si>
  <si>
    <t>6.8.</t>
  </si>
  <si>
    <t>6.9.</t>
  </si>
  <si>
    <t>6.10.</t>
  </si>
  <si>
    <t>6.10.1.</t>
  </si>
  <si>
    <t>6.10.2.</t>
  </si>
  <si>
    <t>6.11.</t>
  </si>
  <si>
    <t>6.11.1.</t>
  </si>
  <si>
    <t>6.11.2.</t>
  </si>
  <si>
    <t>6.12.</t>
  </si>
  <si>
    <t>6.13.</t>
  </si>
  <si>
    <t>6.14.</t>
  </si>
  <si>
    <t>1.2.1.</t>
  </si>
  <si>
    <t>3.1.1.</t>
  </si>
  <si>
    <t>3.1.1.1.</t>
  </si>
  <si>
    <t>3.1.1.2.</t>
  </si>
  <si>
    <t>3.1.1.3.</t>
  </si>
  <si>
    <t>3.1.1.4.</t>
  </si>
  <si>
    <t>3.1.1.5.</t>
  </si>
  <si>
    <t>3.1.1.6.</t>
  </si>
  <si>
    <t>6.1.3.</t>
  </si>
  <si>
    <t>7.</t>
  </si>
  <si>
    <t>7.1.</t>
  </si>
  <si>
    <t>7.1.1.</t>
  </si>
  <si>
    <t>7.2.</t>
  </si>
  <si>
    <t>7.2.1.</t>
  </si>
  <si>
    <t>7.3.</t>
  </si>
  <si>
    <t>7.3.1.</t>
  </si>
  <si>
    <t>8.</t>
  </si>
  <si>
    <t>8.1.</t>
  </si>
  <si>
    <t>8.2.</t>
  </si>
  <si>
    <t>9.</t>
  </si>
  <si>
    <t>9.1.</t>
  </si>
  <si>
    <t>9.2.</t>
  </si>
  <si>
    <t>9.2.1.</t>
  </si>
  <si>
    <t>9.2.2.</t>
  </si>
  <si>
    <t>9.3.</t>
  </si>
  <si>
    <t>10.</t>
  </si>
  <si>
    <t>10.1.</t>
  </si>
  <si>
    <t>10.2.</t>
  </si>
  <si>
    <t>4.1.1.</t>
  </si>
  <si>
    <t>Demontaža dela obstoječe strešne pločevine na mestu kjer se doziduje jašek dvigala; pločevina strešne atike (vertikalna in horizontalna pločevina) r.š. cca 95cm. Zarezovanje linije rušitve, iznos materiala iz objekta, nakladanje na kamion in odvoz na deponijo po izboru izvajalca del, komplet s stroški transporta in plačilom takse deponije.</t>
  </si>
  <si>
    <t>Demontaža dela obstoječe strešne pločevine na mestu kjer se nadziduje jašek dvigala; pločevina na strešni atiki oz strešnem robu r.š. cca 80cm. Zarezovanje linije rušitve, iznos materiala iz objekta, nakladanje na kamion in odvoz na deponijo po izboru izvajalca del, komplet s stroški transporta in plačilom takse deponije.</t>
  </si>
  <si>
    <t>Čiščenje obstoječe nosilne odkopane površine konstrukcije, priprava na dozidavo; pranje obstoječih površin z visokotlačnim čistilcem. Za odstranjevanje slabo oprijetih delcev in umazanije ter za čiščenje ploskev je potrebna uporaba visokotlačnega čistilca z vročo vodo pod tlakom 80 do 100 barov. Po čiščenju je površino pred nadaljevanjem del potrebno sušiti najmanj 2 dni.</t>
  </si>
  <si>
    <t>3.12.</t>
  </si>
  <si>
    <t>Nabava, dobava in vgrajevanje armiranega betona kvalitete C 25/30 za dodbetoniranje obstoječega pasovnega temelja; temelj debeline prereza 0,12m³/m', (C 25/30; XC2), toleranca: nivelirana na točnost ± 0,5 cm/4,0 m. V ceni potrebno upoštevati sidranje armature v obstoječo konstrukcijo. Komplet z vsemi potrebnimi dodatnimi deli in materiali.</t>
  </si>
  <si>
    <t>Nabava, dobava in vgrajevanje armiranega betona kvalitete C25/30 za AB stene jaška dvigala; stene debeline prereza do 0,20m³/m², (C 30/35; XC2), gladko zaribani, toleranca: nivelirana na točnost ± 0,5 cm/4,0 m. V ceni potrebno upoštevati sidranje armature v obstoječo konstrukcijo. Komplet z vsemi potrebnimi dodatnimi deli in materiali.</t>
  </si>
  <si>
    <t>Nabava, dobava in vgrajevanje armiranega betona kvalitete C25/30 za preklade; preklade debeline prereza do 0,08m³/m', (C 25/30; XC2), toleranca: nivelirana na točnost ± 0,5 cm/4,0 m. V ceni potrebno upoštevati predpripravo ležišča preklade v obstoječi nosilni konstrukciji. Komplet z vsemi potrebnimi dodatnimi deli in materiali.</t>
  </si>
  <si>
    <t>Požarno stopnišče sestavljeno iz:</t>
  </si>
  <si>
    <t>C.</t>
  </si>
  <si>
    <t>STROJNE INŠTALACIJE</t>
  </si>
  <si>
    <t>REKAPITULACIJA STROJNO INŠTALACIJSKIH DEL</t>
  </si>
  <si>
    <t>SPLOŠNA DOLOČILA
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</si>
  <si>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Zakonom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</si>
  <si>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</si>
  <si>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</si>
  <si>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</si>
  <si>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</si>
  <si>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</si>
  <si>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</si>
  <si>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Preskus hidrantnega omrežja ki je sestavljen iz pregleda dokumentacije in preizkusa hidrantnega omrežja ter pridobitev pisnega poročila o ustreznosti hidrantnega omrežja.</t>
  </si>
  <si>
    <t>Dezinfekcijo sistemov pitne vode ter izpiranje, jemanje vzorcev, pregled ustreznosti vode in pridobitev izvida o ustreznosti. V primeru da izvidi niso ustrezni je izvajalec dolžan ponoviti postopke dezinfekcije in po potrebi izvesti dela za odpravo problema.</t>
  </si>
  <si>
    <t>Vris sprememb, nastalih med gradnjo v PZI načrt ter predaja teh izdelovalcu PID načrta.</t>
  </si>
  <si>
    <t>Označevanje cevovodov ter kanalov z označbo medija in smeri toka.</t>
  </si>
  <si>
    <t>Izdelava dokazila o zanesljivosti objekta skladno z veljavnim pravilnikom.</t>
  </si>
  <si>
    <t>ZUNANJI RAZVODI - GRADBENA DELA</t>
  </si>
  <si>
    <t>Zakoličba osi cevovoda z zavarovanjem osi, oznako horizontalnih in vertikalnih lomov, oznako vozlišč, odcepov in zakoličba mesta prevezave na obstoječi cevovod ter vris v kataster  in izdelava geodetskega posnetka</t>
  </si>
  <si>
    <t xml:space="preserve">potrebnega bočnega zavarovanja sten izkopa pred posipanjem (plohi, razpore, ipd), z odlaganjem zemljine na rob izkopa za kasnejši zasip ali z odvozom v začasno deponijo v bližini na gradbišču (za potrebe kasnejšega zasipa) - obračun v raščenem stanju. </t>
  </si>
  <si>
    <t>Strojno-ročni izkop jarka za gradnjo vodovoda, zemljina III.-IV. kategorije, globina izkopa od 0,00 do 2,50 m, v izračunu kubature upoštevan nagib sten izkopa cca 70˚, z odlaganjem zemljine na rob izkopa</t>
  </si>
  <si>
    <t xml:space="preserve">ali z odvozom v začasno deponijo v bližini na gradbišču (za potrebe kasnejšega zasipa), z upoštevanjem dodatka za otežen izkop zaradi omejene širine prostora - obračun v raščenem stanju.  </t>
  </si>
  <si>
    <t>Planiranje dna jarka v ravnini ali vzdolžnih naklonih pri normalnih pogojih v vseh kategorijah.</t>
  </si>
  <si>
    <t>Izdelava peščene posteljice in zasipa z 2 x sejanim peskom</t>
  </si>
  <si>
    <t>Zasip preostalega dela izkopanega jarka po končani izvedbi novega vodovoda s primernim izkopanim materialom III.-IV.kategorije, z utrjevanjem v plasteh do predpisane zbitosti (obračun v komprimiranem stanju), z nakladanjem in dovozom zemljine iz začasne deponije na gradbišču, z istočasnim izvlačenjem zaščite sten izkopa pred posipanjem; z upoštevanjem oteženega zasipa zaradi omejenega prostora.</t>
  </si>
  <si>
    <t>V vrednosti upoštevati tudi stroške geomehanskega pregleda primernosti izkopane zemljine za potrebe zasipa!
(30% izkopanega materiala primerne frakcije se uporabi za ponovni zasip)</t>
  </si>
  <si>
    <t>Odvoz preostalega izkopanega materiala deponiranega kraj jarka z nakladanjem in razkladanjem ter odvozom na trajno deponijo s pridobitvijo evidenčnih listov</t>
  </si>
  <si>
    <t>Obbetoniranje fazonov (horizontalnih in vertikalnih lokov, odcepov ter podstavkov za hidrante z betonom C 16/20 (cca. 0,3m3/kos)</t>
  </si>
  <si>
    <t>Obbetoniranje cestnih kap zasunov z C16/20 z vsemi pomožnimi deli</t>
  </si>
  <si>
    <t>Planiranje in čiščenje terena vzdolž trase po zasutju cevovoda v širini 2,5 m</t>
  </si>
  <si>
    <t>ZUNANJI RAZVOD - MATERIAL</t>
  </si>
  <si>
    <t>NL fazonski kosi po EN 545:2011 (nodularna litina) na notranji strani zaščitena z epoksi žaščito minimalno 70μm, skupaj s tesnilnim ter vijačnim materialom (za vsako flanšo DN 80 je predvideno 8 vijakov M16 - L/X=85/57, za vsako flanšo DN 100 je predvideno 8 vijakov</t>
  </si>
  <si>
    <t xml:space="preserve">M16 - L/X=90/62, za vsako flanšo DN 150 je predvideno 8 vijakov M20 - L/X=100/72, za vsako flanšo DN 200 je predvideno 12 vijakov M20 - L/X=100/72, za vsako flanšo DN 250 je predvideno 12 vijakov M24 - L/X=110/82); ves tesnilni in pritrdilni material se dobavlja v kompletu z fazonskimi kosi) </t>
  </si>
  <si>
    <t xml:space="preserve"> - FF kos DN 80; l=500 mm</t>
  </si>
  <si>
    <t xml:space="preserve"> - N kos DN 80</t>
  </si>
  <si>
    <t xml:space="preserve"> - T kos DN 100/80</t>
  </si>
  <si>
    <t>Univerzalna spojka iz nodularne litine EN-GJS-400, epoksi prašno lakirana po EN 14525, prirobnica po standardu EN 1092-2 PN10, skupaj z vijaki in tesnili po EN 681-1 (primeren za pitno vodo)</t>
  </si>
  <si>
    <t>HAWLE SYNOFLEX ali enakovredni</t>
  </si>
  <si>
    <t>DN 100 (104-132)</t>
  </si>
  <si>
    <t>Zasun kratke izvedbe sestavljen iz:</t>
  </si>
  <si>
    <t xml:space="preserve">zasuna iz nodularne litine EN-GJS-400-18 po EN 1563 </t>
  </si>
  <si>
    <t>~ teleskopska vgradna garnitura (globina 1,3-1,8m), spajanje z oklepom na bajonet ali navoj (brez dodatnega fiksiranja z vtičem), omogoča kompakten spoj za potrebe posluževanja v zemljo vgrajene armature,</t>
  </si>
  <si>
    <t>~ cestna kapa – mala (dimenzije pokrova ø95), ohišje kape in pokrov iz nodularne litine, bitumensko in dodatno protikorozijsko epoxi prašno zaščiten. Naleganje pokrova konusno z podaljšanim zobom. Pokrov v celoti odstranljiv. Možnost prilagajanja glede na teren s pripadajočimi distančnimi obroči,</t>
  </si>
  <si>
    <t>~ nosilna podložna plošča iz umetnega materiala se namesti pod cestno kapo in ustreza tipu vgradne garniture,</t>
  </si>
  <si>
    <t>skupaj s tesnilnim in vijačnim materialom</t>
  </si>
  <si>
    <t>DN 80</t>
  </si>
  <si>
    <t>Nadzemni hidrant– lomljive izvedbe. Telo nadzemnega hidranta mora biti iz INOX, glava iz nodularne litine z dvema "C" priključkoma ter enim "B"priključkom. Hidrant mora biti opremljen z izpustno odprtino po kateri odteče stoječa voda iz hidranta. Ustrezati morajo standardu SIST EN 14384:2005 skupaj s tesnilnim in vijačnim materialom</t>
  </si>
  <si>
    <t>DN 80 RD=1250 mm</t>
  </si>
  <si>
    <t>Omara z gasilsko opremo za nadzemne hidrante, ki vsebuje:</t>
  </si>
  <si>
    <t>~ tlačno cev trevira Ø 52 (L=15m) – 4 kosi</t>
  </si>
  <si>
    <t>~ ročnik na zasun Ø 52 – 2 kosa</t>
  </si>
  <si>
    <t>~ ključ za nadzemni hidrant</t>
  </si>
  <si>
    <t>~ ključ C – 2 kosa</t>
  </si>
  <si>
    <t>Dobava in polaganje signalno opozorilnega traku</t>
  </si>
  <si>
    <t>Dobava in montaža tablic za označevanje zasunov in hidrantov na ustrezne drogove</t>
  </si>
  <si>
    <t>Dobava in montaža drogov za montažo tablic</t>
  </si>
  <si>
    <t>Tlačni preizkus na položenega cevovoda po standardu SIST EN 805 ter  navodilih upravljalca vodovoda</t>
  </si>
  <si>
    <t>Dezinfekcija položenega cevovoda po standardu SIST EN 805, navodilih DVGW W 291 ter navodilih IVZ</t>
  </si>
  <si>
    <t>Prevezava novozgrajenih cevovodov na  vodovodno omrežje  z obdelavo prerezov</t>
  </si>
  <si>
    <t>Geodetski posnetek izvedenih del po zaključku del kot osnova za izdelavo projektne dokumentacije faza PID.</t>
  </si>
  <si>
    <t>SKUPAJ VODOVODNA INŠTALACIJA:</t>
  </si>
  <si>
    <t>VODOVODNA INŠTALACIJA</t>
  </si>
  <si>
    <t>Strojni izkop jarka za gradnjo vodovoda v območju trase, zemljina III.-IV. kategorije, globina izkopa do 2,50 m, v izračunu kubature upoštevan nagib sten izkopa cca 70˚, širina dna izkopa do 0,90 m, vključno z izvedbo event.</t>
  </si>
  <si>
    <t>Delni izkop v obstoječi asfaltni površini; rušitev asfalta s predhodnim zarezovanjem linije rušitve.</t>
  </si>
  <si>
    <t xml:space="preserve">Nabava, dobava in krpanje asfaltne površine kjer se je izvajal izkop. </t>
  </si>
  <si>
    <t>Vgrajevanje tampona - drobljenec 0-22 mm v debelini do cca 40 cm v območju izkopanih jarkov za gradnjo komunalnih vodov v območju obst. utrjenih površin (vozišča, pločniki), z razgrinjanjem in utrjevanjem v plasteh do potrebne zbitosti (Ev2 vsaj 120 MPa) ter finim planiranjem s točnostjo +-1 cm - obračun v komprimiranem stanju.</t>
  </si>
  <si>
    <t xml:space="preserve">strojno polaganje asfalta za vozne površine v območju izkopov debeline 10,00 cm v sestavi: </t>
  </si>
  <si>
    <t>~ nosilna spodnja plast bitumeniziranega asfaltdrobirja AC 22 base B 50/40 A4 v debelini 6cm</t>
  </si>
  <si>
    <t>~ obrabne in zaporne plasti bituminizirane zmesi AC 8 surf B70/100 A4 v debelini 4,00cm.</t>
  </si>
  <si>
    <t xml:space="preserve">Polaganje v projektiranih padcih, z vsemi pobrizgi s pripadajočimi emulzijami.  Polaganje se izvaja strojno v delno kombinirani izvedbi. </t>
  </si>
  <si>
    <t>V ceni potrebno upoštevati obdelavo stika z obstoječim asfaltom (zarezovanje ravne linije obstoječega asfalta in 2x hladni premaz stika med starim in novim s polimerno emulzijo).</t>
  </si>
  <si>
    <t>Zapiranje odseka in praznjenje cevovoda javnega vodovoda.</t>
  </si>
  <si>
    <t>Razrez obstoječega cevovoda, vključno brušenje robov.</t>
  </si>
  <si>
    <t>Cev iz duktila - specifikacija
Tlačna cev za vodovod, izdelana iz duktilne litine (GGG) v skladu z SIST EN 545:2010, razred K9 za NP10, z Vi tesnili, znotraj zaščitene s cementnim obrizgom (natural), zunaj z vročim cinkanjem ter pokrivnim bitumenskim premazom, vključno z dodatkom za odrez.</t>
  </si>
  <si>
    <t>Cev po zgornji specifikaciji:
dimenzija DN80</t>
  </si>
  <si>
    <t>1.2.2.</t>
  </si>
  <si>
    <t>1.15.1.</t>
  </si>
  <si>
    <t>1.15.2.</t>
  </si>
  <si>
    <t>1.15.3.</t>
  </si>
  <si>
    <t>1.16.</t>
  </si>
  <si>
    <t>1.17.</t>
  </si>
  <si>
    <t>1.18.</t>
  </si>
  <si>
    <t>1.19.</t>
  </si>
  <si>
    <t>1.20.</t>
  </si>
  <si>
    <t>1.21.</t>
  </si>
  <si>
    <t>1.22.</t>
  </si>
  <si>
    <t>1.23.</t>
  </si>
  <si>
    <t>1.24.</t>
  </si>
  <si>
    <t>1.25.</t>
  </si>
  <si>
    <t>1.26.</t>
  </si>
  <si>
    <t>Nabava, dobava in montaža strešnih kleparskih elementov iz jeklene barvane pocinkane pločevine; pocinkana pločevina debeline 0,55 mm, v barvi po izboru arhitekta (v odtenku svetlo sive barve kot npr. RAL 7038); nosilne kljuke in objemke iz jeklene pocinkane pločevine; pritrjevanje za I. vetrovno cono.</t>
  </si>
  <si>
    <t>4.2.1.</t>
  </si>
  <si>
    <t>4.2.2.</t>
  </si>
  <si>
    <t>4.2.3.</t>
  </si>
  <si>
    <t>4.2.4.</t>
  </si>
  <si>
    <t>4.2.5.</t>
  </si>
  <si>
    <t>2.7.1.</t>
  </si>
  <si>
    <t>a.</t>
  </si>
  <si>
    <t>2.11.2.</t>
  </si>
  <si>
    <t>POPIS GRADBENIH, OBRTNIŠKIH IN INŠTALACIJSKIH DEL</t>
  </si>
  <si>
    <t>Nabava, dobava in predelava obstoječe ograje na ravni zazelenjeni strehi. Vgradnja ograjnih vrat, širine 120cm. Vrata iz jeklenih profilov kot obstoječa ograja, obešena na 2 tečaji, opremljena s kljuko in cilindrično ključavnico. Vrata zaščitena z antikorozijsko barvo in 2x barvana kot obstoječa ograja. Komplet z vsemi potrebnimi dodatnimi deli in materiali.</t>
  </si>
  <si>
    <t>1.4.1.</t>
  </si>
  <si>
    <t>1.4.2.</t>
  </si>
  <si>
    <r>
      <rPr>
        <b/>
        <sz val="11"/>
        <rFont val="Calibri"/>
        <family val="2"/>
        <charset val="238"/>
        <scheme val="minor"/>
      </rPr>
      <t>V1p</t>
    </r>
    <r>
      <rPr>
        <sz val="11"/>
        <rFont val="Calibri"/>
        <family val="2"/>
        <charset val="238"/>
        <scheme val="minor"/>
      </rPr>
      <t xml:space="preserve"> 140/280cm</t>
    </r>
  </si>
  <si>
    <r>
      <rPr>
        <b/>
        <sz val="11"/>
        <rFont val="Calibri"/>
        <family val="2"/>
        <charset val="238"/>
        <scheme val="minor"/>
      </rPr>
      <t>O1p</t>
    </r>
    <r>
      <rPr>
        <sz val="11"/>
        <rFont val="Calibri"/>
        <family val="2"/>
        <charset val="238"/>
        <scheme val="minor"/>
      </rPr>
      <t xml:space="preserve"> 343/320cm</t>
    </r>
  </si>
  <si>
    <t>Prezračevalna rešetka dimenzije 60/60cm z vodoravnimi fiksnimi lamelami in prezračevalnim kanalom dolžine 35cm. Skrita pritrditev. Komplet z vsemi potrebnimi dodatnimi deli in materiali.</t>
  </si>
  <si>
    <t>Stopniščna ograja višine 110cm iz nosilnih stojk in ročaja iz jeklenega škatlastega profila 50/50/4mm in polnila iz jeklenih vertikal in 2 horizontal profila 15/15/1,5mm v rastru 10-12cm. Ročaj montiran na jeklenih distančnikih na vertikalah ø12mm, višine 10cm. Profili cinkani in prašno barvani v barvi po izboru projektanta (svetlo siva), med seboj varjeni in vijačeni.</t>
  </si>
  <si>
    <t>stopniščna ograja v ravnini višine 110cm</t>
  </si>
  <si>
    <t>stopniščna ograja v poševnini višine 110cm</t>
  </si>
  <si>
    <t>stopniščna ograja v ravnini višine 177cm</t>
  </si>
  <si>
    <t>Vsa dela in preddela vključno z izravnavo tal, fugiranjem in silikoniziranjem zadnje vogalne fuge s silikonsko fugirno maso v barvi fugirne mase in z vsem potrebnim materialom.
- dimenzije npr. 30 x 30 cm 
- deb. 9 mm
- drsnost R 11.
Barva in način polaganja po izboru projektanta.</t>
  </si>
  <si>
    <t>Vse okovje izbrano na podlagi vzorcev po potrditvi projektanta ali naročnika. Zaključki na gradbene elemente znotraj paronepropustni, zunaj pa paropropustni in vodotesni, izvedeno po sistemu RAL montaže.</t>
  </si>
  <si>
    <t>Na zasteklitvah varnostne oznake iz samolepilnih delno prosojnih, satiniranih nalepk v beli barvi. Oznake iz PVC folije, debeline 0,8mm, črta širine 12,0 cm na višini 88,0 -100,0 cm in na višini 148,0 -160,0 cm; SIST ISO 21542.</t>
  </si>
  <si>
    <t>Izvajale naredi delavniško risbo in jo preda nadzoru in projektantu v potrditev.</t>
  </si>
  <si>
    <t>Stopniščna ograja na spodnji stopniščni rami povišana do višine ograje na prvem podestu z vgrajenimi ograjnimi vrati na stopniščni rami za preprečevanje dostopa. Ograja višine 110-270cm. Vrata opremljena s panik kljuko na notranji strani, cilindrično ključavnico in samozapiralom. Vrata na 3 tečajih.</t>
  </si>
  <si>
    <t>stopniščna ograja v poševnimi višine 110-270cm</t>
  </si>
  <si>
    <t>stopniščna ograja v ravnini višine 270cm z ograjnimi enokrilnimi vrati dimenzije 120/210cm</t>
  </si>
  <si>
    <t>Izvajalec mora pred pričetkom del pripraviti VARNOSTNI NAČRT.</t>
  </si>
  <si>
    <t>Izvajalec mora pred pričetkom del urediti PRIJAVO GRADBIŠČA.</t>
  </si>
  <si>
    <t>Strojni in delno ročni izkop pod delom obstoječega temelja za potrebe podbetoniranja. Izkop v zemljini IV.ktg., globine cca 50cm. Nakladanje zemljine na kamion in odvoz na deponijo po izboru izvajalca del, vključno s stroški prevoza in plačilom takse deponije.</t>
  </si>
  <si>
    <t>Sidranje prizidave v obstoječo konstrukcijo (po načrtu gradbenih konstrukcij); sidranje z jeklenimi palicami kvalitete 8.8.. Sidranje z epoxi maso kot npr. HILTI HIT RE 100 ali enakovredno.</t>
  </si>
  <si>
    <t>Ozemljitev stopnišča na obstoječi strelovod z valjancem 5/25.</t>
  </si>
  <si>
    <t>~ valjanec</t>
  </si>
  <si>
    <t>~ sponke</t>
  </si>
  <si>
    <t xml:space="preserve">Nabava, dobava in izdelava požarno odporne mavčnokartonske predelne stene EI 30-C v delu obstoječega objekta (strojnica dvigala); predelna stena z dvojno podkonstrukcijo višine do 3,10m, dvoslojna obloga, v sestavi: </t>
  </si>
  <si>
    <t>~ jašek (ni vključen v ceno): armiran beton, glava jaška 4300 mm, globina jame jaška1400 mm
~ strojnica dvigala: ob jašku dvigala
~ pred montažo dvigala pleskanje jaška dvigala.
V ceni zajeti tudi izdelavo načrta dvigala, delavniških načrtov, izvedbo tehničnega pregleda in pridobitev potrebnih dovoljenj in certifikatov ter šolanje uporabnika.</t>
  </si>
  <si>
    <t>Nabava, dobava in vgrajevanje armiranega betona kvalitete C 25/30 za podbetoniranje obstoječega pasovnega temelja; temelj debeline prereza 0,96m³/m', (C 25/30; XC2), toleranca: nivelirana na točnost ± 0,5 cm/4,0 m. V ceni potrebno upoštevati oteženo delo, podbetoniranje v kampadah in sidranje armature v obstoječo konstrukcijo. Komplet z vsemi potrebnimi dodatnimi deli in materiali.</t>
  </si>
  <si>
    <t>Rušitev dela obstoječe strešne kritine kjer se nadziduje nosilno steno jaška dvigala. Pazljiva odstranitev strešne kritine (PVC folija) in toplotne izolacije in preprečitev zamakanja v času del. Iznos materiala iz objekta, nakladanje na kamion in odvoz na deponijo po izboru izvajalca del, komplet s stroški transporta in plačilom takse deponije.</t>
  </si>
  <si>
    <t>2.13.</t>
  </si>
  <si>
    <t xml:space="preserve">Rušitev dela obstoječega parapetnega zidu v obstoječi nosilni fasadni steni debeline do cca 75cm; predhodno strojno zarerovanje linije rušitve; strojno zarezovanje v projektno globino do 75cm, zaradi izdelave ravnih delovnih stikov in zaradi preprečitve širjenja vibracij in nastanka razpok po obstoječih konstrukcijah. </t>
  </si>
  <si>
    <t xml:space="preserve">Izdelava prebojev v obstoječi nosilni fasadni steni debeline do cca 75cm; predhodno strojno zarerovanje linije rušitve; strojno zarezovanje v projektno globino do 75cm, zaradi izdelave ravnih delovnih stikov in zaradi preprečitve širjenja vibracij in nastanka razpok po obstoječih konstrukcijah. </t>
  </si>
  <si>
    <t>Izdelava utora pri preboju za vrata dvigala; utor za potrebe vgradnje praga dvigalnih vrat v obstoječi konstrukciji, dimenzije 6/8cm, dolžine 118cm. Iznos materiala iz objekta, nakladanje na kamion in odvoz na deponijo po izboru izvajalca del, komplet s stroški transporta in plačilom takse deponije.</t>
  </si>
  <si>
    <t>Nabava, dobava in izvedba tlaka iz granitogres ploščic v kabini dvigala in na pragu pri prebojih za vrata. Izvedba tlaka iz granitogres ploščic lepljenih s cementnim lepilom.</t>
  </si>
  <si>
    <t>Vsa dela in preddela vključno z izravnavo tal, fugiranjem in silikoniziranjem zadnje vogalne fuge s silikonsko fugirno maso v barvi fugirne mase in z vsem potrebnim materialom. V ceni potrebno upoštevati dilatacijski profil na stiku različnih tlakov.
- dimenzije npr. 30 x 30 cm 
- deb. 9 mm
- drsnost R 11.
Barva in način polaganja po izboru projektanta.</t>
  </si>
  <si>
    <t>6.2.1.</t>
  </si>
  <si>
    <t>Dilatacijski profil.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</si>
</sst>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charset val="238"/>
      <scheme val="minor"/>
    </font>
    <font>
      <b/>
      <sz val="11"/>
      <name val="Calibri"/>
      <family val="2"/>
      <charset val="238"/>
      <scheme val="minor"/>
    </font>
    <font>
      <b/>
      <i/>
      <sz val="11"/>
      <color theme="1"/>
      <name val="Calibri"/>
      <family val="2"/>
      <charset val="238"/>
      <scheme val="minor"/>
    </font>
    <font>
      <b/>
      <i/>
      <sz val="11"/>
      <name val="Calibri"/>
      <family val="2"/>
      <charset val="238"/>
      <scheme val="minor"/>
    </font>
    <font>
      <sz val="8"/>
      <name val="Calibri"/>
      <family val="2"/>
      <charset val="238"/>
      <scheme val="minor"/>
    </font>
    <font>
      <sz val="11"/>
      <name val="Calibri"/>
      <family val="2"/>
      <charset val="238"/>
    </font>
    <font>
      <b/>
      <sz val="14"/>
      <name val="Calibri"/>
      <family val="2"/>
      <charset val="238"/>
      <scheme val="minor"/>
    </font>
    <font>
      <sz val="11"/>
      <color rgb="FFFF0000"/>
      <name val="Calibri"/>
      <family val="2"/>
      <charset val="238"/>
      <scheme val="minor"/>
    </font>
    <font>
      <b/>
      <sz val="9"/>
      <name val="Calibri"/>
      <family val="2"/>
      <charset val="238"/>
      <scheme val="minor"/>
    </font>
    <font>
      <b/>
      <sz val="9"/>
      <color rgb="FFFF0000"/>
      <name val="Calibri"/>
      <family val="2"/>
      <charset val="23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130">
    <xf numFmtId="0" fontId="0" fillId="0" borderId="0" xfId="0"/>
    <xf numFmtId="0" fontId="2" fillId="3" borderId="2" xfId="0" applyFont="1" applyFill="1" applyBorder="1" applyAlignment="1">
      <alignment horizontal="center" vertical="top"/>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6" fillId="0" borderId="4" xfId="0" applyFont="1" applyBorder="1" applyAlignment="1">
      <alignment horizontal="right" vertical="top"/>
    </xf>
    <xf numFmtId="0" fontId="3" fillId="0" borderId="4" xfId="0" applyFont="1" applyBorder="1" applyAlignment="1">
      <alignment vertical="top"/>
    </xf>
    <xf numFmtId="0" fontId="3" fillId="0" borderId="0" xfId="0" applyFont="1" applyAlignment="1">
      <alignment vertical="top"/>
    </xf>
    <xf numFmtId="0" fontId="4" fillId="4" borderId="1" xfId="0" applyFont="1" applyFill="1" applyBorder="1" applyAlignment="1">
      <alignment vertical="top"/>
    </xf>
    <xf numFmtId="0" fontId="7" fillId="4" borderId="1" xfId="0" applyFont="1" applyFill="1" applyBorder="1" applyAlignment="1">
      <alignment horizontal="center" vertical="top"/>
    </xf>
    <xf numFmtId="0" fontId="3" fillId="0" borderId="0" xfId="0" applyFont="1" applyFill="1" applyAlignment="1">
      <alignment vertical="top" wrapText="1"/>
    </xf>
    <xf numFmtId="0" fontId="3" fillId="0" borderId="0" xfId="0" applyFont="1" applyAlignment="1">
      <alignment horizontal="center"/>
    </xf>
    <xf numFmtId="4" fontId="3" fillId="0" borderId="0" xfId="0" applyNumberFormat="1" applyFont="1" applyAlignment="1">
      <alignment horizontal="right"/>
    </xf>
    <xf numFmtId="0" fontId="3" fillId="0" borderId="0" xfId="0" applyFont="1" applyAlignment="1">
      <alignment vertical="top" wrapText="1"/>
    </xf>
    <xf numFmtId="4" fontId="3" fillId="0" borderId="0" xfId="0" applyNumberFormat="1" applyFont="1" applyFill="1" applyAlignment="1">
      <alignment horizontal="right"/>
    </xf>
    <xf numFmtId="0" fontId="6" fillId="0" borderId="3" xfId="0" applyFont="1" applyBorder="1" applyAlignment="1">
      <alignment horizontal="right" vertical="top"/>
    </xf>
    <xf numFmtId="0" fontId="4" fillId="0" borderId="0" xfId="0" applyFont="1" applyAlignment="1">
      <alignment vertical="top"/>
    </xf>
    <xf numFmtId="0" fontId="1" fillId="0" borderId="0" xfId="0" applyFont="1"/>
    <xf numFmtId="0" fontId="1" fillId="0" borderId="2" xfId="0" applyFont="1" applyBorder="1"/>
    <xf numFmtId="4" fontId="0" fillId="0" borderId="0" xfId="0" applyNumberFormat="1"/>
    <xf numFmtId="0" fontId="5" fillId="0" borderId="0" xfId="0" applyFont="1"/>
    <xf numFmtId="0" fontId="1" fillId="0" borderId="3" xfId="0" applyFont="1" applyBorder="1"/>
    <xf numFmtId="0" fontId="5" fillId="0" borderId="5" xfId="0" applyFont="1" applyBorder="1"/>
    <xf numFmtId="0" fontId="1" fillId="0" borderId="5" xfId="0" applyFont="1" applyBorder="1"/>
    <xf numFmtId="4" fontId="1" fillId="0" borderId="5" xfId="0" applyNumberFormat="1" applyFont="1" applyBorder="1"/>
    <xf numFmtId="4" fontId="5" fillId="0" borderId="5" xfId="0" applyNumberFormat="1" applyFont="1" applyBorder="1"/>
    <xf numFmtId="4" fontId="1" fillId="0" borderId="3" xfId="0" applyNumberFormat="1" applyFont="1" applyBorder="1"/>
    <xf numFmtId="17" fontId="1" fillId="0" borderId="0" xfId="0" applyNumberFormat="1" applyFont="1" applyAlignment="1">
      <alignment horizontal="left" vertical="top"/>
    </xf>
    <xf numFmtId="0" fontId="10" fillId="0" borderId="0" xfId="0" applyFont="1" applyAlignment="1">
      <alignment horizontal="center"/>
    </xf>
    <xf numFmtId="4" fontId="10" fillId="0" borderId="0" xfId="0" applyNumberFormat="1" applyFont="1" applyFill="1" applyAlignment="1">
      <alignment horizontal="right"/>
    </xf>
    <xf numFmtId="4" fontId="10" fillId="0" borderId="0" xfId="0" applyNumberFormat="1" applyFont="1" applyAlignment="1">
      <alignment horizontal="right"/>
    </xf>
    <xf numFmtId="0" fontId="10" fillId="0" borderId="0" xfId="0" applyFont="1" applyAlignment="1">
      <alignment vertical="top"/>
    </xf>
    <xf numFmtId="0" fontId="11" fillId="4" borderId="1" xfId="0" applyFont="1" applyFill="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0" xfId="0" applyFont="1" applyBorder="1" applyAlignment="1">
      <alignment horizontal="left" vertical="top" wrapText="1"/>
    </xf>
    <xf numFmtId="0" fontId="11" fillId="0" borderId="4"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center"/>
    </xf>
    <xf numFmtId="4" fontId="3" fillId="0" borderId="0" xfId="0" applyNumberFormat="1" applyFont="1" applyBorder="1" applyAlignment="1">
      <alignment horizontal="right"/>
    </xf>
    <xf numFmtId="0" fontId="11" fillId="0" borderId="0" xfId="0" applyFont="1" applyAlignment="1">
      <alignment vertical="top"/>
    </xf>
    <xf numFmtId="0" fontId="12" fillId="0" borderId="0" xfId="0" applyFont="1" applyAlignment="1">
      <alignment horizontal="left" vertical="top" wrapText="1"/>
    </xf>
    <xf numFmtId="0" fontId="3" fillId="0" borderId="6" xfId="0" applyFont="1" applyBorder="1" applyAlignment="1">
      <alignment vertical="top"/>
    </xf>
    <xf numFmtId="0" fontId="3" fillId="0" borderId="7" xfId="0" applyFont="1" applyBorder="1" applyAlignment="1">
      <alignment vertical="top"/>
    </xf>
    <xf numFmtId="0" fontId="3" fillId="0" borderId="6" xfId="0" applyFont="1" applyBorder="1" applyAlignment="1">
      <alignment horizontal="center"/>
    </xf>
    <xf numFmtId="4" fontId="3" fillId="0" borderId="6" xfId="0" applyNumberFormat="1" applyFont="1" applyBorder="1" applyAlignment="1">
      <alignment horizontal="right"/>
    </xf>
    <xf numFmtId="0" fontId="11" fillId="0" borderId="7" xfId="0" applyFont="1" applyBorder="1" applyAlignment="1">
      <alignment horizontal="left" vertical="top" wrapText="1"/>
    </xf>
    <xf numFmtId="0" fontId="3" fillId="0" borderId="7" xfId="0" applyFont="1" applyBorder="1" applyAlignment="1">
      <alignment horizontal="center"/>
    </xf>
    <xf numFmtId="4" fontId="3" fillId="0" borderId="7" xfId="0" applyNumberFormat="1" applyFont="1" applyBorder="1" applyAlignment="1">
      <alignment horizontal="right"/>
    </xf>
    <xf numFmtId="0" fontId="3" fillId="0" borderId="7" xfId="0" applyFont="1" applyBorder="1" applyAlignment="1">
      <alignment vertical="top" wrapText="1"/>
    </xf>
    <xf numFmtId="0" fontId="3" fillId="0" borderId="6" xfId="0" applyFont="1" applyBorder="1" applyAlignment="1">
      <alignment horizontal="left" vertical="top" wrapText="1"/>
    </xf>
    <xf numFmtId="0" fontId="3" fillId="0" borderId="6" xfId="0" applyFont="1" applyBorder="1" applyAlignment="1">
      <alignment vertical="top" wrapText="1"/>
    </xf>
    <xf numFmtId="4" fontId="3" fillId="0" borderId="6" xfId="0" applyNumberFormat="1" applyFont="1" applyFill="1" applyBorder="1" applyAlignment="1">
      <alignment horizontal="right"/>
    </xf>
    <xf numFmtId="0" fontId="11" fillId="0" borderId="6" xfId="0" applyFont="1" applyBorder="1" applyAlignment="1">
      <alignment vertical="top"/>
    </xf>
    <xf numFmtId="0" fontId="3" fillId="0" borderId="0" xfId="0" applyFont="1" applyBorder="1" applyAlignment="1">
      <alignment vertical="top" wrapText="1"/>
    </xf>
    <xf numFmtId="0" fontId="11" fillId="0" borderId="7" xfId="0" applyFont="1" applyBorder="1" applyAlignment="1">
      <alignment vertical="top"/>
    </xf>
    <xf numFmtId="0" fontId="3" fillId="0" borderId="0" xfId="0" applyFont="1" applyFill="1" applyBorder="1" applyAlignment="1">
      <alignment vertical="top" wrapText="1"/>
    </xf>
    <xf numFmtId="0" fontId="0" fillId="0" borderId="6" xfId="0" applyBorder="1"/>
    <xf numFmtId="4" fontId="0" fillId="0" borderId="6" xfId="0" applyNumberFormat="1" applyBorder="1"/>
    <xf numFmtId="0" fontId="0" fillId="0" borderId="7" xfId="0" applyBorder="1"/>
    <xf numFmtId="4" fontId="0" fillId="0" borderId="7" xfId="0" applyNumberFormat="1" applyBorder="1"/>
    <xf numFmtId="164" fontId="3" fillId="0" borderId="0" xfId="0" applyNumberFormat="1" applyFont="1" applyAlignment="1">
      <alignment vertical="top"/>
    </xf>
    <xf numFmtId="0" fontId="10" fillId="0" borderId="0" xfId="0" applyFont="1" applyFill="1" applyAlignment="1">
      <alignment vertical="top" wrapText="1"/>
    </xf>
    <xf numFmtId="4" fontId="1" fillId="0" borderId="2" xfId="0" applyNumberFormat="1" applyFont="1" applyBorder="1"/>
    <xf numFmtId="4" fontId="6" fillId="0" borderId="4" xfId="0" applyNumberFormat="1" applyFont="1" applyBorder="1" applyAlignment="1">
      <alignment horizontal="right" vertical="top"/>
    </xf>
    <xf numFmtId="0" fontId="3" fillId="0" borderId="0" xfId="0" applyFont="1" applyAlignment="1">
      <alignment horizontal="left" vertical="top" wrapText="1"/>
    </xf>
    <xf numFmtId="0" fontId="9" fillId="3" borderId="2" xfId="0" applyFont="1" applyFill="1" applyBorder="1" applyAlignment="1">
      <alignment horizontal="center" vertical="top"/>
    </xf>
    <xf numFmtId="4" fontId="3" fillId="0" borderId="6" xfId="0" applyNumberFormat="1" applyFont="1" applyBorder="1" applyAlignment="1" applyProtection="1">
      <alignment horizontal="right"/>
      <protection locked="0"/>
    </xf>
    <xf numFmtId="4" fontId="10" fillId="0" borderId="0" xfId="0" applyNumberFormat="1" applyFont="1" applyAlignment="1" applyProtection="1">
      <alignment horizontal="right"/>
      <protection locked="0"/>
    </xf>
    <xf numFmtId="4" fontId="3" fillId="0" borderId="0" xfId="0" applyNumberFormat="1" applyFont="1" applyBorder="1" applyAlignment="1" applyProtection="1">
      <alignment horizontal="right"/>
      <protection locked="0"/>
    </xf>
    <xf numFmtId="4" fontId="3" fillId="0" borderId="0" xfId="0" applyNumberFormat="1" applyFont="1" applyAlignment="1" applyProtection="1">
      <alignment horizontal="right"/>
      <protection locked="0"/>
    </xf>
    <xf numFmtId="0" fontId="10" fillId="0" borderId="0" xfId="0" applyFont="1" applyAlignment="1" applyProtection="1">
      <alignment vertical="top"/>
      <protection locked="0"/>
    </xf>
    <xf numFmtId="0" fontId="3" fillId="0" borderId="0" xfId="0" applyFont="1" applyAlignment="1" applyProtection="1">
      <alignment vertical="top"/>
      <protection locked="0"/>
    </xf>
    <xf numFmtId="0" fontId="3" fillId="0" borderId="0" xfId="0" applyFont="1" applyAlignment="1" applyProtection="1">
      <alignment horizontal="left" vertical="top" wrapText="1"/>
      <protection locked="0"/>
    </xf>
    <xf numFmtId="4" fontId="3" fillId="0" borderId="7" xfId="0" applyNumberFormat="1" applyFont="1" applyBorder="1" applyAlignment="1" applyProtection="1">
      <alignment horizontal="right"/>
      <protection locked="0"/>
    </xf>
    <xf numFmtId="0" fontId="9" fillId="3" borderId="2" xfId="0" applyFont="1" applyFill="1" applyBorder="1" applyAlignment="1" applyProtection="1">
      <alignment horizontal="center" vertical="top"/>
    </xf>
    <xf numFmtId="0" fontId="3" fillId="0" borderId="0" xfId="0" applyFont="1" applyAlignment="1" applyProtection="1">
      <alignment vertical="top"/>
    </xf>
    <xf numFmtId="0" fontId="4" fillId="0" borderId="0" xfId="0" applyFont="1" applyAlignment="1" applyProtection="1">
      <alignment horizontal="left" vertical="top" wrapText="1"/>
    </xf>
    <xf numFmtId="0" fontId="3" fillId="0" borderId="6" xfId="0" applyFont="1" applyBorder="1" applyAlignment="1" applyProtection="1">
      <alignment vertical="top"/>
    </xf>
    <xf numFmtId="0" fontId="3" fillId="0" borderId="7" xfId="0" applyFont="1" applyBorder="1" applyAlignment="1" applyProtection="1">
      <alignment vertical="top"/>
    </xf>
    <xf numFmtId="0" fontId="4" fillId="0" borderId="7" xfId="0" applyFont="1" applyBorder="1" applyAlignment="1" applyProtection="1">
      <alignment horizontal="left" vertical="top" wrapText="1"/>
    </xf>
    <xf numFmtId="164" fontId="3" fillId="0" borderId="7" xfId="0" applyNumberFormat="1" applyFont="1" applyBorder="1" applyAlignment="1" applyProtection="1">
      <alignment vertical="top"/>
    </xf>
    <xf numFmtId="0" fontId="4" fillId="0" borderId="2" xfId="0" applyFont="1" applyBorder="1" applyAlignment="1" applyProtection="1">
      <alignment horizontal="left" vertical="top" wrapText="1"/>
    </xf>
    <xf numFmtId="0" fontId="6" fillId="0" borderId="2" xfId="0" applyFont="1" applyBorder="1" applyAlignment="1" applyProtection="1">
      <alignment horizontal="right" vertical="top"/>
    </xf>
    <xf numFmtId="0" fontId="11" fillId="4" borderId="1" xfId="0" applyFont="1" applyFill="1" applyBorder="1" applyAlignment="1" applyProtection="1">
      <alignment horizontal="left" vertical="top" wrapText="1"/>
    </xf>
    <xf numFmtId="0" fontId="4" fillId="4" borderId="1" xfId="0" applyFont="1" applyFill="1" applyBorder="1" applyAlignment="1" applyProtection="1">
      <alignment vertical="top"/>
    </xf>
    <xf numFmtId="0" fontId="7" fillId="4" borderId="1" xfId="0" applyFont="1" applyFill="1" applyBorder="1" applyAlignment="1" applyProtection="1">
      <alignment horizontal="center" vertical="top"/>
    </xf>
    <xf numFmtId="0" fontId="11" fillId="0" borderId="0" xfId="0" applyFont="1" applyAlignment="1" applyProtection="1">
      <alignment horizontal="left" vertical="top" wrapText="1"/>
    </xf>
    <xf numFmtId="0" fontId="11" fillId="0" borderId="6"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6" xfId="0" applyFont="1" applyBorder="1" applyAlignment="1" applyProtection="1">
      <alignment horizontal="center"/>
    </xf>
    <xf numFmtId="4" fontId="3" fillId="0" borderId="6" xfId="0" applyNumberFormat="1" applyFont="1" applyBorder="1" applyAlignment="1" applyProtection="1">
      <alignment horizontal="right"/>
    </xf>
    <xf numFmtId="0" fontId="3" fillId="0" borderId="0" xfId="0" applyFont="1" applyAlignment="1" applyProtection="1">
      <alignment horizontal="left" vertical="top" wrapText="1"/>
    </xf>
    <xf numFmtId="0" fontId="3" fillId="0" borderId="0" xfId="0" applyFont="1" applyAlignment="1" applyProtection="1">
      <alignment horizontal="center"/>
    </xf>
    <xf numFmtId="4" fontId="3" fillId="0" borderId="0" xfId="0" applyNumberFormat="1" applyFont="1" applyAlignment="1" applyProtection="1">
      <alignment horizontal="right"/>
    </xf>
    <xf numFmtId="0" fontId="11" fillId="0" borderId="4" xfId="0" applyFont="1" applyBorder="1" applyAlignment="1" applyProtection="1">
      <alignment vertical="top"/>
    </xf>
    <xf numFmtId="0" fontId="6" fillId="0" borderId="4" xfId="0" applyFont="1" applyBorder="1" applyAlignment="1" applyProtection="1">
      <alignment horizontal="right" vertical="top"/>
    </xf>
    <xf numFmtId="0" fontId="3" fillId="0" borderId="4" xfId="0" applyFont="1" applyBorder="1" applyAlignment="1" applyProtection="1">
      <alignment vertical="top"/>
    </xf>
    <xf numFmtId="0" fontId="11"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0" xfId="0" applyFont="1" applyBorder="1" applyAlignment="1" applyProtection="1">
      <alignment vertical="top"/>
    </xf>
    <xf numFmtId="4" fontId="6" fillId="0" borderId="4" xfId="0" applyNumberFormat="1" applyFont="1" applyBorder="1" applyAlignment="1" applyProtection="1">
      <alignment horizontal="right" vertical="top"/>
    </xf>
    <xf numFmtId="0" fontId="3" fillId="0" borderId="6" xfId="0" applyFont="1" applyBorder="1" applyAlignment="1" applyProtection="1">
      <alignment vertical="top" wrapText="1"/>
    </xf>
    <xf numFmtId="0" fontId="3" fillId="0" borderId="0" xfId="0" applyFont="1" applyAlignment="1" applyProtection="1">
      <alignment vertical="top" wrapText="1"/>
    </xf>
    <xf numFmtId="4" fontId="3" fillId="0" borderId="6" xfId="0" applyNumberFormat="1" applyFont="1" applyFill="1" applyBorder="1" applyAlignment="1" applyProtection="1">
      <alignment horizontal="right"/>
    </xf>
    <xf numFmtId="4" fontId="3" fillId="0" borderId="0" xfId="0" applyNumberFormat="1" applyFont="1" applyFill="1" applyAlignment="1" applyProtection="1">
      <alignment horizontal="right"/>
    </xf>
    <xf numFmtId="0" fontId="4" fillId="0" borderId="0" xfId="0" applyFont="1" applyAlignment="1" applyProtection="1">
      <alignment vertical="top"/>
    </xf>
    <xf numFmtId="0" fontId="3" fillId="0" borderId="0" xfId="0" applyFont="1" applyBorder="1" applyAlignment="1" applyProtection="1">
      <alignment vertical="top"/>
      <protection locked="0"/>
    </xf>
    <xf numFmtId="0" fontId="3" fillId="0" borderId="0" xfId="0" applyFont="1" applyBorder="1" applyAlignment="1" applyProtection="1">
      <alignment vertical="top" wrapText="1"/>
    </xf>
    <xf numFmtId="0" fontId="3" fillId="0" borderId="0" xfId="0" applyFont="1" applyBorder="1" applyAlignment="1" applyProtection="1">
      <alignment horizontal="center"/>
    </xf>
    <xf numFmtId="4" fontId="3" fillId="0" borderId="0" xfId="0" applyNumberFormat="1" applyFont="1" applyBorder="1" applyAlignment="1" applyProtection="1">
      <alignment horizontal="right"/>
    </xf>
    <xf numFmtId="4" fontId="3" fillId="0" borderId="0" xfId="0" applyNumberFormat="1" applyFont="1" applyFill="1" applyBorder="1" applyAlignment="1" applyProtection="1">
      <alignment horizontal="right"/>
    </xf>
    <xf numFmtId="4" fontId="3" fillId="0" borderId="0" xfId="0" applyNumberFormat="1" applyFont="1" applyBorder="1" applyAlignment="1" applyProtection="1">
      <alignment vertical="top"/>
      <protection locked="0"/>
    </xf>
    <xf numFmtId="4" fontId="3" fillId="0" borderId="0" xfId="0" applyNumberFormat="1" applyFont="1" applyAlignment="1" applyProtection="1">
      <alignment vertical="top"/>
      <protection locked="0"/>
    </xf>
    <xf numFmtId="4" fontId="3" fillId="0" borderId="0" xfId="0" applyNumberFormat="1" applyFont="1" applyAlignment="1" applyProtection="1">
      <alignment vertical="top"/>
    </xf>
    <xf numFmtId="0" fontId="2" fillId="2" borderId="2" xfId="0" applyFont="1" applyFill="1" applyBorder="1" applyAlignment="1">
      <alignment horizontal="center"/>
    </xf>
    <xf numFmtId="0" fontId="2" fillId="3" borderId="2" xfId="0" applyFont="1" applyFill="1" applyBorder="1" applyAlignment="1">
      <alignment horizontal="center"/>
    </xf>
    <xf numFmtId="0" fontId="3" fillId="0" borderId="0" xfId="0" applyFont="1" applyAlignment="1" applyProtection="1">
      <alignment horizontal="left" vertical="top" wrapText="1"/>
    </xf>
    <xf numFmtId="0" fontId="9" fillId="3" borderId="2" xfId="0" applyFont="1" applyFill="1" applyBorder="1" applyAlignment="1" applyProtection="1">
      <alignment horizontal="center" vertical="top"/>
    </xf>
    <xf numFmtId="0" fontId="4" fillId="0" borderId="2" xfId="0" applyFont="1" applyBorder="1" applyAlignment="1" applyProtection="1">
      <alignment horizontal="left" vertical="top" wrapText="1"/>
    </xf>
    <xf numFmtId="164" fontId="3" fillId="0" borderId="6" xfId="0" applyNumberFormat="1" applyFont="1" applyBorder="1" applyAlignment="1" applyProtection="1">
      <alignment horizontal="right" vertical="top"/>
    </xf>
    <xf numFmtId="164" fontId="3" fillId="0" borderId="7" xfId="0" applyNumberFormat="1" applyFont="1" applyBorder="1" applyAlignment="1" applyProtection="1">
      <alignment horizontal="right" vertical="top"/>
    </xf>
    <xf numFmtId="164" fontId="6" fillId="0" borderId="2" xfId="0" applyNumberFormat="1" applyFont="1" applyBorder="1" applyAlignment="1" applyProtection="1">
      <alignment horizontal="right" vertical="top"/>
    </xf>
    <xf numFmtId="4" fontId="6" fillId="0" borderId="4" xfId="0" applyNumberFormat="1" applyFont="1" applyBorder="1" applyAlignment="1" applyProtection="1">
      <alignment horizontal="right" vertical="top"/>
    </xf>
    <xf numFmtId="0" fontId="3" fillId="0" borderId="0" xfId="0" applyFont="1" applyAlignment="1">
      <alignment horizontal="left" vertical="top" wrapText="1"/>
    </xf>
    <xf numFmtId="164" fontId="3" fillId="0" borderId="7" xfId="0" applyNumberFormat="1" applyFont="1" applyBorder="1" applyAlignment="1">
      <alignment horizontal="right" vertical="top"/>
    </xf>
    <xf numFmtId="0" fontId="9" fillId="3" borderId="2" xfId="0" applyFont="1" applyFill="1" applyBorder="1" applyAlignment="1">
      <alignment horizontal="center" vertical="top"/>
    </xf>
    <xf numFmtId="0" fontId="4" fillId="0" borderId="2" xfId="0" applyFont="1" applyBorder="1" applyAlignment="1">
      <alignment horizontal="left" vertical="top" wrapText="1"/>
    </xf>
    <xf numFmtId="164" fontId="3" fillId="0" borderId="6" xfId="0" applyNumberFormat="1" applyFont="1" applyBorder="1" applyAlignment="1">
      <alignment horizontal="right" vertical="top"/>
    </xf>
    <xf numFmtId="164" fontId="6" fillId="0" borderId="3" xfId="0" applyNumberFormat="1" applyFont="1" applyBorder="1" applyAlignment="1">
      <alignment horizontal="right" vertical="top"/>
    </xf>
    <xf numFmtId="4" fontId="6" fillId="0" borderId="4" xfId="0" applyNumberFormat="1" applyFont="1" applyBorder="1" applyAlignment="1">
      <alignment horizontal="right" vertical="top"/>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9"/>
  <sheetViews>
    <sheetView tabSelected="1" view="pageBreakPreview" zoomScaleNormal="100" zoomScaleSheetLayoutView="100" workbookViewId="0">
      <selection activeCell="B31" sqref="B31"/>
    </sheetView>
  </sheetViews>
  <sheetFormatPr defaultRowHeight="15" x14ac:dyDescent="0.25"/>
  <cols>
    <col min="1" max="1" width="10" customWidth="1"/>
    <col min="2" max="2" width="70.125" customWidth="1"/>
    <col min="3" max="3" width="0.375" customWidth="1"/>
  </cols>
  <sheetData>
    <row r="3" spans="1:2" ht="19.5" thickBot="1" x14ac:dyDescent="0.35">
      <c r="A3" s="114" t="s">
        <v>591</v>
      </c>
      <c r="B3" s="114"/>
    </row>
    <row r="7" spans="1:2" x14ac:dyDescent="0.25">
      <c r="A7" t="s">
        <v>314</v>
      </c>
    </row>
    <row r="8" spans="1:2" x14ac:dyDescent="0.25">
      <c r="B8" s="16" t="s">
        <v>315</v>
      </c>
    </row>
    <row r="11" spans="1:2" x14ac:dyDescent="0.25">
      <c r="A11" t="s">
        <v>316</v>
      </c>
    </row>
    <row r="12" spans="1:2" x14ac:dyDescent="0.25">
      <c r="B12" s="16" t="s">
        <v>317</v>
      </c>
    </row>
    <row r="13" spans="1:2" x14ac:dyDescent="0.25">
      <c r="B13" s="16" t="s">
        <v>318</v>
      </c>
    </row>
    <row r="14" spans="1:2" x14ac:dyDescent="0.25">
      <c r="B14" s="16" t="s">
        <v>319</v>
      </c>
    </row>
    <row r="44" spans="1:2" x14ac:dyDescent="0.25">
      <c r="A44" t="s">
        <v>320</v>
      </c>
    </row>
    <row r="45" spans="1:2" x14ac:dyDescent="0.25">
      <c r="B45" s="16" t="s">
        <v>321</v>
      </c>
    </row>
    <row r="48" spans="1:2" x14ac:dyDescent="0.25">
      <c r="A48" t="s">
        <v>322</v>
      </c>
    </row>
    <row r="49" spans="2:2" x14ac:dyDescent="0.25">
      <c r="B49" s="26">
        <v>43770</v>
      </c>
    </row>
  </sheetData>
  <sheetProtection algorithmName="SHA-512" hashValue="/UfX8tXAOHAmgQmGs/duYqfkCnaB2iqfeVTZkx2uCso1mo0GdbuBCaIYFwx+8E33WDNxL885lbpdJgeZDoO5+w==" saltValue="Z3bEbWT363ZGVYQuCQBuUQ==" spinCount="100000" sheet="1" objects="1" scenarios="1" selectLockedCells="1"/>
  <mergeCells count="1">
    <mergeCell ref="A3:B3"/>
  </mergeCells>
  <pageMargins left="0.98425196850393704" right="0.59055118110236227" top="0.78740157480314965" bottom="0.59055118110236227"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6"/>
  <sheetViews>
    <sheetView view="pageBreakPreview" zoomScaleNormal="100" zoomScaleSheetLayoutView="100" workbookViewId="0">
      <selection activeCell="F10" sqref="F10"/>
    </sheetView>
  </sheetViews>
  <sheetFormatPr defaultRowHeight="15" x14ac:dyDescent="0.25"/>
  <cols>
    <col min="1" max="1" width="6.5" customWidth="1"/>
    <col min="2" max="2" width="41.625" customWidth="1"/>
    <col min="3" max="3" width="32.125" style="18" customWidth="1"/>
  </cols>
  <sheetData>
    <row r="2" spans="1:3" ht="19.5" thickBot="1" x14ac:dyDescent="0.35">
      <c r="A2" s="115" t="s">
        <v>0</v>
      </c>
      <c r="B2" s="115"/>
      <c r="C2" s="115"/>
    </row>
    <row r="5" spans="1:3" ht="15.75" thickBot="1" x14ac:dyDescent="0.3">
      <c r="A5" s="17" t="s">
        <v>19</v>
      </c>
      <c r="B5" s="17" t="s">
        <v>20</v>
      </c>
      <c r="C5" s="62">
        <f>SUM(C6:C13)</f>
        <v>0</v>
      </c>
    </row>
    <row r="7" spans="1:3" x14ac:dyDescent="0.25">
      <c r="A7" s="56" t="str">
        <f>('GRADBENA DELA'!A8)</f>
        <v>1.</v>
      </c>
      <c r="B7" s="56" t="str">
        <f>('GRADBENA DELA'!B8)</f>
        <v>PRIPRAVLJALNA DELA</v>
      </c>
      <c r="C7" s="57">
        <f>('GRADBENA DELA'!C8)</f>
        <v>0</v>
      </c>
    </row>
    <row r="8" spans="1:3" x14ac:dyDescent="0.25">
      <c r="A8" s="58" t="str">
        <f>('GRADBENA DELA'!A9)</f>
        <v>2.</v>
      </c>
      <c r="B8" s="58" t="str">
        <f>('GRADBENA DELA'!B9)</f>
        <v>RUŠITVENA DELA</v>
      </c>
      <c r="C8" s="59">
        <f>('GRADBENA DELA'!C9)</f>
        <v>0</v>
      </c>
    </row>
    <row r="9" spans="1:3" x14ac:dyDescent="0.25">
      <c r="A9" s="58" t="str">
        <f>('GRADBENA DELA'!A10)</f>
        <v>3.</v>
      </c>
      <c r="B9" s="58" t="str">
        <f>('GRADBENA DELA'!B10)</f>
        <v>ZEMELJSKA DELA</v>
      </c>
      <c r="C9" s="59">
        <f>('GRADBENA DELA'!C10)</f>
        <v>0</v>
      </c>
    </row>
    <row r="10" spans="1:3" x14ac:dyDescent="0.25">
      <c r="A10" s="58" t="str">
        <f>('GRADBENA DELA'!A11)</f>
        <v>4.</v>
      </c>
      <c r="B10" s="58" t="str">
        <f>('GRADBENA DELA'!B11)</f>
        <v>BETONSKA DELA</v>
      </c>
      <c r="C10" s="59">
        <f>('GRADBENA DELA'!C11)</f>
        <v>0</v>
      </c>
    </row>
    <row r="11" spans="1:3" x14ac:dyDescent="0.25">
      <c r="A11" s="58" t="str">
        <f>('GRADBENA DELA'!A12)</f>
        <v>5.</v>
      </c>
      <c r="B11" s="58" t="str">
        <f>('GRADBENA DELA'!B12)</f>
        <v>TESARSKA DELA</v>
      </c>
      <c r="C11" s="59">
        <f>('GRADBENA DELA'!C12)</f>
        <v>0</v>
      </c>
    </row>
    <row r="12" spans="1:3" x14ac:dyDescent="0.25">
      <c r="A12" s="58" t="str">
        <f>('GRADBENA DELA'!A13)</f>
        <v>6.</v>
      </c>
      <c r="B12" s="58" t="str">
        <f>('GRADBENA DELA'!B13)</f>
        <v>ZIDARSKA DELA</v>
      </c>
      <c r="C12" s="59">
        <f>('GRADBENA DELA'!C13)</f>
        <v>0</v>
      </c>
    </row>
    <row r="15" spans="1:3" ht="15.75" thickBot="1" x14ac:dyDescent="0.3">
      <c r="A15" s="17" t="s">
        <v>205</v>
      </c>
      <c r="B15" s="17" t="s">
        <v>206</v>
      </c>
      <c r="C15" s="62">
        <f>SUM(C16:C26)</f>
        <v>0</v>
      </c>
    </row>
    <row r="17" spans="1:3" x14ac:dyDescent="0.25">
      <c r="A17" s="56" t="str">
        <f>('OBRTNIŠKA DELA'!A8)</f>
        <v>1.</v>
      </c>
      <c r="B17" s="56" t="str">
        <f>('OBRTNIŠKA DELA'!B8)</f>
        <v>KLJUČAVNIČARSKA DELA</v>
      </c>
      <c r="C17" s="57">
        <f>('OBRTNIŠKA DELA'!C8)</f>
        <v>0</v>
      </c>
    </row>
    <row r="18" spans="1:3" x14ac:dyDescent="0.25">
      <c r="A18" s="58" t="str">
        <f>('OBRTNIŠKA DELA'!A9)</f>
        <v>2.</v>
      </c>
      <c r="B18" s="58" t="str">
        <f>('OBRTNIŠKA DELA'!B9)</f>
        <v>POŽARNI VENTIL</v>
      </c>
      <c r="C18" s="59">
        <f>('OBRTNIŠKA DELA'!C9)</f>
        <v>0</v>
      </c>
    </row>
    <row r="19" spans="1:3" x14ac:dyDescent="0.25">
      <c r="A19" s="58" t="str">
        <f>('OBRTNIŠKA DELA'!A10)</f>
        <v>3.</v>
      </c>
      <c r="B19" s="58" t="str">
        <f>('OBRTNIŠKA DELA'!B10)</f>
        <v>DVIGALO</v>
      </c>
      <c r="C19" s="59">
        <f>('OBRTNIŠKA DELA'!C10)</f>
        <v>0</v>
      </c>
    </row>
    <row r="20" spans="1:3" x14ac:dyDescent="0.25">
      <c r="A20" s="58" t="str">
        <f>('OBRTNIŠKA DELA'!A11)</f>
        <v>4.</v>
      </c>
      <c r="B20" s="58" t="str">
        <f>('OBRTNIŠKA DELA'!B11)</f>
        <v>KROVSKOKLEPARSKA DELA</v>
      </c>
      <c r="C20" s="59">
        <f>('OBRTNIŠKA DELA'!C11)</f>
        <v>0</v>
      </c>
    </row>
    <row r="21" spans="1:3" x14ac:dyDescent="0.25">
      <c r="A21" s="58" t="str">
        <f>('OBRTNIŠKA DELA'!A12)</f>
        <v>5.</v>
      </c>
      <c r="B21" s="58" t="str">
        <f>('OBRTNIŠKA DELA'!B12)</f>
        <v>SUHOMONTAŽNA DELA</v>
      </c>
      <c r="C21" s="59">
        <f>('OBRTNIŠKA DELA'!C12)</f>
        <v>0</v>
      </c>
    </row>
    <row r="22" spans="1:3" x14ac:dyDescent="0.25">
      <c r="A22" s="58" t="str">
        <f>('OBRTNIŠKA DELA'!A13)</f>
        <v>6.</v>
      </c>
      <c r="B22" s="58" t="str">
        <f>('OBRTNIŠKA DELA'!B13)</f>
        <v>KERAMIČARSKA DELA</v>
      </c>
      <c r="C22" s="59">
        <f>('OBRTNIŠKA DELA'!C13)</f>
        <v>0</v>
      </c>
    </row>
    <row r="23" spans="1:3" x14ac:dyDescent="0.25">
      <c r="A23" s="58" t="str">
        <f>('OBRTNIŠKA DELA'!A14)</f>
        <v>7.</v>
      </c>
      <c r="B23" s="58" t="str">
        <f>('OBRTNIŠKA DELA'!B14)</f>
        <v>STAVBNO POHIŠTVO</v>
      </c>
      <c r="C23" s="59">
        <f>('OBRTNIŠKA DELA'!C14)</f>
        <v>0</v>
      </c>
    </row>
    <row r="24" spans="1:3" x14ac:dyDescent="0.25">
      <c r="A24" s="58" t="str">
        <f>('OBRTNIŠKA DELA'!A15)</f>
        <v>8.</v>
      </c>
      <c r="B24" s="58" t="str">
        <f>('OBRTNIŠKA DELA'!B15)</f>
        <v>SLIKOPLESKARSKA DELA</v>
      </c>
      <c r="C24" s="59">
        <f>('OBRTNIŠKA DELA'!C15)</f>
        <v>0</v>
      </c>
    </row>
    <row r="25" spans="1:3" x14ac:dyDescent="0.25">
      <c r="A25" s="58" t="str">
        <f>('OBRTNIŠKA DELA'!A16)</f>
        <v>9.</v>
      </c>
      <c r="B25" s="58" t="str">
        <f>('OBRTNIŠKA DELA'!B16)</f>
        <v>FASADERSKA DELA</v>
      </c>
      <c r="C25" s="59">
        <f>('OBRTNIŠKA DELA'!C16)</f>
        <v>0</v>
      </c>
    </row>
    <row r="26" spans="1:3" x14ac:dyDescent="0.25">
      <c r="A26" s="58" t="str">
        <f>('OBRTNIŠKA DELA'!A17)</f>
        <v>10.</v>
      </c>
      <c r="B26" s="58" t="str">
        <f>('OBRTNIŠKA DELA'!B17)</f>
        <v>OSTALE OBVEZNOSTI</v>
      </c>
      <c r="C26" s="59">
        <f>('OBRTNIŠKA DELA'!C17)</f>
        <v>0</v>
      </c>
    </row>
    <row r="28" spans="1:3" ht="15.75" thickBot="1" x14ac:dyDescent="0.3">
      <c r="A28" s="17" t="str">
        <f>('STROJNE INŠTALACIJE'!A2)</f>
        <v>C.</v>
      </c>
      <c r="B28" s="17" t="str">
        <f>('STROJNE INŠTALACIJE'!B2)</f>
        <v>STROJNE INŠTALACIJE</v>
      </c>
      <c r="C28" s="62">
        <f>SUM(C29:C30)</f>
        <v>1</v>
      </c>
    </row>
    <row r="30" spans="1:3" x14ac:dyDescent="0.25">
      <c r="A30" s="56" t="str">
        <f>('STROJNE INŠTALACIJE'!A8)</f>
        <v>1.</v>
      </c>
      <c r="B30" s="56" t="str">
        <f>('STROJNE INŠTALACIJE'!B8)</f>
        <v>VODOVODNA INŠTALACIJA</v>
      </c>
      <c r="C30" s="57">
        <f>('STROJNE INŠTALACIJE'!C8)</f>
        <v>1</v>
      </c>
    </row>
    <row r="32" spans="1:3" x14ac:dyDescent="0.25">
      <c r="A32" s="22"/>
      <c r="B32" s="22" t="s">
        <v>22</v>
      </c>
      <c r="C32" s="23">
        <f>(C5+C15+C28)</f>
        <v>1</v>
      </c>
    </row>
    <row r="34" spans="1:3" s="19" customFormat="1" x14ac:dyDescent="0.25">
      <c r="A34" s="21"/>
      <c r="B34" s="21" t="s">
        <v>312</v>
      </c>
      <c r="C34" s="24">
        <f>(C32/100)*22</f>
        <v>0.22</v>
      </c>
    </row>
    <row r="36" spans="1:3" s="16" customFormat="1" ht="15.75" thickBot="1" x14ac:dyDescent="0.3">
      <c r="A36" s="20"/>
      <c r="B36" s="20" t="s">
        <v>313</v>
      </c>
      <c r="C36" s="25">
        <f>(C32+C34)</f>
        <v>1.22</v>
      </c>
    </row>
  </sheetData>
  <sheetProtection algorithmName="SHA-512" hashValue="mVz6f4ugEsjGTTlA0W4u1tOoShdxQZgp0wLF1MQf32HmR4NRdRUcvOnDUGiaCCr/jCYERAi/tStMLliGThW0vQ==" saltValue="1Uy12cfi6LGmfe9MWLV5Jw==" spinCount="100000" sheet="1" objects="1" scenarios="1" selectLockedCells="1"/>
  <mergeCells count="1">
    <mergeCell ref="A2:C2"/>
  </mergeCells>
  <pageMargins left="0.98425196850393704" right="0.59055118110236227" top="0.78740157480314965" bottom="0.78740157480314965" header="0.31496062992125984" footer="0.31496062992125984"/>
  <pageSetup paperSize="9" orientation="portrait" r:id="rId1"/>
  <headerFooter>
    <oddHeader>&amp;L&amp;"-,Krepko"&amp;9&amp;K00-048MISEL d.o.o.
Cankarjeva 1, 6230 Postojna&amp;R&amp;"-,Krepko"&amp;9&amp;K00-049POPIS GO DEL</oddHeader>
    <oddFooter>&amp;L&amp;"-,Krepko"&amp;9&amp;K00-048UREDITEV POŽARNE VARNOSTI OBJEKTA OŠ STANETA ŽAGARJA PRI KRANJU&amp;R&amp;"-,Krepko"&amp;9&amp;K00-048stran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4"/>
  <sheetViews>
    <sheetView view="pageBreakPreview" zoomScale="85" zoomScaleNormal="100" zoomScaleSheetLayoutView="85" workbookViewId="0">
      <selection activeCell="A30" sqref="A30"/>
    </sheetView>
  </sheetViews>
  <sheetFormatPr defaultRowHeight="15" x14ac:dyDescent="0.25"/>
  <cols>
    <col min="1" max="1" width="85.375" customWidth="1"/>
    <col min="9" max="9" width="12.125" customWidth="1"/>
    <col min="10" max="10" width="0.5" customWidth="1"/>
  </cols>
  <sheetData>
    <row r="2" spans="1:1" ht="19.5" thickBot="1" x14ac:dyDescent="0.3">
      <c r="A2" s="1" t="s">
        <v>1</v>
      </c>
    </row>
    <row r="5" spans="1:1" x14ac:dyDescent="0.25">
      <c r="A5" s="64" t="s">
        <v>2</v>
      </c>
    </row>
    <row r="6" spans="1:1" x14ac:dyDescent="0.25">
      <c r="A6" s="64" t="s">
        <v>3</v>
      </c>
    </row>
    <row r="7" spans="1:1" x14ac:dyDescent="0.25">
      <c r="A7" s="64" t="s">
        <v>4</v>
      </c>
    </row>
    <row r="8" spans="1:1" x14ac:dyDescent="0.25">
      <c r="A8" s="64" t="s">
        <v>5</v>
      </c>
    </row>
    <row r="9" spans="1:1" x14ac:dyDescent="0.25">
      <c r="A9" s="64" t="s">
        <v>6</v>
      </c>
    </row>
    <row r="10" spans="1:1" x14ac:dyDescent="0.25">
      <c r="A10" s="64" t="s">
        <v>7</v>
      </c>
    </row>
    <row r="11" spans="1:1" x14ac:dyDescent="0.25">
      <c r="A11" s="64" t="s">
        <v>8</v>
      </c>
    </row>
    <row r="12" spans="1:1" ht="30" x14ac:dyDescent="0.25">
      <c r="A12" s="64" t="s">
        <v>9</v>
      </c>
    </row>
    <row r="13" spans="1:1" x14ac:dyDescent="0.25">
      <c r="A13" s="64" t="s">
        <v>10</v>
      </c>
    </row>
    <row r="14" spans="1:1" x14ac:dyDescent="0.25">
      <c r="A14" s="64" t="s">
        <v>11</v>
      </c>
    </row>
    <row r="15" spans="1:1" x14ac:dyDescent="0.25">
      <c r="A15" s="64" t="s">
        <v>12</v>
      </c>
    </row>
    <row r="16" spans="1:1" ht="30" x14ac:dyDescent="0.25">
      <c r="A16" s="64" t="s">
        <v>13</v>
      </c>
    </row>
    <row r="17" spans="1:1" x14ac:dyDescent="0.25">
      <c r="A17" s="64" t="s">
        <v>14</v>
      </c>
    </row>
    <row r="18" spans="1:1" x14ac:dyDescent="0.25">
      <c r="A18" s="64"/>
    </row>
    <row r="19" spans="1:1" x14ac:dyDescent="0.25">
      <c r="A19" s="64" t="s">
        <v>15</v>
      </c>
    </row>
    <row r="20" spans="1:1" x14ac:dyDescent="0.25">
      <c r="A20" s="64" t="s">
        <v>609</v>
      </c>
    </row>
    <row r="21" spans="1:1" x14ac:dyDescent="0.25">
      <c r="A21" s="64" t="s">
        <v>610</v>
      </c>
    </row>
    <row r="22" spans="1:1" x14ac:dyDescent="0.25">
      <c r="A22" s="64" t="s">
        <v>16</v>
      </c>
    </row>
    <row r="23" spans="1:1" ht="30" x14ac:dyDescent="0.25">
      <c r="A23" s="64" t="s">
        <v>17</v>
      </c>
    </row>
    <row r="24" spans="1:1" ht="30" x14ac:dyDescent="0.25">
      <c r="A24" s="64" t="s">
        <v>18</v>
      </c>
    </row>
  </sheetData>
  <sheetProtection algorithmName="SHA-512" hashValue="+e4d5k4jT0HPGb0rOZu+TtzaobbnCDqVv1Fs8mv6mXDEkc8laQrMPHbZJGUIHB3BlMDG2mStvsn8GPPaGEOEGw==" saltValue="zVOyuVWB0YptiUhda7FEaw==" spinCount="100000" sheet="1" objects="1" scenarios="1" selectLockedCells="1"/>
  <pageMargins left="0.98425196850393704" right="0.59055118110236227" top="0.78740157480314965" bottom="0.78740157480314965" header="0.31496062992125984" footer="0.31496062992125984"/>
  <pageSetup paperSize="9" orientation="portrait" r:id="rId1"/>
  <headerFooter>
    <oddHeader>&amp;L&amp;"-,Krepko"&amp;9&amp;K00-048MISEL d.o.o.
Cankarjeva 1, 6230 Postojna&amp;R&amp;"-,Krepko"&amp;9&amp;K00-049POPIS GO DEL</oddHeader>
    <oddFooter>&amp;L&amp;"-,Krepko"&amp;9&amp;K00-048UREDITEV POŽARNE VARNOSTI OBJEKTA OŠ STANETA ŽAGARJA PRI KRANJU&amp;R&amp;"-,Krepko"&amp;9&amp;K00-048stran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4"/>
  <sheetViews>
    <sheetView view="pageBreakPreview" topLeftCell="A13" zoomScaleNormal="100" zoomScaleSheetLayoutView="100" workbookViewId="0">
      <selection activeCell="E24" sqref="E24"/>
    </sheetView>
  </sheetViews>
  <sheetFormatPr defaultColWidth="9.125" defaultRowHeight="15" x14ac:dyDescent="0.25"/>
  <cols>
    <col min="1" max="1" width="6.875" style="105" customWidth="1"/>
    <col min="2" max="2" width="45.875" style="75" customWidth="1"/>
    <col min="3" max="3" width="5" style="75" customWidth="1"/>
    <col min="4" max="6" width="9.125" style="75"/>
    <col min="7" max="7" width="0.5" style="75" customWidth="1"/>
    <col min="8" max="16384" width="9.125" style="75"/>
  </cols>
  <sheetData>
    <row r="2" spans="1:6" ht="19.5" thickBot="1" x14ac:dyDescent="0.3">
      <c r="A2" s="74" t="s">
        <v>19</v>
      </c>
      <c r="B2" s="117" t="s">
        <v>20</v>
      </c>
      <c r="C2" s="117"/>
      <c r="D2" s="117"/>
      <c r="E2" s="117"/>
      <c r="F2" s="117"/>
    </row>
    <row r="5" spans="1:6" x14ac:dyDescent="0.25">
      <c r="A5" s="76"/>
    </row>
    <row r="6" spans="1:6" ht="15.75" thickBot="1" x14ac:dyDescent="0.3">
      <c r="A6" s="118" t="s">
        <v>21</v>
      </c>
      <c r="B6" s="118"/>
    </row>
    <row r="7" spans="1:6" x14ac:dyDescent="0.25">
      <c r="A7" s="76"/>
    </row>
    <row r="8" spans="1:6" x14ac:dyDescent="0.25">
      <c r="A8" s="77" t="str">
        <f>(A19)</f>
        <v>1.</v>
      </c>
      <c r="B8" s="77" t="str">
        <f>(B19)</f>
        <v>PRIPRAVLJALNA DELA</v>
      </c>
      <c r="C8" s="119">
        <f>(E64)</f>
        <v>0</v>
      </c>
      <c r="D8" s="119"/>
    </row>
    <row r="9" spans="1:6" x14ac:dyDescent="0.25">
      <c r="A9" s="78" t="str">
        <f>(A67)</f>
        <v>2.</v>
      </c>
      <c r="B9" s="78" t="str">
        <f>(B67)</f>
        <v>RUŠITVENA DELA</v>
      </c>
      <c r="C9" s="120">
        <f>(F110)</f>
        <v>0</v>
      </c>
      <c r="D9" s="120"/>
    </row>
    <row r="10" spans="1:6" x14ac:dyDescent="0.25">
      <c r="A10" s="78" t="str">
        <f>(A113)</f>
        <v>3.</v>
      </c>
      <c r="B10" s="78" t="str">
        <f>(B113)</f>
        <v>ZEMELJSKA DELA</v>
      </c>
      <c r="C10" s="120">
        <f>(F147)</f>
        <v>0</v>
      </c>
      <c r="D10" s="120"/>
    </row>
    <row r="11" spans="1:6" x14ac:dyDescent="0.25">
      <c r="A11" s="78" t="str">
        <f>(A150)</f>
        <v>4.</v>
      </c>
      <c r="B11" s="78" t="str">
        <f>(B150)</f>
        <v>BETONSKA DELA</v>
      </c>
      <c r="C11" s="120">
        <f>(E186)</f>
        <v>0</v>
      </c>
      <c r="D11" s="120"/>
    </row>
    <row r="12" spans="1:6" x14ac:dyDescent="0.25">
      <c r="A12" s="78" t="str">
        <f>(A189)</f>
        <v>5.</v>
      </c>
      <c r="B12" s="78" t="str">
        <f>(B189)</f>
        <v>TESARSKA DELA</v>
      </c>
      <c r="C12" s="120">
        <f>(E219)</f>
        <v>0</v>
      </c>
      <c r="D12" s="120"/>
    </row>
    <row r="13" spans="1:6" x14ac:dyDescent="0.25">
      <c r="A13" s="78" t="str">
        <f>(A222)</f>
        <v>6.</v>
      </c>
      <c r="B13" s="78" t="str">
        <f>(B222)</f>
        <v>ZIDARSKA DELA</v>
      </c>
      <c r="C13" s="120">
        <f>(E274)</f>
        <v>0</v>
      </c>
      <c r="D13" s="120"/>
    </row>
    <row r="14" spans="1:6" x14ac:dyDescent="0.25">
      <c r="A14" s="79"/>
      <c r="B14" s="78"/>
      <c r="C14" s="80"/>
      <c r="D14" s="80"/>
    </row>
    <row r="15" spans="1:6" ht="15.75" thickBot="1" x14ac:dyDescent="0.3">
      <c r="A15" s="81"/>
      <c r="B15" s="82" t="s">
        <v>22</v>
      </c>
      <c r="C15" s="121">
        <f>SUM(C8:D14)</f>
        <v>0</v>
      </c>
      <c r="D15" s="121"/>
    </row>
    <row r="16" spans="1:6" x14ac:dyDescent="0.25">
      <c r="A16" s="76"/>
    </row>
    <row r="17" spans="1:6" x14ac:dyDescent="0.25">
      <c r="A17" s="76"/>
    </row>
    <row r="18" spans="1:6" x14ac:dyDescent="0.25">
      <c r="A18" s="76"/>
    </row>
    <row r="19" spans="1:6" x14ac:dyDescent="0.25">
      <c r="A19" s="83" t="s">
        <v>28</v>
      </c>
      <c r="B19" s="84" t="s">
        <v>23</v>
      </c>
      <c r="C19" s="85" t="s">
        <v>24</v>
      </c>
      <c r="D19" s="85" t="s">
        <v>25</v>
      </c>
      <c r="E19" s="85" t="s">
        <v>26</v>
      </c>
      <c r="F19" s="85" t="s">
        <v>27</v>
      </c>
    </row>
    <row r="20" spans="1:6" x14ac:dyDescent="0.25">
      <c r="A20" s="86"/>
    </row>
    <row r="21" spans="1:6" ht="75.75" customHeight="1" x14ac:dyDescent="0.25">
      <c r="A21" s="86"/>
      <c r="B21" s="116" t="s">
        <v>31</v>
      </c>
      <c r="C21" s="116"/>
      <c r="D21" s="116"/>
      <c r="E21" s="116"/>
      <c r="F21" s="116"/>
    </row>
    <row r="22" spans="1:6" ht="47.25" customHeight="1" x14ac:dyDescent="0.25">
      <c r="A22" s="86"/>
      <c r="B22" s="116" t="s">
        <v>32</v>
      </c>
      <c r="C22" s="116"/>
      <c r="D22" s="116"/>
      <c r="E22" s="116"/>
      <c r="F22" s="116"/>
    </row>
    <row r="23" spans="1:6" x14ac:dyDescent="0.25">
      <c r="A23" s="86"/>
      <c r="E23" s="71"/>
    </row>
    <row r="24" spans="1:6" ht="90" x14ac:dyDescent="0.25">
      <c r="A24" s="87" t="s">
        <v>359</v>
      </c>
      <c r="B24" s="88" t="s">
        <v>33</v>
      </c>
      <c r="C24" s="89" t="s">
        <v>30</v>
      </c>
      <c r="D24" s="90">
        <v>1</v>
      </c>
      <c r="E24" s="66"/>
      <c r="F24" s="90">
        <f>ROUND((D24*E24), 2)</f>
        <v>0</v>
      </c>
    </row>
    <row r="25" spans="1:6" x14ac:dyDescent="0.25">
      <c r="A25" s="86"/>
      <c r="E25" s="71"/>
    </row>
    <row r="26" spans="1:6" ht="60" x14ac:dyDescent="0.25">
      <c r="A26" s="87" t="s">
        <v>360</v>
      </c>
      <c r="B26" s="88" t="s">
        <v>34</v>
      </c>
      <c r="C26" s="89" t="s">
        <v>30</v>
      </c>
      <c r="D26" s="90">
        <v>1</v>
      </c>
      <c r="E26" s="66"/>
      <c r="F26" s="90">
        <f>ROUND((D26*E26), 2)</f>
        <v>0</v>
      </c>
    </row>
    <row r="27" spans="1:6" x14ac:dyDescent="0.25">
      <c r="A27" s="86"/>
      <c r="E27" s="71"/>
    </row>
    <row r="28" spans="1:6" ht="45" x14ac:dyDescent="0.25">
      <c r="A28" s="87" t="s">
        <v>361</v>
      </c>
      <c r="B28" s="88" t="s">
        <v>35</v>
      </c>
      <c r="C28" s="89" t="s">
        <v>30</v>
      </c>
      <c r="D28" s="90">
        <v>1</v>
      </c>
      <c r="E28" s="66"/>
      <c r="F28" s="90">
        <f>ROUND((D28*E28), 2)</f>
        <v>0</v>
      </c>
    </row>
    <row r="29" spans="1:6" x14ac:dyDescent="0.25">
      <c r="A29" s="86"/>
      <c r="E29" s="71"/>
    </row>
    <row r="30" spans="1:6" ht="45" x14ac:dyDescent="0.25">
      <c r="A30" s="87" t="s">
        <v>362</v>
      </c>
      <c r="B30" s="88" t="s">
        <v>130</v>
      </c>
      <c r="C30" s="89" t="s">
        <v>30</v>
      </c>
      <c r="D30" s="90">
        <v>1</v>
      </c>
      <c r="E30" s="66"/>
      <c r="F30" s="90">
        <f>ROUND((D30*E30), 2)</f>
        <v>0</v>
      </c>
    </row>
    <row r="31" spans="1:6" x14ac:dyDescent="0.25">
      <c r="A31" s="86"/>
      <c r="E31" s="71"/>
    </row>
    <row r="32" spans="1:6" ht="60" x14ac:dyDescent="0.25">
      <c r="A32" s="86" t="s">
        <v>363</v>
      </c>
      <c r="B32" s="91" t="s">
        <v>36</v>
      </c>
      <c r="E32" s="71"/>
    </row>
    <row r="33" spans="1:6" ht="135" x14ac:dyDescent="0.25">
      <c r="A33" s="86"/>
      <c r="B33" s="91" t="s">
        <v>37</v>
      </c>
      <c r="E33" s="71"/>
    </row>
    <row r="34" spans="1:6" ht="123" customHeight="1" x14ac:dyDescent="0.25">
      <c r="A34" s="86"/>
      <c r="B34" s="91" t="s">
        <v>38</v>
      </c>
      <c r="E34" s="71"/>
    </row>
    <row r="35" spans="1:6" ht="77.25" customHeight="1" x14ac:dyDescent="0.25">
      <c r="A35" s="86"/>
      <c r="B35" s="91" t="s">
        <v>39</v>
      </c>
      <c r="E35" s="71"/>
    </row>
    <row r="36" spans="1:6" ht="45" x14ac:dyDescent="0.25">
      <c r="A36" s="86"/>
      <c r="B36" s="91" t="s">
        <v>40</v>
      </c>
      <c r="E36" s="71"/>
    </row>
    <row r="37" spans="1:6" ht="90" x14ac:dyDescent="0.25">
      <c r="A37" s="86"/>
      <c r="B37" s="91" t="s">
        <v>41</v>
      </c>
      <c r="E37" s="71"/>
    </row>
    <row r="38" spans="1:6" ht="120" x14ac:dyDescent="0.25">
      <c r="A38" s="86"/>
      <c r="B38" s="91" t="s">
        <v>42</v>
      </c>
      <c r="E38" s="71"/>
    </row>
    <row r="39" spans="1:6" ht="105" x14ac:dyDescent="0.25">
      <c r="A39" s="86"/>
      <c r="B39" s="91" t="s">
        <v>43</v>
      </c>
      <c r="E39" s="71"/>
    </row>
    <row r="40" spans="1:6" ht="48" customHeight="1" x14ac:dyDescent="0.25">
      <c r="A40" s="86"/>
      <c r="B40" s="91" t="s">
        <v>44</v>
      </c>
      <c r="E40" s="71"/>
    </row>
    <row r="41" spans="1:6" ht="45" x14ac:dyDescent="0.25">
      <c r="A41" s="86"/>
      <c r="B41" s="91" t="s">
        <v>45</v>
      </c>
      <c r="E41" s="71"/>
    </row>
    <row r="42" spans="1:6" x14ac:dyDescent="0.25">
      <c r="A42" s="86"/>
      <c r="B42" s="75" t="s">
        <v>46</v>
      </c>
      <c r="E42" s="71"/>
    </row>
    <row r="43" spans="1:6" ht="30" x14ac:dyDescent="0.25">
      <c r="A43" s="87"/>
      <c r="B43" s="88" t="s">
        <v>47</v>
      </c>
      <c r="C43" s="89" t="s">
        <v>30</v>
      </c>
      <c r="D43" s="90">
        <v>1</v>
      </c>
      <c r="E43" s="66"/>
      <c r="F43" s="90">
        <f>ROUND((D43*E43), 2)</f>
        <v>0</v>
      </c>
    </row>
    <row r="44" spans="1:6" x14ac:dyDescent="0.25">
      <c r="A44" s="86"/>
      <c r="E44" s="71"/>
    </row>
    <row r="45" spans="1:6" ht="75" x14ac:dyDescent="0.25">
      <c r="A45" s="87" t="s">
        <v>364</v>
      </c>
      <c r="B45" s="88" t="s">
        <v>49</v>
      </c>
      <c r="C45" s="89" t="s">
        <v>241</v>
      </c>
      <c r="D45" s="90">
        <v>2.5</v>
      </c>
      <c r="E45" s="66"/>
      <c r="F45" s="90">
        <f>ROUND((D45*E45), 2)</f>
        <v>0</v>
      </c>
    </row>
    <row r="46" spans="1:6" x14ac:dyDescent="0.25">
      <c r="A46" s="86"/>
      <c r="E46" s="71"/>
    </row>
    <row r="47" spans="1:6" ht="75" x14ac:dyDescent="0.25">
      <c r="A47" s="87" t="s">
        <v>365</v>
      </c>
      <c r="B47" s="88" t="s">
        <v>131</v>
      </c>
      <c r="C47" s="89" t="s">
        <v>79</v>
      </c>
      <c r="D47" s="90">
        <v>41.8</v>
      </c>
      <c r="E47" s="66"/>
      <c r="F47" s="90">
        <f>ROUND((D47*E47), 2)</f>
        <v>0</v>
      </c>
    </row>
    <row r="48" spans="1:6" x14ac:dyDescent="0.25">
      <c r="A48" s="86"/>
      <c r="B48" s="91"/>
      <c r="C48" s="92"/>
      <c r="D48" s="93"/>
      <c r="E48" s="69"/>
      <c r="F48" s="93"/>
    </row>
    <row r="49" spans="1:6" ht="60" x14ac:dyDescent="0.25">
      <c r="A49" s="87" t="s">
        <v>366</v>
      </c>
      <c r="B49" s="88" t="s">
        <v>132</v>
      </c>
      <c r="C49" s="89" t="s">
        <v>79</v>
      </c>
      <c r="D49" s="90">
        <v>28.6</v>
      </c>
      <c r="E49" s="66"/>
      <c r="F49" s="90">
        <f>ROUND((D49*E49), 2)</f>
        <v>0</v>
      </c>
    </row>
    <row r="50" spans="1:6" x14ac:dyDescent="0.25">
      <c r="A50" s="86"/>
      <c r="E50" s="71"/>
    </row>
    <row r="51" spans="1:6" ht="106.5" customHeight="1" x14ac:dyDescent="0.25">
      <c r="A51" s="87" t="s">
        <v>367</v>
      </c>
      <c r="B51" s="88" t="s">
        <v>50</v>
      </c>
      <c r="C51" s="89" t="s">
        <v>30</v>
      </c>
      <c r="D51" s="90">
        <v>1</v>
      </c>
      <c r="E51" s="66"/>
      <c r="F51" s="90">
        <f>ROUND((D51*E51), 2)</f>
        <v>0</v>
      </c>
    </row>
    <row r="52" spans="1:6" x14ac:dyDescent="0.25">
      <c r="A52" s="86"/>
      <c r="B52" s="91"/>
      <c r="C52" s="92"/>
      <c r="D52" s="93"/>
      <c r="E52" s="69"/>
      <c r="F52" s="93"/>
    </row>
    <row r="53" spans="1:6" ht="92.25" customHeight="1" x14ac:dyDescent="0.25">
      <c r="A53" s="86" t="s">
        <v>368</v>
      </c>
      <c r="B53" s="91" t="s">
        <v>105</v>
      </c>
      <c r="C53" s="92"/>
      <c r="D53" s="93"/>
      <c r="E53" s="69"/>
      <c r="F53" s="93"/>
    </row>
    <row r="54" spans="1:6" ht="92.25" customHeight="1" x14ac:dyDescent="0.25">
      <c r="A54" s="87"/>
      <c r="B54" s="88" t="s">
        <v>106</v>
      </c>
      <c r="C54" s="89" t="s">
        <v>241</v>
      </c>
      <c r="D54" s="90">
        <v>145.19999999999999</v>
      </c>
      <c r="E54" s="66"/>
      <c r="F54" s="90">
        <f>ROUND((D54*E54), 2)</f>
        <v>0</v>
      </c>
    </row>
    <row r="55" spans="1:6" x14ac:dyDescent="0.25">
      <c r="A55" s="86"/>
      <c r="B55" s="91"/>
      <c r="C55" s="92"/>
      <c r="D55" s="93"/>
      <c r="E55" s="69"/>
      <c r="F55" s="93"/>
    </row>
    <row r="56" spans="1:6" ht="106.5" customHeight="1" x14ac:dyDescent="0.25">
      <c r="A56" s="87" t="s">
        <v>369</v>
      </c>
      <c r="B56" s="88" t="s">
        <v>104</v>
      </c>
      <c r="C56" s="89" t="s">
        <v>30</v>
      </c>
      <c r="D56" s="90">
        <v>1</v>
      </c>
      <c r="E56" s="66"/>
      <c r="F56" s="90">
        <f>(D56*E56)</f>
        <v>0</v>
      </c>
    </row>
    <row r="57" spans="1:6" x14ac:dyDescent="0.25">
      <c r="A57" s="86"/>
      <c r="B57" s="91"/>
      <c r="C57" s="92"/>
      <c r="D57" s="93"/>
      <c r="E57" s="69"/>
      <c r="F57" s="93"/>
    </row>
    <row r="58" spans="1:6" ht="60" x14ac:dyDescent="0.25">
      <c r="A58" s="87" t="s">
        <v>372</v>
      </c>
      <c r="B58" s="88" t="s">
        <v>134</v>
      </c>
      <c r="C58" s="89" t="s">
        <v>30</v>
      </c>
      <c r="D58" s="90">
        <v>1</v>
      </c>
      <c r="E58" s="66"/>
      <c r="F58" s="90">
        <f>(D58*E58)</f>
        <v>0</v>
      </c>
    </row>
    <row r="59" spans="1:6" x14ac:dyDescent="0.25">
      <c r="A59" s="86"/>
      <c r="B59" s="91"/>
      <c r="C59" s="92"/>
      <c r="D59" s="93"/>
      <c r="E59" s="69"/>
      <c r="F59" s="93"/>
    </row>
    <row r="60" spans="1:6" ht="90" x14ac:dyDescent="0.25">
      <c r="A60" s="87" t="s">
        <v>373</v>
      </c>
      <c r="B60" s="88" t="s">
        <v>133</v>
      </c>
      <c r="C60" s="89" t="s">
        <v>241</v>
      </c>
      <c r="D60" s="90">
        <v>35.4</v>
      </c>
      <c r="E60" s="66"/>
      <c r="F60" s="90">
        <f>ROUND((D60*E60), 2)</f>
        <v>0</v>
      </c>
    </row>
    <row r="61" spans="1:6" x14ac:dyDescent="0.25">
      <c r="A61" s="86"/>
      <c r="B61" s="91"/>
      <c r="C61" s="92"/>
      <c r="D61" s="93"/>
      <c r="E61" s="69"/>
      <c r="F61" s="93"/>
    </row>
    <row r="62" spans="1:6" ht="75" x14ac:dyDescent="0.25">
      <c r="A62" s="87" t="s">
        <v>374</v>
      </c>
      <c r="B62" s="88" t="s">
        <v>135</v>
      </c>
      <c r="C62" s="89" t="s">
        <v>241</v>
      </c>
      <c r="D62" s="90">
        <v>229.52</v>
      </c>
      <c r="E62" s="66"/>
      <c r="F62" s="90">
        <f>ROUND((D62*E62), 2)</f>
        <v>0</v>
      </c>
    </row>
    <row r="63" spans="1:6" x14ac:dyDescent="0.25">
      <c r="A63" s="86"/>
      <c r="E63" s="112"/>
      <c r="F63" s="113"/>
    </row>
    <row r="64" spans="1:6" ht="15.75" thickBot="1" x14ac:dyDescent="0.3">
      <c r="A64" s="94"/>
      <c r="B64" s="95" t="s">
        <v>54</v>
      </c>
      <c r="C64" s="96"/>
      <c r="D64" s="96"/>
      <c r="E64" s="122">
        <f>ROUND(SUM(F20:F63),2)</f>
        <v>0</v>
      </c>
      <c r="F64" s="122"/>
    </row>
    <row r="65" spans="1:6" ht="15.75" thickTop="1" x14ac:dyDescent="0.25">
      <c r="A65" s="86"/>
    </row>
    <row r="66" spans="1:6" x14ac:dyDescent="0.25">
      <c r="A66" s="86"/>
    </row>
    <row r="67" spans="1:6" x14ac:dyDescent="0.25">
      <c r="A67" s="83" t="s">
        <v>376</v>
      </c>
      <c r="B67" s="84" t="s">
        <v>55</v>
      </c>
      <c r="C67" s="85" t="s">
        <v>24</v>
      </c>
      <c r="D67" s="85" t="s">
        <v>25</v>
      </c>
      <c r="E67" s="85" t="s">
        <v>26</v>
      </c>
      <c r="F67" s="85" t="s">
        <v>27</v>
      </c>
    </row>
    <row r="68" spans="1:6" x14ac:dyDescent="0.25">
      <c r="A68" s="86"/>
    </row>
    <row r="69" spans="1:6" ht="108" customHeight="1" x14ac:dyDescent="0.25">
      <c r="A69" s="86"/>
      <c r="B69" s="116" t="s">
        <v>56</v>
      </c>
      <c r="C69" s="116"/>
      <c r="D69" s="116"/>
      <c r="E69" s="116"/>
      <c r="F69" s="116"/>
    </row>
    <row r="70" spans="1:6" ht="47.25" customHeight="1" x14ac:dyDescent="0.25">
      <c r="A70" s="86"/>
      <c r="B70" s="116" t="s">
        <v>57</v>
      </c>
      <c r="C70" s="116"/>
      <c r="D70" s="116"/>
      <c r="E70" s="116"/>
      <c r="F70" s="116"/>
    </row>
    <row r="71" spans="1:6" ht="78" customHeight="1" x14ac:dyDescent="0.25">
      <c r="A71" s="86"/>
      <c r="B71" s="116" t="s">
        <v>58</v>
      </c>
      <c r="C71" s="116"/>
      <c r="D71" s="116"/>
      <c r="E71" s="116"/>
      <c r="F71" s="116"/>
    </row>
    <row r="72" spans="1:6" x14ac:dyDescent="0.25">
      <c r="A72" s="86"/>
      <c r="B72" s="116" t="s">
        <v>59</v>
      </c>
      <c r="C72" s="116"/>
      <c r="D72" s="116"/>
      <c r="E72" s="116"/>
      <c r="F72" s="116"/>
    </row>
    <row r="73" spans="1:6" x14ac:dyDescent="0.25">
      <c r="A73" s="86"/>
      <c r="E73" s="71"/>
    </row>
    <row r="74" spans="1:6" ht="75" x14ac:dyDescent="0.25">
      <c r="A74" s="87" t="s">
        <v>377</v>
      </c>
      <c r="B74" s="88" t="s">
        <v>69</v>
      </c>
      <c r="C74" s="89" t="s">
        <v>429</v>
      </c>
      <c r="D74" s="90">
        <v>0.88</v>
      </c>
      <c r="E74" s="66"/>
      <c r="F74" s="90">
        <f>ROUND((D74*E74), 2)</f>
        <v>0</v>
      </c>
    </row>
    <row r="75" spans="1:6" x14ac:dyDescent="0.25">
      <c r="A75" s="86"/>
      <c r="E75" s="71"/>
    </row>
    <row r="76" spans="1:6" ht="77.25" customHeight="1" x14ac:dyDescent="0.25">
      <c r="A76" s="87" t="s">
        <v>378</v>
      </c>
      <c r="B76" s="88" t="s">
        <v>70</v>
      </c>
      <c r="C76" s="89" t="s">
        <v>430</v>
      </c>
      <c r="D76" s="90">
        <v>18.8</v>
      </c>
      <c r="E76" s="66"/>
      <c r="F76" s="90">
        <f>ROUND((D76*E76), 2)</f>
        <v>0</v>
      </c>
    </row>
    <row r="77" spans="1:6" x14ac:dyDescent="0.25">
      <c r="A77" s="86"/>
      <c r="E77" s="71"/>
    </row>
    <row r="78" spans="1:6" ht="75" x14ac:dyDescent="0.25">
      <c r="A78" s="86" t="s">
        <v>379</v>
      </c>
      <c r="B78" s="91" t="s">
        <v>74</v>
      </c>
      <c r="E78" s="71"/>
    </row>
    <row r="79" spans="1:6" x14ac:dyDescent="0.25">
      <c r="A79" s="87" t="s">
        <v>380</v>
      </c>
      <c r="B79" s="88" t="s">
        <v>71</v>
      </c>
      <c r="C79" s="89" t="s">
        <v>48</v>
      </c>
      <c r="D79" s="90">
        <v>1</v>
      </c>
      <c r="E79" s="66"/>
      <c r="F79" s="90">
        <f>ROUND((D79*E79), 2)</f>
        <v>0</v>
      </c>
    </row>
    <row r="80" spans="1:6" x14ac:dyDescent="0.25">
      <c r="A80" s="86"/>
      <c r="E80" s="71"/>
    </row>
    <row r="81" spans="1:6" ht="75" x14ac:dyDescent="0.25">
      <c r="A81" s="86" t="s">
        <v>381</v>
      </c>
      <c r="B81" s="91" t="s">
        <v>73</v>
      </c>
      <c r="E81" s="71"/>
    </row>
    <row r="82" spans="1:6" x14ac:dyDescent="0.25">
      <c r="A82" s="87" t="s">
        <v>382</v>
      </c>
      <c r="B82" s="88" t="s">
        <v>72</v>
      </c>
      <c r="C82" s="89" t="s">
        <v>48</v>
      </c>
      <c r="D82" s="90">
        <v>4</v>
      </c>
      <c r="E82" s="66"/>
      <c r="F82" s="90">
        <f>ROUND((D82*E82), 2)</f>
        <v>0</v>
      </c>
    </row>
    <row r="83" spans="1:6" x14ac:dyDescent="0.25">
      <c r="A83" s="86"/>
      <c r="E83" s="71"/>
    </row>
    <row r="84" spans="1:6" ht="75" x14ac:dyDescent="0.25">
      <c r="A84" s="86" t="s">
        <v>383</v>
      </c>
      <c r="B84" s="91" t="s">
        <v>76</v>
      </c>
      <c r="E84" s="71"/>
    </row>
    <row r="85" spans="1:6" x14ac:dyDescent="0.25">
      <c r="A85" s="87" t="s">
        <v>384</v>
      </c>
      <c r="B85" s="88" t="s">
        <v>75</v>
      </c>
      <c r="C85" s="89" t="s">
        <v>48</v>
      </c>
      <c r="D85" s="90">
        <v>3</v>
      </c>
      <c r="E85" s="66"/>
      <c r="F85" s="90">
        <f>ROUND((D85*E85), 2)</f>
        <v>0</v>
      </c>
    </row>
    <row r="86" spans="1:6" x14ac:dyDescent="0.25">
      <c r="A86" s="86"/>
      <c r="B86" s="91"/>
      <c r="C86" s="92"/>
      <c r="D86" s="93"/>
      <c r="E86" s="69"/>
      <c r="F86" s="93"/>
    </row>
    <row r="87" spans="1:6" ht="90" x14ac:dyDescent="0.25">
      <c r="A87" s="87" t="s">
        <v>385</v>
      </c>
      <c r="B87" s="88" t="s">
        <v>103</v>
      </c>
      <c r="C87" s="89" t="s">
        <v>48</v>
      </c>
      <c r="D87" s="90">
        <v>1</v>
      </c>
      <c r="E87" s="66"/>
      <c r="F87" s="90">
        <f>ROUND((D87*E87), 2)</f>
        <v>0</v>
      </c>
    </row>
    <row r="88" spans="1:6" x14ac:dyDescent="0.25">
      <c r="A88" s="97"/>
      <c r="B88" s="98"/>
      <c r="C88" s="99"/>
      <c r="D88" s="99"/>
      <c r="E88" s="106"/>
      <c r="F88" s="99"/>
    </row>
    <row r="89" spans="1:6" ht="90" x14ac:dyDescent="0.25">
      <c r="A89" s="97" t="s">
        <v>386</v>
      </c>
      <c r="B89" s="98" t="s">
        <v>622</v>
      </c>
      <c r="C89" s="99"/>
      <c r="D89" s="99"/>
      <c r="E89" s="111"/>
      <c r="F89" s="99"/>
    </row>
    <row r="90" spans="1:6" ht="61.5" customHeight="1" x14ac:dyDescent="0.25">
      <c r="A90" s="87"/>
      <c r="B90" s="88" t="s">
        <v>77</v>
      </c>
      <c r="C90" s="89" t="s">
        <v>429</v>
      </c>
      <c r="D90" s="90">
        <v>2.34</v>
      </c>
      <c r="E90" s="66"/>
      <c r="F90" s="90">
        <f>ROUND((D90*E90), 2)</f>
        <v>0</v>
      </c>
    </row>
    <row r="91" spans="1:6" x14ac:dyDescent="0.25">
      <c r="A91" s="87" t="s">
        <v>588</v>
      </c>
      <c r="B91" s="88" t="s">
        <v>78</v>
      </c>
      <c r="C91" s="89" t="s">
        <v>79</v>
      </c>
      <c r="D91" s="90">
        <v>7.81</v>
      </c>
      <c r="E91" s="66"/>
      <c r="F91" s="90">
        <f>ROUND((D91*E91), 2)</f>
        <v>0</v>
      </c>
    </row>
    <row r="92" spans="1:6" x14ac:dyDescent="0.25">
      <c r="A92" s="97"/>
      <c r="B92" s="98"/>
      <c r="C92" s="99"/>
      <c r="D92" s="99"/>
      <c r="E92" s="106"/>
      <c r="F92" s="99"/>
    </row>
    <row r="93" spans="1:6" ht="90" x14ac:dyDescent="0.25">
      <c r="A93" s="97" t="s">
        <v>387</v>
      </c>
      <c r="B93" s="98" t="s">
        <v>621</v>
      </c>
      <c r="C93" s="99"/>
      <c r="D93" s="99"/>
      <c r="E93" s="106"/>
      <c r="F93" s="99"/>
    </row>
    <row r="94" spans="1:6" ht="61.5" customHeight="1" x14ac:dyDescent="0.25">
      <c r="A94" s="87"/>
      <c r="B94" s="88" t="s">
        <v>77</v>
      </c>
      <c r="C94" s="89" t="s">
        <v>429</v>
      </c>
      <c r="D94" s="90">
        <v>2.04</v>
      </c>
      <c r="E94" s="66"/>
      <c r="F94" s="90">
        <f>ROUND((D94*E94), 2)</f>
        <v>0</v>
      </c>
    </row>
    <row r="95" spans="1:6" x14ac:dyDescent="0.25">
      <c r="A95" s="87" t="s">
        <v>388</v>
      </c>
      <c r="B95" s="88" t="s">
        <v>78</v>
      </c>
      <c r="C95" s="89" t="s">
        <v>79</v>
      </c>
      <c r="D95" s="90">
        <v>24.24</v>
      </c>
      <c r="E95" s="66"/>
      <c r="F95" s="90">
        <f>ROUND((D95*E95), 2)</f>
        <v>0</v>
      </c>
    </row>
    <row r="96" spans="1:6" x14ac:dyDescent="0.25">
      <c r="A96" s="97"/>
      <c r="B96" s="98"/>
      <c r="C96" s="99"/>
      <c r="D96" s="99"/>
      <c r="E96" s="106"/>
      <c r="F96" s="99"/>
    </row>
    <row r="97" spans="1:7" ht="90" x14ac:dyDescent="0.25">
      <c r="A97" s="87" t="s">
        <v>389</v>
      </c>
      <c r="B97" s="88" t="s">
        <v>486</v>
      </c>
      <c r="C97" s="89" t="s">
        <v>79</v>
      </c>
      <c r="D97" s="90">
        <v>2.92</v>
      </c>
      <c r="E97" s="66"/>
      <c r="F97" s="90">
        <f>ROUND((D97*E97), 2)</f>
        <v>0</v>
      </c>
    </row>
    <row r="98" spans="1:7" x14ac:dyDescent="0.25">
      <c r="A98" s="97"/>
      <c r="B98" s="98"/>
      <c r="C98" s="99"/>
      <c r="D98" s="99"/>
      <c r="E98" s="106"/>
      <c r="F98" s="99"/>
    </row>
    <row r="99" spans="1:7" ht="105" x14ac:dyDescent="0.25">
      <c r="A99" s="87" t="s">
        <v>390</v>
      </c>
      <c r="B99" s="88" t="s">
        <v>485</v>
      </c>
      <c r="C99" s="89" t="s">
        <v>79</v>
      </c>
      <c r="D99" s="90">
        <v>2.75</v>
      </c>
      <c r="E99" s="66"/>
      <c r="F99" s="90">
        <f>ROUND((D99*E99), 2)</f>
        <v>0</v>
      </c>
      <c r="G99" s="77"/>
    </row>
    <row r="100" spans="1:7" x14ac:dyDescent="0.25">
      <c r="A100" s="97"/>
      <c r="B100" s="98"/>
      <c r="C100" s="99"/>
      <c r="D100" s="99"/>
      <c r="E100" s="106"/>
      <c r="F100" s="99"/>
    </row>
    <row r="101" spans="1:7" x14ac:dyDescent="0.25">
      <c r="A101" s="97" t="s">
        <v>391</v>
      </c>
      <c r="B101" s="98" t="s">
        <v>127</v>
      </c>
      <c r="C101" s="99"/>
      <c r="D101" s="99"/>
      <c r="E101" s="106"/>
      <c r="F101" s="99"/>
    </row>
    <row r="102" spans="1:7" ht="121.5" customHeight="1" x14ac:dyDescent="0.25">
      <c r="A102" s="87" t="s">
        <v>590</v>
      </c>
      <c r="B102" s="88" t="s">
        <v>128</v>
      </c>
      <c r="C102" s="89" t="s">
        <v>241</v>
      </c>
      <c r="D102" s="90">
        <v>273.72000000000003</v>
      </c>
      <c r="E102" s="66"/>
      <c r="F102" s="90">
        <f>(D102*E102)</f>
        <v>0</v>
      </c>
    </row>
    <row r="103" spans="1:7" x14ac:dyDescent="0.25">
      <c r="A103" s="87" t="s">
        <v>589</v>
      </c>
      <c r="B103" s="77" t="s">
        <v>78</v>
      </c>
      <c r="C103" s="89" t="s">
        <v>79</v>
      </c>
      <c r="D103" s="90">
        <v>45.2</v>
      </c>
      <c r="E103" s="66"/>
      <c r="F103" s="90">
        <f>(D103*E103)</f>
        <v>0</v>
      </c>
    </row>
    <row r="104" spans="1:7" x14ac:dyDescent="0.25">
      <c r="A104" s="86"/>
      <c r="B104" s="91" t="s">
        <v>129</v>
      </c>
      <c r="C104" s="92"/>
      <c r="D104" s="93"/>
      <c r="E104" s="69"/>
      <c r="F104" s="93"/>
    </row>
    <row r="105" spans="1:7" x14ac:dyDescent="0.25">
      <c r="A105" s="86"/>
      <c r="E105" s="71"/>
    </row>
    <row r="106" spans="1:7" ht="107.25" customHeight="1" x14ac:dyDescent="0.25">
      <c r="A106" s="87" t="s">
        <v>392</v>
      </c>
      <c r="B106" s="88" t="s">
        <v>619</v>
      </c>
      <c r="C106" s="89" t="s">
        <v>241</v>
      </c>
      <c r="D106" s="90">
        <v>1.46</v>
      </c>
      <c r="E106" s="66"/>
      <c r="F106" s="90">
        <f>ROUND((D106*E106), 2)</f>
        <v>0</v>
      </c>
    </row>
    <row r="107" spans="1:7" x14ac:dyDescent="0.25">
      <c r="A107" s="86"/>
      <c r="E107" s="71"/>
    </row>
    <row r="108" spans="1:7" ht="107.25" customHeight="1" x14ac:dyDescent="0.25">
      <c r="A108" s="87" t="s">
        <v>620</v>
      </c>
      <c r="B108" s="88" t="s">
        <v>623</v>
      </c>
      <c r="C108" s="89" t="s">
        <v>48</v>
      </c>
      <c r="D108" s="90">
        <v>5</v>
      </c>
      <c r="E108" s="66"/>
      <c r="F108" s="90">
        <f>ROUND((D108*E108), 2)</f>
        <v>0</v>
      </c>
    </row>
    <row r="109" spans="1:7" x14ac:dyDescent="0.25">
      <c r="A109" s="86"/>
      <c r="E109" s="71"/>
    </row>
    <row r="110" spans="1:7" ht="15.75" thickBot="1" x14ac:dyDescent="0.3">
      <c r="A110" s="94"/>
      <c r="B110" s="95" t="s">
        <v>60</v>
      </c>
      <c r="C110" s="96"/>
      <c r="D110" s="96"/>
      <c r="E110" s="96"/>
      <c r="F110" s="100">
        <f>ROUND(SUM(F68:F109),2)</f>
        <v>0</v>
      </c>
    </row>
    <row r="111" spans="1:7" ht="15.75" thickTop="1" x14ac:dyDescent="0.25">
      <c r="A111" s="86"/>
    </row>
    <row r="112" spans="1:7" x14ac:dyDescent="0.25">
      <c r="A112" s="86"/>
    </row>
    <row r="113" spans="1:6" x14ac:dyDescent="0.25">
      <c r="A113" s="83" t="s">
        <v>393</v>
      </c>
      <c r="B113" s="84" t="s">
        <v>61</v>
      </c>
      <c r="C113" s="85" t="s">
        <v>24</v>
      </c>
      <c r="D113" s="85" t="s">
        <v>25</v>
      </c>
      <c r="E113" s="85" t="s">
        <v>26</v>
      </c>
      <c r="F113" s="85" t="s">
        <v>27</v>
      </c>
    </row>
    <row r="114" spans="1:6" x14ac:dyDescent="0.25">
      <c r="A114" s="86"/>
    </row>
    <row r="115" spans="1:6" ht="106.5" customHeight="1" x14ac:dyDescent="0.25">
      <c r="A115" s="86"/>
      <c r="B115" s="116" t="s">
        <v>62</v>
      </c>
      <c r="C115" s="116"/>
      <c r="D115" s="116"/>
      <c r="E115" s="116"/>
      <c r="F115" s="116"/>
    </row>
    <row r="116" spans="1:6" ht="135.75" customHeight="1" x14ac:dyDescent="0.25">
      <c r="A116" s="86"/>
      <c r="B116" s="116" t="s">
        <v>63</v>
      </c>
      <c r="C116" s="116"/>
      <c r="D116" s="116"/>
      <c r="E116" s="116"/>
      <c r="F116" s="116"/>
    </row>
    <row r="117" spans="1:6" ht="136.5" customHeight="1" x14ac:dyDescent="0.25">
      <c r="A117" s="86"/>
      <c r="B117" s="116" t="s">
        <v>64</v>
      </c>
      <c r="C117" s="116"/>
      <c r="D117" s="116"/>
      <c r="E117" s="116"/>
      <c r="F117" s="116"/>
    </row>
    <row r="118" spans="1:6" x14ac:dyDescent="0.25">
      <c r="A118" s="86"/>
      <c r="E118" s="71"/>
    </row>
    <row r="119" spans="1:6" ht="90" x14ac:dyDescent="0.25">
      <c r="A119" s="87" t="s">
        <v>394</v>
      </c>
      <c r="B119" s="88" t="s">
        <v>65</v>
      </c>
      <c r="C119" s="89" t="s">
        <v>30</v>
      </c>
      <c r="D119" s="90">
        <v>1</v>
      </c>
      <c r="E119" s="66"/>
      <c r="F119" s="90">
        <f>(D119*E119)</f>
        <v>0</v>
      </c>
    </row>
    <row r="120" spans="1:6" x14ac:dyDescent="0.25">
      <c r="A120" s="86"/>
      <c r="E120" s="71"/>
    </row>
    <row r="121" spans="1:6" ht="45" x14ac:dyDescent="0.25">
      <c r="A121" s="87" t="s">
        <v>395</v>
      </c>
      <c r="B121" s="88" t="s">
        <v>67</v>
      </c>
      <c r="C121" s="89" t="s">
        <v>429</v>
      </c>
      <c r="D121" s="90">
        <v>9.14</v>
      </c>
      <c r="E121" s="66"/>
      <c r="F121" s="90">
        <f>(D121*E121)</f>
        <v>0</v>
      </c>
    </row>
    <row r="122" spans="1:6" x14ac:dyDescent="0.25">
      <c r="A122" s="86"/>
      <c r="B122" s="91"/>
      <c r="C122" s="92"/>
      <c r="D122" s="93"/>
      <c r="E122" s="69"/>
      <c r="F122" s="93"/>
    </row>
    <row r="123" spans="1:6" ht="75" x14ac:dyDescent="0.25">
      <c r="A123" s="87" t="s">
        <v>396</v>
      </c>
      <c r="B123" s="88" t="s">
        <v>68</v>
      </c>
      <c r="C123" s="89" t="s">
        <v>48</v>
      </c>
      <c r="D123" s="90">
        <v>9</v>
      </c>
      <c r="E123" s="66"/>
      <c r="F123" s="90">
        <f>ROUND((D123*E123), 2)</f>
        <v>0</v>
      </c>
    </row>
    <row r="124" spans="1:6" x14ac:dyDescent="0.25">
      <c r="A124" s="86"/>
      <c r="B124" s="91"/>
      <c r="C124" s="92"/>
      <c r="D124" s="93"/>
      <c r="E124" s="69"/>
      <c r="F124" s="93"/>
    </row>
    <row r="125" spans="1:6" ht="75" x14ac:dyDescent="0.25">
      <c r="A125" s="86" t="s">
        <v>397</v>
      </c>
      <c r="B125" s="91" t="s">
        <v>97</v>
      </c>
      <c r="E125" s="71"/>
    </row>
    <row r="126" spans="1:6" x14ac:dyDescent="0.25">
      <c r="A126" s="87" t="s">
        <v>398</v>
      </c>
      <c r="B126" s="88" t="s">
        <v>99</v>
      </c>
      <c r="C126" s="89" t="s">
        <v>429</v>
      </c>
      <c r="D126" s="90">
        <v>102.02</v>
      </c>
      <c r="E126" s="66"/>
      <c r="F126" s="90">
        <f>ROUND((D126*E126), 2)</f>
        <v>0</v>
      </c>
    </row>
    <row r="127" spans="1:6" x14ac:dyDescent="0.25">
      <c r="A127" s="87" t="s">
        <v>399</v>
      </c>
      <c r="B127" s="88" t="s">
        <v>98</v>
      </c>
      <c r="C127" s="89" t="s">
        <v>429</v>
      </c>
      <c r="D127" s="90">
        <v>54.93</v>
      </c>
      <c r="E127" s="66"/>
      <c r="F127" s="90">
        <f>ROUND((D127*E127), 2)</f>
        <v>0</v>
      </c>
    </row>
    <row r="128" spans="1:6" x14ac:dyDescent="0.25">
      <c r="A128" s="86"/>
      <c r="B128" s="91"/>
      <c r="C128" s="92"/>
      <c r="D128" s="93"/>
      <c r="E128" s="69"/>
      <c r="F128" s="93"/>
    </row>
    <row r="129" spans="1:6" ht="75" x14ac:dyDescent="0.25">
      <c r="A129" s="87" t="s">
        <v>400</v>
      </c>
      <c r="B129" s="88" t="s">
        <v>611</v>
      </c>
      <c r="C129" s="89" t="s">
        <v>429</v>
      </c>
      <c r="D129" s="90">
        <v>3.99</v>
      </c>
      <c r="E129" s="66"/>
      <c r="F129" s="90">
        <f>ROUND((D129*E129), 2)</f>
        <v>0</v>
      </c>
    </row>
    <row r="130" spans="1:6" x14ac:dyDescent="0.25">
      <c r="A130" s="86"/>
      <c r="B130" s="91"/>
      <c r="C130" s="92"/>
      <c r="D130" s="93"/>
      <c r="E130" s="69"/>
      <c r="F130" s="93"/>
    </row>
    <row r="131" spans="1:6" ht="123" customHeight="1" x14ac:dyDescent="0.25">
      <c r="A131" s="87" t="s">
        <v>401</v>
      </c>
      <c r="B131" s="88" t="s">
        <v>487</v>
      </c>
      <c r="C131" s="89" t="s">
        <v>241</v>
      </c>
      <c r="D131" s="90">
        <v>58.82</v>
      </c>
      <c r="E131" s="66"/>
      <c r="F131" s="90">
        <f>ROUND((D131*E131), 2)</f>
        <v>0</v>
      </c>
    </row>
    <row r="132" spans="1:6" x14ac:dyDescent="0.25">
      <c r="A132" s="86"/>
      <c r="B132" s="91"/>
      <c r="C132" s="92"/>
      <c r="D132" s="93"/>
      <c r="E132" s="69"/>
      <c r="F132" s="93"/>
    </row>
    <row r="133" spans="1:6" ht="90" x14ac:dyDescent="0.25">
      <c r="A133" s="87" t="s">
        <v>402</v>
      </c>
      <c r="B133" s="88" t="s">
        <v>101</v>
      </c>
      <c r="C133" s="89" t="s">
        <v>241</v>
      </c>
      <c r="D133" s="90">
        <v>35</v>
      </c>
      <c r="E133" s="66"/>
      <c r="F133" s="90">
        <f>ROUND((D133*E133), 2)</f>
        <v>0</v>
      </c>
    </row>
    <row r="134" spans="1:6" x14ac:dyDescent="0.25">
      <c r="A134" s="86"/>
      <c r="B134" s="91"/>
      <c r="C134" s="92"/>
      <c r="D134" s="93"/>
      <c r="E134" s="69"/>
      <c r="F134" s="93"/>
    </row>
    <row r="135" spans="1:6" ht="90" x14ac:dyDescent="0.25">
      <c r="A135" s="87" t="s">
        <v>403</v>
      </c>
      <c r="B135" s="88" t="s">
        <v>101</v>
      </c>
      <c r="C135" s="89" t="s">
        <v>429</v>
      </c>
      <c r="D135" s="90">
        <v>20.399999999999999</v>
      </c>
      <c r="E135" s="66"/>
      <c r="F135" s="90">
        <f>ROUND((D135*E135), 2)</f>
        <v>0</v>
      </c>
    </row>
    <row r="136" spans="1:6" x14ac:dyDescent="0.25">
      <c r="A136" s="86"/>
      <c r="B136" s="91"/>
      <c r="C136" s="92"/>
      <c r="D136" s="93"/>
      <c r="E136" s="69"/>
      <c r="F136" s="93"/>
    </row>
    <row r="137" spans="1:6" ht="75" x14ac:dyDescent="0.25">
      <c r="A137" s="86" t="s">
        <v>404</v>
      </c>
      <c r="B137" s="91" t="s">
        <v>102</v>
      </c>
      <c r="C137" s="92"/>
      <c r="D137" s="93"/>
      <c r="E137" s="69"/>
      <c r="F137" s="93"/>
    </row>
    <row r="138" spans="1:6" ht="75" x14ac:dyDescent="0.25">
      <c r="A138" s="87"/>
      <c r="B138" s="88" t="s">
        <v>100</v>
      </c>
      <c r="C138" s="89" t="s">
        <v>429</v>
      </c>
      <c r="D138" s="90">
        <v>70.66</v>
      </c>
      <c r="E138" s="66"/>
      <c r="F138" s="90">
        <f>ROUND((D138*E138), 2)</f>
        <v>0</v>
      </c>
    </row>
    <row r="139" spans="1:6" x14ac:dyDescent="0.25">
      <c r="A139" s="86"/>
      <c r="B139" s="91"/>
      <c r="C139" s="92"/>
      <c r="D139" s="93"/>
      <c r="E139" s="69"/>
      <c r="F139" s="93"/>
    </row>
    <row r="140" spans="1:6" ht="90" x14ac:dyDescent="0.25">
      <c r="A140" s="86" t="s">
        <v>405</v>
      </c>
      <c r="B140" s="91" t="s">
        <v>109</v>
      </c>
      <c r="E140" s="71"/>
    </row>
    <row r="141" spans="1:6" ht="45" x14ac:dyDescent="0.25">
      <c r="A141" s="87"/>
      <c r="B141" s="88" t="s">
        <v>110</v>
      </c>
      <c r="C141" s="89" t="s">
        <v>79</v>
      </c>
      <c r="D141" s="90">
        <v>11</v>
      </c>
      <c r="E141" s="66"/>
      <c r="F141" s="90">
        <f>ROUND((D141*E141), 2)</f>
        <v>0</v>
      </c>
    </row>
    <row r="142" spans="1:6" x14ac:dyDescent="0.25">
      <c r="A142" s="86"/>
      <c r="B142" s="91"/>
      <c r="E142" s="71"/>
    </row>
    <row r="143" spans="1:6" ht="45" x14ac:dyDescent="0.25">
      <c r="A143" s="87" t="s">
        <v>406</v>
      </c>
      <c r="B143" s="88" t="s">
        <v>125</v>
      </c>
      <c r="C143" s="89" t="s">
        <v>429</v>
      </c>
      <c r="D143" s="90">
        <v>0.88</v>
      </c>
      <c r="E143" s="66"/>
      <c r="F143" s="90">
        <f>ROUND((D143*E143), 2)</f>
        <v>0</v>
      </c>
    </row>
    <row r="144" spans="1:6" x14ac:dyDescent="0.25">
      <c r="A144" s="86"/>
      <c r="B144" s="91"/>
      <c r="C144" s="92"/>
      <c r="D144" s="93"/>
      <c r="E144" s="69"/>
      <c r="F144" s="93"/>
    </row>
    <row r="145" spans="1:6" ht="90" x14ac:dyDescent="0.25">
      <c r="A145" s="87" t="s">
        <v>488</v>
      </c>
      <c r="B145" s="88" t="s">
        <v>126</v>
      </c>
      <c r="C145" s="89" t="s">
        <v>429</v>
      </c>
      <c r="D145" s="90">
        <v>6.64</v>
      </c>
      <c r="E145" s="66"/>
      <c r="F145" s="90">
        <f>ROUND((D145*E145), 2)</f>
        <v>0</v>
      </c>
    </row>
    <row r="146" spans="1:6" x14ac:dyDescent="0.25">
      <c r="A146" s="86"/>
      <c r="E146" s="71"/>
    </row>
    <row r="147" spans="1:6" ht="15.75" thickBot="1" x14ac:dyDescent="0.3">
      <c r="A147" s="94"/>
      <c r="B147" s="95" t="s">
        <v>66</v>
      </c>
      <c r="C147" s="96"/>
      <c r="D147" s="96"/>
      <c r="E147" s="96"/>
      <c r="F147" s="100">
        <f>ROUND(SUM(F114:F146),2)</f>
        <v>0</v>
      </c>
    </row>
    <row r="148" spans="1:6" ht="15.75" thickTop="1" x14ac:dyDescent="0.25">
      <c r="A148" s="86"/>
    </row>
    <row r="149" spans="1:6" x14ac:dyDescent="0.25">
      <c r="A149" s="86"/>
    </row>
    <row r="150" spans="1:6" x14ac:dyDescent="0.25">
      <c r="A150" s="83" t="s">
        <v>407</v>
      </c>
      <c r="B150" s="84" t="s">
        <v>136</v>
      </c>
      <c r="C150" s="85" t="s">
        <v>24</v>
      </c>
      <c r="D150" s="85" t="s">
        <v>25</v>
      </c>
      <c r="E150" s="85" t="s">
        <v>26</v>
      </c>
      <c r="F150" s="85" t="s">
        <v>27</v>
      </c>
    </row>
    <row r="151" spans="1:6" x14ac:dyDescent="0.25">
      <c r="A151" s="86"/>
    </row>
    <row r="152" spans="1:6" ht="138" customHeight="1" x14ac:dyDescent="0.25">
      <c r="A152" s="86"/>
      <c r="B152" s="116" t="s">
        <v>137</v>
      </c>
      <c r="C152" s="116"/>
      <c r="D152" s="116"/>
      <c r="E152" s="116"/>
      <c r="F152" s="116"/>
    </row>
    <row r="153" spans="1:6" ht="153" customHeight="1" x14ac:dyDescent="0.25">
      <c r="A153" s="86"/>
      <c r="B153" s="116" t="s">
        <v>138</v>
      </c>
      <c r="C153" s="116"/>
      <c r="D153" s="116"/>
      <c r="E153" s="116"/>
      <c r="F153" s="116"/>
    </row>
    <row r="154" spans="1:6" ht="30" customHeight="1" x14ac:dyDescent="0.25">
      <c r="A154" s="86"/>
      <c r="B154" s="116" t="s">
        <v>139</v>
      </c>
      <c r="C154" s="116"/>
      <c r="D154" s="116"/>
      <c r="E154" s="116"/>
      <c r="F154" s="116"/>
    </row>
    <row r="155" spans="1:6" ht="48" customHeight="1" x14ac:dyDescent="0.25">
      <c r="A155" s="86"/>
      <c r="B155" s="116" t="s">
        <v>140</v>
      </c>
      <c r="C155" s="116"/>
      <c r="D155" s="116"/>
      <c r="E155" s="116"/>
      <c r="F155" s="116"/>
    </row>
    <row r="156" spans="1:6" ht="48" customHeight="1" x14ac:dyDescent="0.25">
      <c r="A156" s="86"/>
      <c r="B156" s="116" t="s">
        <v>141</v>
      </c>
      <c r="C156" s="116"/>
      <c r="D156" s="116"/>
      <c r="E156" s="116"/>
      <c r="F156" s="116"/>
    </row>
    <row r="157" spans="1:6" x14ac:dyDescent="0.25">
      <c r="A157" s="86"/>
      <c r="E157" s="71"/>
    </row>
    <row r="158" spans="1:6" ht="75" x14ac:dyDescent="0.25">
      <c r="A158" s="87" t="s">
        <v>408</v>
      </c>
      <c r="B158" s="101" t="s">
        <v>149</v>
      </c>
      <c r="C158" s="89" t="s">
        <v>241</v>
      </c>
      <c r="D158" s="90">
        <v>8.52</v>
      </c>
      <c r="E158" s="66"/>
      <c r="F158" s="90">
        <f>ROUND((D158*E158), 2)</f>
        <v>0</v>
      </c>
    </row>
    <row r="159" spans="1:6" x14ac:dyDescent="0.25">
      <c r="A159" s="86"/>
      <c r="E159" s="71"/>
    </row>
    <row r="160" spans="1:6" ht="120" x14ac:dyDescent="0.25">
      <c r="A160" s="87" t="s">
        <v>409</v>
      </c>
      <c r="B160" s="101" t="s">
        <v>618</v>
      </c>
      <c r="C160" s="89" t="s">
        <v>429</v>
      </c>
      <c r="D160" s="90">
        <v>4.76</v>
      </c>
      <c r="E160" s="66"/>
      <c r="F160" s="90">
        <f>ROUND((D160*E160), 2)</f>
        <v>0</v>
      </c>
    </row>
    <row r="161" spans="1:6" x14ac:dyDescent="0.25">
      <c r="A161" s="86"/>
      <c r="E161" s="71"/>
    </row>
    <row r="162" spans="1:6" ht="93.75" customHeight="1" x14ac:dyDescent="0.25">
      <c r="A162" s="87" t="s">
        <v>410</v>
      </c>
      <c r="B162" s="101" t="s">
        <v>148</v>
      </c>
      <c r="C162" s="89" t="s">
        <v>429</v>
      </c>
      <c r="D162" s="90">
        <v>1.57</v>
      </c>
      <c r="E162" s="66"/>
      <c r="F162" s="90">
        <f>ROUND((D162*E162), 2)</f>
        <v>0</v>
      </c>
    </row>
    <row r="163" spans="1:6" x14ac:dyDescent="0.25">
      <c r="A163" s="86"/>
      <c r="E163" s="71"/>
    </row>
    <row r="164" spans="1:6" ht="105" x14ac:dyDescent="0.25">
      <c r="A164" s="87" t="s">
        <v>411</v>
      </c>
      <c r="B164" s="101" t="s">
        <v>489</v>
      </c>
      <c r="C164" s="89" t="s">
        <v>429</v>
      </c>
      <c r="D164" s="90">
        <v>0.36</v>
      </c>
      <c r="E164" s="66"/>
      <c r="F164" s="90">
        <f>ROUND((D164*E164), 2)</f>
        <v>0</v>
      </c>
    </row>
    <row r="165" spans="1:6" x14ac:dyDescent="0.25">
      <c r="A165" s="86"/>
      <c r="E165" s="71"/>
    </row>
    <row r="166" spans="1:6" ht="108" customHeight="1" x14ac:dyDescent="0.25">
      <c r="A166" s="87" t="s">
        <v>412</v>
      </c>
      <c r="B166" s="101" t="s">
        <v>490</v>
      </c>
      <c r="C166" s="89" t="s">
        <v>429</v>
      </c>
      <c r="D166" s="90">
        <v>23.46</v>
      </c>
      <c r="E166" s="66"/>
      <c r="F166" s="90">
        <f>ROUND((D166*E166), 2)</f>
        <v>0</v>
      </c>
    </row>
    <row r="167" spans="1:6" x14ac:dyDescent="0.25">
      <c r="A167" s="86"/>
      <c r="B167" s="102"/>
      <c r="C167" s="92"/>
      <c r="D167" s="93"/>
      <c r="E167" s="69"/>
      <c r="F167" s="93"/>
    </row>
    <row r="168" spans="1:6" ht="75" x14ac:dyDescent="0.25">
      <c r="A168" s="87" t="s">
        <v>413</v>
      </c>
      <c r="B168" s="101" t="s">
        <v>150</v>
      </c>
      <c r="C168" s="89" t="s">
        <v>429</v>
      </c>
      <c r="D168" s="90">
        <v>3.81</v>
      </c>
      <c r="E168" s="66"/>
      <c r="F168" s="90">
        <f>ROUND((D168*E168), 2)</f>
        <v>0</v>
      </c>
    </row>
    <row r="169" spans="1:6" x14ac:dyDescent="0.25">
      <c r="A169" s="86"/>
      <c r="E169" s="71"/>
    </row>
    <row r="170" spans="1:6" ht="93.75" customHeight="1" x14ac:dyDescent="0.25">
      <c r="A170" s="87" t="s">
        <v>414</v>
      </c>
      <c r="B170" s="101" t="s">
        <v>151</v>
      </c>
      <c r="C170" s="89" t="s">
        <v>429</v>
      </c>
      <c r="D170" s="90">
        <v>2.61</v>
      </c>
      <c r="E170" s="66"/>
      <c r="F170" s="90">
        <f>ROUND((D170*E170), 2)</f>
        <v>0</v>
      </c>
    </row>
    <row r="171" spans="1:6" x14ac:dyDescent="0.25">
      <c r="A171" s="86"/>
      <c r="E171" s="71"/>
    </row>
    <row r="172" spans="1:6" ht="75" x14ac:dyDescent="0.25">
      <c r="A172" s="87" t="s">
        <v>415</v>
      </c>
      <c r="B172" s="101" t="s">
        <v>152</v>
      </c>
      <c r="C172" s="89" t="s">
        <v>429</v>
      </c>
      <c r="D172" s="90">
        <v>9.19</v>
      </c>
      <c r="E172" s="66"/>
      <c r="F172" s="90">
        <f>ROUND((D172*E172), 2)</f>
        <v>0</v>
      </c>
    </row>
    <row r="173" spans="1:6" x14ac:dyDescent="0.25">
      <c r="A173" s="86"/>
      <c r="E173" s="71"/>
    </row>
    <row r="174" spans="1:6" ht="77.25" customHeight="1" x14ac:dyDescent="0.25">
      <c r="A174" s="87" t="s">
        <v>416</v>
      </c>
      <c r="B174" s="101" t="s">
        <v>153</v>
      </c>
      <c r="C174" s="89" t="s">
        <v>429</v>
      </c>
      <c r="D174" s="90">
        <v>2.0499999999999998</v>
      </c>
      <c r="E174" s="66"/>
      <c r="F174" s="90">
        <f>ROUND((D174*E174), 2)</f>
        <v>0</v>
      </c>
    </row>
    <row r="175" spans="1:6" x14ac:dyDescent="0.25">
      <c r="A175" s="86"/>
      <c r="E175" s="71"/>
    </row>
    <row r="176" spans="1:6" ht="75" x14ac:dyDescent="0.25">
      <c r="A176" s="87" t="s">
        <v>417</v>
      </c>
      <c r="B176" s="101" t="s">
        <v>154</v>
      </c>
      <c r="C176" s="89" t="s">
        <v>429</v>
      </c>
      <c r="D176" s="90">
        <v>5.57</v>
      </c>
      <c r="E176" s="66"/>
      <c r="F176" s="90">
        <f>ROUND((D176*E176), 2)</f>
        <v>0</v>
      </c>
    </row>
    <row r="177" spans="1:6" x14ac:dyDescent="0.25">
      <c r="A177" s="86"/>
      <c r="E177" s="71"/>
    </row>
    <row r="178" spans="1:6" ht="107.25" customHeight="1" x14ac:dyDescent="0.25">
      <c r="A178" s="87" t="s">
        <v>418</v>
      </c>
      <c r="B178" s="101" t="s">
        <v>491</v>
      </c>
      <c r="C178" s="89" t="s">
        <v>429</v>
      </c>
      <c r="D178" s="90">
        <v>0.79</v>
      </c>
      <c r="E178" s="66"/>
      <c r="F178" s="90">
        <f>ROUND((D178*E178), 2)</f>
        <v>0</v>
      </c>
    </row>
    <row r="179" spans="1:6" x14ac:dyDescent="0.25">
      <c r="A179" s="86"/>
      <c r="E179" s="71"/>
    </row>
    <row r="180" spans="1:6" ht="62.25" customHeight="1" x14ac:dyDescent="0.25">
      <c r="A180" s="87" t="s">
        <v>419</v>
      </c>
      <c r="B180" s="101" t="s">
        <v>142</v>
      </c>
      <c r="C180" s="89" t="s">
        <v>79</v>
      </c>
      <c r="D180" s="90">
        <v>9.66</v>
      </c>
      <c r="E180" s="66"/>
      <c r="F180" s="90">
        <f>ROUND((D180*E180), 2)</f>
        <v>0</v>
      </c>
    </row>
    <row r="181" spans="1:6" x14ac:dyDescent="0.25">
      <c r="A181" s="86"/>
      <c r="E181" s="71"/>
    </row>
    <row r="182" spans="1:6" ht="30" x14ac:dyDescent="0.25">
      <c r="A182" s="87" t="s">
        <v>420</v>
      </c>
      <c r="B182" s="101" t="s">
        <v>155</v>
      </c>
      <c r="C182" s="89" t="s">
        <v>113</v>
      </c>
      <c r="D182" s="103">
        <v>6899.1</v>
      </c>
      <c r="E182" s="66"/>
      <c r="F182" s="90">
        <f>ROUND((D182*E182), 2)</f>
        <v>0</v>
      </c>
    </row>
    <row r="183" spans="1:6" ht="60" x14ac:dyDescent="0.25">
      <c r="A183" s="87" t="s">
        <v>420</v>
      </c>
      <c r="B183" s="101" t="s">
        <v>612</v>
      </c>
      <c r="C183" s="89" t="s">
        <v>79</v>
      </c>
      <c r="D183" s="103">
        <v>94.43</v>
      </c>
      <c r="E183" s="66"/>
      <c r="F183" s="90">
        <f>ROUND((D183*E183), 2)</f>
        <v>0</v>
      </c>
    </row>
    <row r="184" spans="1:6" x14ac:dyDescent="0.25">
      <c r="A184" s="97"/>
      <c r="B184" s="107" t="s">
        <v>118</v>
      </c>
      <c r="C184" s="108"/>
      <c r="D184" s="110"/>
      <c r="E184" s="68"/>
      <c r="F184" s="109"/>
    </row>
    <row r="185" spans="1:6" x14ac:dyDescent="0.25">
      <c r="A185" s="86"/>
      <c r="B185" s="102"/>
    </row>
    <row r="186" spans="1:6" ht="15.75" thickBot="1" x14ac:dyDescent="0.3">
      <c r="A186" s="94"/>
      <c r="B186" s="95" t="s">
        <v>173</v>
      </c>
      <c r="C186" s="96"/>
      <c r="D186" s="96"/>
      <c r="E186" s="122">
        <f>ROUND(SUM(F156:F185),2)</f>
        <v>0</v>
      </c>
      <c r="F186" s="122"/>
    </row>
    <row r="187" spans="1:6" ht="15.75" thickTop="1" x14ac:dyDescent="0.25">
      <c r="A187" s="86"/>
      <c r="B187" s="102"/>
    </row>
    <row r="188" spans="1:6" x14ac:dyDescent="0.25">
      <c r="A188" s="86"/>
    </row>
    <row r="189" spans="1:6" x14ac:dyDescent="0.25">
      <c r="A189" s="83" t="s">
        <v>421</v>
      </c>
      <c r="B189" s="84" t="s">
        <v>156</v>
      </c>
      <c r="C189" s="85" t="s">
        <v>24</v>
      </c>
      <c r="D189" s="85" t="s">
        <v>25</v>
      </c>
      <c r="E189" s="85" t="s">
        <v>26</v>
      </c>
      <c r="F189" s="85" t="s">
        <v>27</v>
      </c>
    </row>
    <row r="190" spans="1:6" x14ac:dyDescent="0.25">
      <c r="A190" s="86"/>
    </row>
    <row r="191" spans="1:6" ht="121.5" customHeight="1" x14ac:dyDescent="0.25">
      <c r="A191" s="86"/>
      <c r="B191" s="116" t="s">
        <v>157</v>
      </c>
      <c r="C191" s="116"/>
      <c r="D191" s="116"/>
      <c r="E191" s="116"/>
      <c r="F191" s="116"/>
    </row>
    <row r="192" spans="1:6" ht="108" customHeight="1" x14ac:dyDescent="0.25">
      <c r="A192" s="86"/>
      <c r="B192" s="116" t="s">
        <v>158</v>
      </c>
      <c r="C192" s="116"/>
      <c r="D192" s="116"/>
      <c r="E192" s="116"/>
      <c r="F192" s="116"/>
    </row>
    <row r="193" spans="1:6" ht="77.25" customHeight="1" x14ac:dyDescent="0.25">
      <c r="A193" s="86"/>
      <c r="B193" s="116" t="s">
        <v>159</v>
      </c>
      <c r="C193" s="116"/>
      <c r="D193" s="116"/>
      <c r="E193" s="116"/>
      <c r="F193" s="116"/>
    </row>
    <row r="194" spans="1:6" ht="91.5" customHeight="1" x14ac:dyDescent="0.25">
      <c r="A194" s="86"/>
      <c r="B194" s="116" t="s">
        <v>160</v>
      </c>
      <c r="C194" s="116"/>
      <c r="D194" s="116"/>
      <c r="E194" s="116"/>
      <c r="F194" s="116"/>
    </row>
    <row r="195" spans="1:6" ht="64.5" customHeight="1" x14ac:dyDescent="0.25">
      <c r="A195" s="86"/>
      <c r="B195" s="116" t="s">
        <v>161</v>
      </c>
      <c r="C195" s="116"/>
      <c r="D195" s="116"/>
      <c r="E195" s="116"/>
      <c r="F195" s="116"/>
    </row>
    <row r="196" spans="1:6" x14ac:dyDescent="0.25">
      <c r="A196" s="86"/>
      <c r="B196" s="91"/>
      <c r="C196" s="91"/>
      <c r="D196" s="91"/>
      <c r="E196" s="72"/>
      <c r="F196" s="91"/>
    </row>
    <row r="197" spans="1:6" ht="60" x14ac:dyDescent="0.25">
      <c r="A197" s="87" t="s">
        <v>422</v>
      </c>
      <c r="B197" s="88" t="s">
        <v>172</v>
      </c>
      <c r="C197" s="89" t="s">
        <v>241</v>
      </c>
      <c r="D197" s="103">
        <v>3.42</v>
      </c>
      <c r="E197" s="66"/>
      <c r="F197" s="90">
        <f>ROUND((D197*E197), 2)</f>
        <v>0</v>
      </c>
    </row>
    <row r="198" spans="1:6" x14ac:dyDescent="0.25">
      <c r="A198" s="86"/>
      <c r="B198" s="91"/>
      <c r="C198" s="91"/>
      <c r="D198" s="91"/>
      <c r="E198" s="72"/>
      <c r="F198" s="91"/>
    </row>
    <row r="199" spans="1:6" ht="60" x14ac:dyDescent="0.25">
      <c r="A199" s="87" t="s">
        <v>423</v>
      </c>
      <c r="B199" s="88" t="s">
        <v>171</v>
      </c>
      <c r="C199" s="89" t="s">
        <v>241</v>
      </c>
      <c r="D199" s="103">
        <v>1.45</v>
      </c>
      <c r="E199" s="66"/>
      <c r="F199" s="90">
        <f>ROUND((D199*E199), 2)</f>
        <v>0</v>
      </c>
    </row>
    <row r="200" spans="1:6" x14ac:dyDescent="0.25">
      <c r="A200" s="86"/>
      <c r="E200" s="71"/>
    </row>
    <row r="201" spans="1:6" ht="60" x14ac:dyDescent="0.25">
      <c r="A201" s="87" t="s">
        <v>424</v>
      </c>
      <c r="B201" s="88" t="s">
        <v>170</v>
      </c>
      <c r="C201" s="89" t="s">
        <v>241</v>
      </c>
      <c r="D201" s="103">
        <v>1.19</v>
      </c>
      <c r="E201" s="66"/>
      <c r="F201" s="90">
        <f>ROUND((D201*E201), 2)</f>
        <v>0</v>
      </c>
    </row>
    <row r="202" spans="1:6" x14ac:dyDescent="0.25">
      <c r="A202" s="86"/>
      <c r="B202" s="91"/>
      <c r="C202" s="91"/>
      <c r="D202" s="91"/>
      <c r="E202" s="72"/>
      <c r="F202" s="91"/>
    </row>
    <row r="203" spans="1:6" ht="60" x14ac:dyDescent="0.25">
      <c r="A203" s="87" t="s">
        <v>425</v>
      </c>
      <c r="B203" s="88" t="s">
        <v>169</v>
      </c>
      <c r="C203" s="89" t="s">
        <v>241</v>
      </c>
      <c r="D203" s="103">
        <v>234.59</v>
      </c>
      <c r="E203" s="66"/>
      <c r="F203" s="90">
        <f>ROUND((D203*E203), 2)</f>
        <v>0</v>
      </c>
    </row>
    <row r="204" spans="1:6" x14ac:dyDescent="0.25">
      <c r="A204" s="86"/>
      <c r="B204" s="91"/>
      <c r="C204" s="91"/>
      <c r="D204" s="91"/>
      <c r="E204" s="72"/>
      <c r="F204" s="91"/>
    </row>
    <row r="205" spans="1:6" ht="60" x14ac:dyDescent="0.25">
      <c r="A205" s="87" t="s">
        <v>426</v>
      </c>
      <c r="B205" s="88" t="s">
        <v>168</v>
      </c>
      <c r="C205" s="89" t="s">
        <v>241</v>
      </c>
      <c r="D205" s="103">
        <v>18.23</v>
      </c>
      <c r="E205" s="66"/>
      <c r="F205" s="90">
        <f>ROUND((D205*E205), 2)</f>
        <v>0</v>
      </c>
    </row>
    <row r="206" spans="1:6" x14ac:dyDescent="0.25">
      <c r="A206" s="86"/>
      <c r="E206" s="71"/>
    </row>
    <row r="207" spans="1:6" ht="60" x14ac:dyDescent="0.25">
      <c r="A207" s="87" t="s">
        <v>427</v>
      </c>
      <c r="B207" s="88" t="s">
        <v>167</v>
      </c>
      <c r="C207" s="89" t="s">
        <v>241</v>
      </c>
      <c r="D207" s="103">
        <v>20.89</v>
      </c>
      <c r="E207" s="66"/>
      <c r="F207" s="90">
        <f>ROUND((D207*E207), 2)</f>
        <v>0</v>
      </c>
    </row>
    <row r="208" spans="1:6" x14ac:dyDescent="0.25">
      <c r="A208" s="86"/>
      <c r="E208" s="71"/>
    </row>
    <row r="209" spans="1:6" ht="60" x14ac:dyDescent="0.25">
      <c r="A209" s="87" t="s">
        <v>428</v>
      </c>
      <c r="B209" s="88" t="s">
        <v>166</v>
      </c>
      <c r="C209" s="89" t="s">
        <v>241</v>
      </c>
      <c r="D209" s="103">
        <v>50.91</v>
      </c>
      <c r="E209" s="66"/>
      <c r="F209" s="90">
        <f>ROUND((D209*E209), 2)</f>
        <v>0</v>
      </c>
    </row>
    <row r="210" spans="1:6" x14ac:dyDescent="0.25">
      <c r="A210" s="86"/>
      <c r="E210" s="71"/>
    </row>
    <row r="211" spans="1:6" ht="60" x14ac:dyDescent="0.25">
      <c r="A211" s="87" t="s">
        <v>431</v>
      </c>
      <c r="B211" s="88" t="s">
        <v>165</v>
      </c>
      <c r="C211" s="89" t="s">
        <v>79</v>
      </c>
      <c r="D211" s="103">
        <v>27.9</v>
      </c>
      <c r="E211" s="66"/>
      <c r="F211" s="90">
        <f>ROUND((D211*E211), 2)</f>
        <v>0</v>
      </c>
    </row>
    <row r="212" spans="1:6" x14ac:dyDescent="0.25">
      <c r="A212" s="86"/>
      <c r="E212" s="71"/>
    </row>
    <row r="213" spans="1:6" ht="60" x14ac:dyDescent="0.25">
      <c r="A213" s="87" t="s">
        <v>432</v>
      </c>
      <c r="B213" s="88" t="s">
        <v>164</v>
      </c>
      <c r="C213" s="89" t="s">
        <v>241</v>
      </c>
      <c r="D213" s="103">
        <v>23.23</v>
      </c>
      <c r="E213" s="66"/>
      <c r="F213" s="90">
        <f>ROUND((D213*E213), 2)</f>
        <v>0</v>
      </c>
    </row>
    <row r="214" spans="1:6" x14ac:dyDescent="0.25">
      <c r="A214" s="86"/>
      <c r="E214" s="71"/>
    </row>
    <row r="215" spans="1:6" ht="45" x14ac:dyDescent="0.25">
      <c r="A215" s="87" t="s">
        <v>433</v>
      </c>
      <c r="B215" s="88" t="s">
        <v>163</v>
      </c>
      <c r="C215" s="89" t="s">
        <v>241</v>
      </c>
      <c r="D215" s="103">
        <v>35.840000000000003</v>
      </c>
      <c r="E215" s="66"/>
      <c r="F215" s="90">
        <f>ROUND((D215*E215), 2)</f>
        <v>0</v>
      </c>
    </row>
    <row r="216" spans="1:6" x14ac:dyDescent="0.25">
      <c r="A216" s="86"/>
      <c r="E216" s="71"/>
    </row>
    <row r="217" spans="1:6" ht="45" x14ac:dyDescent="0.25">
      <c r="A217" s="87" t="s">
        <v>434</v>
      </c>
      <c r="B217" s="88" t="s">
        <v>162</v>
      </c>
      <c r="C217" s="89" t="s">
        <v>241</v>
      </c>
      <c r="D217" s="103">
        <v>6.47</v>
      </c>
      <c r="E217" s="66"/>
      <c r="F217" s="90">
        <f>ROUND((D217*E217), 2)</f>
        <v>0</v>
      </c>
    </row>
    <row r="218" spans="1:6" x14ac:dyDescent="0.25">
      <c r="A218" s="86"/>
    </row>
    <row r="219" spans="1:6" ht="15.75" thickBot="1" x14ac:dyDescent="0.3">
      <c r="A219" s="94"/>
      <c r="B219" s="95" t="s">
        <v>174</v>
      </c>
      <c r="C219" s="96"/>
      <c r="D219" s="96"/>
      <c r="E219" s="122">
        <f>ROUND(SUM(F190:F218),2)</f>
        <v>0</v>
      </c>
      <c r="F219" s="122"/>
    </row>
    <row r="220" spans="1:6" ht="15.75" thickTop="1" x14ac:dyDescent="0.25">
      <c r="A220" s="86"/>
    </row>
    <row r="221" spans="1:6" x14ac:dyDescent="0.25">
      <c r="A221" s="86"/>
    </row>
    <row r="222" spans="1:6" x14ac:dyDescent="0.25">
      <c r="A222" s="83" t="s">
        <v>435</v>
      </c>
      <c r="B222" s="84" t="s">
        <v>143</v>
      </c>
      <c r="C222" s="85" t="s">
        <v>24</v>
      </c>
      <c r="D222" s="85" t="s">
        <v>25</v>
      </c>
      <c r="E222" s="85" t="s">
        <v>26</v>
      </c>
      <c r="F222" s="85" t="s">
        <v>27</v>
      </c>
    </row>
    <row r="223" spans="1:6" x14ac:dyDescent="0.25">
      <c r="A223" s="86"/>
    </row>
    <row r="224" spans="1:6" ht="168.75" customHeight="1" x14ac:dyDescent="0.25">
      <c r="A224" s="86"/>
      <c r="B224" s="116" t="s">
        <v>175</v>
      </c>
      <c r="C224" s="116"/>
      <c r="D224" s="116"/>
      <c r="E224" s="116"/>
      <c r="F224" s="116"/>
    </row>
    <row r="225" spans="1:6" ht="106.5" customHeight="1" x14ac:dyDescent="0.25">
      <c r="A225" s="86"/>
      <c r="B225" s="116" t="s">
        <v>176</v>
      </c>
      <c r="C225" s="116"/>
      <c r="D225" s="116"/>
      <c r="E225" s="116"/>
      <c r="F225" s="116"/>
    </row>
    <row r="226" spans="1:6" ht="168" customHeight="1" x14ac:dyDescent="0.25">
      <c r="A226" s="86"/>
      <c r="B226" s="116" t="s">
        <v>177</v>
      </c>
      <c r="C226" s="116"/>
      <c r="D226" s="116"/>
      <c r="E226" s="116"/>
      <c r="F226" s="116"/>
    </row>
    <row r="227" spans="1:6" x14ac:dyDescent="0.25">
      <c r="A227" s="86"/>
      <c r="E227" s="71"/>
    </row>
    <row r="228" spans="1:6" ht="105" x14ac:dyDescent="0.25">
      <c r="A228" s="86" t="s">
        <v>436</v>
      </c>
      <c r="B228" s="102" t="s">
        <v>180</v>
      </c>
      <c r="E228" s="71"/>
    </row>
    <row r="229" spans="1:6" ht="45" x14ac:dyDescent="0.25">
      <c r="A229" s="86"/>
      <c r="B229" s="102" t="s">
        <v>144</v>
      </c>
      <c r="E229" s="71"/>
    </row>
    <row r="230" spans="1:6" x14ac:dyDescent="0.25">
      <c r="A230" s="87" t="s">
        <v>437</v>
      </c>
      <c r="B230" s="101" t="s">
        <v>146</v>
      </c>
      <c r="C230" s="89" t="s">
        <v>241</v>
      </c>
      <c r="D230" s="103">
        <v>4.41</v>
      </c>
      <c r="E230" s="66"/>
      <c r="F230" s="90">
        <f>ROUND((D230*E230), 2)</f>
        <v>0</v>
      </c>
    </row>
    <row r="231" spans="1:6" x14ac:dyDescent="0.25">
      <c r="A231" s="87" t="s">
        <v>438</v>
      </c>
      <c r="B231" s="101" t="s">
        <v>147</v>
      </c>
      <c r="C231" s="89" t="s">
        <v>241</v>
      </c>
      <c r="D231" s="103">
        <v>8.7799999999999994</v>
      </c>
      <c r="E231" s="66"/>
      <c r="F231" s="90">
        <f>ROUND((D231*E231), 2)</f>
        <v>0</v>
      </c>
    </row>
    <row r="232" spans="1:6" ht="18" customHeight="1" x14ac:dyDescent="0.25">
      <c r="A232" s="86"/>
      <c r="B232" s="102" t="s">
        <v>145</v>
      </c>
      <c r="E232" s="71"/>
    </row>
    <row r="233" spans="1:6" x14ac:dyDescent="0.25">
      <c r="A233" s="86"/>
      <c r="E233" s="71"/>
    </row>
    <row r="234" spans="1:6" ht="121.5" customHeight="1" x14ac:dyDescent="0.25">
      <c r="A234" s="86" t="s">
        <v>439</v>
      </c>
      <c r="B234" s="102" t="s">
        <v>178</v>
      </c>
      <c r="E234" s="71"/>
    </row>
    <row r="235" spans="1:6" ht="75" x14ac:dyDescent="0.25">
      <c r="A235" s="86"/>
      <c r="B235" s="102" t="s">
        <v>179</v>
      </c>
      <c r="E235" s="71"/>
    </row>
    <row r="236" spans="1:6" x14ac:dyDescent="0.25">
      <c r="A236" s="87"/>
      <c r="B236" s="101" t="s">
        <v>183</v>
      </c>
      <c r="C236" s="89" t="s">
        <v>241</v>
      </c>
      <c r="D236" s="103">
        <v>26.04</v>
      </c>
      <c r="E236" s="66"/>
      <c r="F236" s="90">
        <f>ROUND((D236*E236), 2)</f>
        <v>0</v>
      </c>
    </row>
    <row r="237" spans="1:6" x14ac:dyDescent="0.25">
      <c r="A237" s="86"/>
      <c r="E237" s="71"/>
    </row>
    <row r="238" spans="1:6" ht="78" customHeight="1" x14ac:dyDescent="0.25">
      <c r="A238" s="86" t="s">
        <v>440</v>
      </c>
      <c r="B238" s="102" t="s">
        <v>181</v>
      </c>
      <c r="E238" s="71"/>
    </row>
    <row r="239" spans="1:6" ht="30" x14ac:dyDescent="0.25">
      <c r="A239" s="86"/>
      <c r="B239" s="102" t="s">
        <v>182</v>
      </c>
      <c r="E239" s="71"/>
    </row>
    <row r="240" spans="1:6" x14ac:dyDescent="0.25">
      <c r="A240" s="87"/>
      <c r="B240" s="101" t="s">
        <v>146</v>
      </c>
      <c r="C240" s="89" t="s">
        <v>241</v>
      </c>
      <c r="D240" s="103">
        <v>19.170000000000002</v>
      </c>
      <c r="E240" s="66"/>
      <c r="F240" s="90">
        <f>ROUND((D240*E240), 2)</f>
        <v>0</v>
      </c>
    </row>
    <row r="241" spans="1:6" ht="18" customHeight="1" x14ac:dyDescent="0.25">
      <c r="A241" s="86"/>
      <c r="B241" s="102" t="s">
        <v>145</v>
      </c>
      <c r="E241" s="71"/>
    </row>
    <row r="242" spans="1:6" x14ac:dyDescent="0.25">
      <c r="A242" s="86"/>
      <c r="E242" s="71"/>
    </row>
    <row r="243" spans="1:6" ht="45" x14ac:dyDescent="0.25">
      <c r="A243" s="87" t="s">
        <v>441</v>
      </c>
      <c r="B243" s="101" t="s">
        <v>184</v>
      </c>
      <c r="C243" s="89" t="s">
        <v>241</v>
      </c>
      <c r="D243" s="103">
        <v>19.170000000000002</v>
      </c>
      <c r="E243" s="66"/>
      <c r="F243" s="90">
        <f>ROUND((D243*E243), 2)</f>
        <v>0</v>
      </c>
    </row>
    <row r="244" spans="1:6" x14ac:dyDescent="0.25">
      <c r="A244" s="86"/>
      <c r="E244" s="71"/>
    </row>
    <row r="245" spans="1:6" ht="75" x14ac:dyDescent="0.25">
      <c r="A245" s="87" t="s">
        <v>442</v>
      </c>
      <c r="B245" s="101" t="s">
        <v>185</v>
      </c>
      <c r="C245" s="89" t="s">
        <v>241</v>
      </c>
      <c r="D245" s="103">
        <v>45.84</v>
      </c>
      <c r="E245" s="66"/>
      <c r="F245" s="90">
        <f>ROUND((D245*E245), 2)</f>
        <v>0</v>
      </c>
    </row>
    <row r="246" spans="1:6" x14ac:dyDescent="0.25">
      <c r="A246" s="86"/>
      <c r="B246" s="102"/>
      <c r="C246" s="92"/>
      <c r="D246" s="104"/>
      <c r="E246" s="69"/>
      <c r="F246" s="93"/>
    </row>
    <row r="247" spans="1:6" ht="63" customHeight="1" x14ac:dyDescent="0.25">
      <c r="A247" s="87" t="s">
        <v>443</v>
      </c>
      <c r="B247" s="101" t="s">
        <v>191</v>
      </c>
      <c r="C247" s="89" t="s">
        <v>241</v>
      </c>
      <c r="D247" s="103">
        <v>48.66</v>
      </c>
      <c r="E247" s="66"/>
      <c r="F247" s="90">
        <f>ROUND((D247*E247), 2)</f>
        <v>0</v>
      </c>
    </row>
    <row r="248" spans="1:6" x14ac:dyDescent="0.25">
      <c r="A248" s="86"/>
      <c r="E248" s="71"/>
    </row>
    <row r="249" spans="1:6" ht="75" x14ac:dyDescent="0.25">
      <c r="A249" s="87" t="s">
        <v>444</v>
      </c>
      <c r="B249" s="101" t="s">
        <v>186</v>
      </c>
      <c r="C249" s="89" t="s">
        <v>429</v>
      </c>
      <c r="D249" s="90">
        <v>2.08</v>
      </c>
      <c r="E249" s="66"/>
      <c r="F249" s="90">
        <f>ROUND((D249*E249), 2)</f>
        <v>0</v>
      </c>
    </row>
    <row r="250" spans="1:6" x14ac:dyDescent="0.25">
      <c r="A250" s="86"/>
      <c r="E250" s="71"/>
    </row>
    <row r="251" spans="1:6" ht="30" x14ac:dyDescent="0.25">
      <c r="A251" s="86" t="s">
        <v>445</v>
      </c>
      <c r="B251" s="102" t="s">
        <v>187</v>
      </c>
      <c r="E251" s="71"/>
    </row>
    <row r="252" spans="1:6" ht="75" x14ac:dyDescent="0.25">
      <c r="A252" s="86"/>
      <c r="B252" s="102" t="s">
        <v>188</v>
      </c>
      <c r="E252" s="71"/>
    </row>
    <row r="253" spans="1:6" ht="60" x14ac:dyDescent="0.25">
      <c r="A253" s="86"/>
      <c r="B253" s="102" t="s">
        <v>189</v>
      </c>
      <c r="E253" s="71"/>
    </row>
    <row r="254" spans="1:6" x14ac:dyDescent="0.25">
      <c r="A254" s="87"/>
      <c r="B254" s="101" t="s">
        <v>190</v>
      </c>
      <c r="C254" s="89" t="s">
        <v>241</v>
      </c>
      <c r="D254" s="103">
        <v>48.66</v>
      </c>
      <c r="E254" s="66"/>
      <c r="F254" s="90">
        <f>ROUND((D254*E254), 2)</f>
        <v>0</v>
      </c>
    </row>
    <row r="255" spans="1:6" x14ac:dyDescent="0.25">
      <c r="A255" s="86"/>
      <c r="E255" s="71"/>
    </row>
    <row r="256" spans="1:6" ht="75" x14ac:dyDescent="0.25">
      <c r="A256" s="86" t="s">
        <v>446</v>
      </c>
      <c r="B256" s="102" t="s">
        <v>193</v>
      </c>
      <c r="E256" s="71"/>
    </row>
    <row r="257" spans="1:6" ht="60" x14ac:dyDescent="0.25">
      <c r="A257" s="86"/>
      <c r="B257" s="102" t="s">
        <v>192</v>
      </c>
      <c r="E257" s="71"/>
    </row>
    <row r="258" spans="1:6" x14ac:dyDescent="0.25">
      <c r="A258" s="87"/>
      <c r="B258" s="101" t="s">
        <v>118</v>
      </c>
      <c r="C258" s="89" t="s">
        <v>241</v>
      </c>
      <c r="D258" s="103">
        <v>24.99</v>
      </c>
      <c r="E258" s="66"/>
      <c r="F258" s="90">
        <f>ROUND((D258*E258), 2)</f>
        <v>0</v>
      </c>
    </row>
    <row r="259" spans="1:6" x14ac:dyDescent="0.25">
      <c r="A259" s="86"/>
      <c r="E259" s="71"/>
    </row>
    <row r="260" spans="1:6" ht="30" x14ac:dyDescent="0.25">
      <c r="A260" s="86" t="s">
        <v>447</v>
      </c>
      <c r="B260" s="102" t="s">
        <v>194</v>
      </c>
      <c r="E260" s="71"/>
    </row>
    <row r="261" spans="1:6" x14ac:dyDescent="0.25">
      <c r="A261" s="87" t="s">
        <v>448</v>
      </c>
      <c r="B261" s="77" t="s">
        <v>195</v>
      </c>
      <c r="C261" s="89" t="s">
        <v>79</v>
      </c>
      <c r="D261" s="103">
        <v>12</v>
      </c>
      <c r="E261" s="66"/>
      <c r="F261" s="90">
        <f>ROUND((D261*E261), 2)</f>
        <v>0</v>
      </c>
    </row>
    <row r="262" spans="1:6" x14ac:dyDescent="0.25">
      <c r="A262" s="87" t="s">
        <v>449</v>
      </c>
      <c r="B262" s="77" t="s">
        <v>196</v>
      </c>
      <c r="C262" s="89" t="s">
        <v>79</v>
      </c>
      <c r="D262" s="103">
        <v>8</v>
      </c>
      <c r="E262" s="66"/>
      <c r="F262" s="90">
        <f>ROUND((D262*E262), 2)</f>
        <v>0</v>
      </c>
    </row>
    <row r="263" spans="1:6" x14ac:dyDescent="0.25">
      <c r="A263" s="86"/>
      <c r="E263" s="71"/>
    </row>
    <row r="264" spans="1:6" ht="30" x14ac:dyDescent="0.25">
      <c r="A264" s="86" t="s">
        <v>450</v>
      </c>
      <c r="B264" s="102" t="s">
        <v>197</v>
      </c>
      <c r="E264" s="71"/>
    </row>
    <row r="265" spans="1:6" x14ac:dyDescent="0.25">
      <c r="A265" s="87" t="s">
        <v>451</v>
      </c>
      <c r="B265" s="77" t="s">
        <v>198</v>
      </c>
      <c r="C265" s="89" t="s">
        <v>200</v>
      </c>
      <c r="D265" s="103">
        <v>8</v>
      </c>
      <c r="E265" s="66"/>
      <c r="F265" s="90">
        <f>ROUND((D265*E265), 2)</f>
        <v>0</v>
      </c>
    </row>
    <row r="266" spans="1:6" x14ac:dyDescent="0.25">
      <c r="A266" s="87" t="s">
        <v>452</v>
      </c>
      <c r="B266" s="77" t="s">
        <v>199</v>
      </c>
      <c r="C266" s="89" t="s">
        <v>200</v>
      </c>
      <c r="D266" s="103">
        <v>5</v>
      </c>
      <c r="E266" s="66"/>
      <c r="F266" s="90">
        <f>ROUND((D266*E266), 2)</f>
        <v>0</v>
      </c>
    </row>
    <row r="267" spans="1:6" x14ac:dyDescent="0.25">
      <c r="A267" s="86"/>
      <c r="E267" s="71"/>
    </row>
    <row r="268" spans="1:6" ht="122.25" customHeight="1" x14ac:dyDescent="0.25">
      <c r="A268" s="87" t="s">
        <v>453</v>
      </c>
      <c r="B268" s="101" t="s">
        <v>201</v>
      </c>
      <c r="C268" s="89" t="s">
        <v>241</v>
      </c>
      <c r="D268" s="103">
        <v>619.34</v>
      </c>
      <c r="E268" s="66"/>
      <c r="F268" s="90">
        <f>ROUND((D268*E268), 2)</f>
        <v>0</v>
      </c>
    </row>
    <row r="269" spans="1:6" x14ac:dyDescent="0.25">
      <c r="A269" s="86"/>
      <c r="E269" s="71"/>
    </row>
    <row r="270" spans="1:6" ht="90" x14ac:dyDescent="0.25">
      <c r="A270" s="87" t="s">
        <v>454</v>
      </c>
      <c r="B270" s="101" t="s">
        <v>202</v>
      </c>
      <c r="C270" s="89" t="s">
        <v>241</v>
      </c>
      <c r="D270" s="103">
        <v>619.34</v>
      </c>
      <c r="E270" s="66"/>
      <c r="F270" s="90">
        <f>ROUND((D270*E270), 2)</f>
        <v>0</v>
      </c>
    </row>
    <row r="271" spans="1:6" x14ac:dyDescent="0.25">
      <c r="A271" s="86"/>
    </row>
    <row r="272" spans="1:6" ht="108" customHeight="1" x14ac:dyDescent="0.25">
      <c r="A272" s="87" t="s">
        <v>455</v>
      </c>
      <c r="B272" s="101" t="s">
        <v>203</v>
      </c>
      <c r="C272" s="89" t="s">
        <v>96</v>
      </c>
      <c r="D272" s="103">
        <v>5</v>
      </c>
      <c r="E272" s="90">
        <f>SUM(F227:F271)/100</f>
        <v>0</v>
      </c>
      <c r="F272" s="90">
        <f>ROUND((D272*E272), 2)</f>
        <v>0</v>
      </c>
    </row>
    <row r="273" spans="1:6" x14ac:dyDescent="0.25">
      <c r="A273" s="86"/>
      <c r="B273" s="102"/>
      <c r="C273" s="92"/>
      <c r="D273" s="104"/>
      <c r="E273" s="93"/>
      <c r="F273" s="93"/>
    </row>
    <row r="274" spans="1:6" ht="15.75" thickBot="1" x14ac:dyDescent="0.3">
      <c r="A274" s="94"/>
      <c r="B274" s="95" t="s">
        <v>204</v>
      </c>
      <c r="C274" s="96"/>
      <c r="D274" s="96"/>
      <c r="E274" s="122">
        <f>ROUND(SUM(F223:F273),2)</f>
        <v>0</v>
      </c>
      <c r="F274" s="122"/>
    </row>
    <row r="275" spans="1:6" ht="15.75" thickTop="1" x14ac:dyDescent="0.25">
      <c r="A275" s="86"/>
      <c r="B275" s="102"/>
      <c r="C275" s="92"/>
      <c r="D275" s="104"/>
      <c r="E275" s="93"/>
      <c r="F275" s="93"/>
    </row>
    <row r="276" spans="1:6" x14ac:dyDescent="0.25">
      <c r="A276" s="86"/>
      <c r="B276" s="102"/>
      <c r="C276" s="92"/>
      <c r="D276" s="104"/>
      <c r="E276" s="93"/>
      <c r="F276" s="93"/>
    </row>
    <row r="277" spans="1:6" x14ac:dyDescent="0.25">
      <c r="A277" s="86"/>
      <c r="B277" s="102"/>
      <c r="C277" s="92"/>
      <c r="D277" s="104"/>
      <c r="E277" s="93"/>
      <c r="F277" s="93"/>
    </row>
    <row r="278" spans="1:6" x14ac:dyDescent="0.25">
      <c r="A278" s="86"/>
      <c r="B278" s="102"/>
      <c r="C278" s="92"/>
      <c r="D278" s="104"/>
      <c r="E278" s="93"/>
      <c r="F278" s="93"/>
    </row>
    <row r="279" spans="1:6" x14ac:dyDescent="0.25">
      <c r="A279" s="76"/>
      <c r="B279" s="102"/>
      <c r="C279" s="92"/>
      <c r="D279" s="104"/>
      <c r="E279" s="93"/>
      <c r="F279" s="93"/>
    </row>
    <row r="280" spans="1:6" x14ac:dyDescent="0.25">
      <c r="A280" s="76"/>
    </row>
    <row r="281" spans="1:6" x14ac:dyDescent="0.25">
      <c r="A281" s="76"/>
    </row>
    <row r="282" spans="1:6" x14ac:dyDescent="0.25">
      <c r="A282" s="76"/>
    </row>
    <row r="283" spans="1:6" x14ac:dyDescent="0.25">
      <c r="A283" s="76"/>
    </row>
    <row r="284" spans="1:6" x14ac:dyDescent="0.25">
      <c r="A284" s="76"/>
    </row>
  </sheetData>
  <sheetProtection algorithmName="SHA-512" hashValue="FpNgEkCOaWTwU/A1tPy25mIo1QcWcjflv+JKZKXFWImTnBmOmDT278fbHhan2JkAvQeO8I5uMYCvS0ue/I2/Hg==" saltValue="LbagxrF5QMNk3U+D+7PVEA==" spinCount="100000" sheet="1" selectLockedCells="1"/>
  <mergeCells count="35">
    <mergeCell ref="E186:F186"/>
    <mergeCell ref="E219:F219"/>
    <mergeCell ref="E274:F274"/>
    <mergeCell ref="B224:F224"/>
    <mergeCell ref="B225:F225"/>
    <mergeCell ref="B226:F226"/>
    <mergeCell ref="B191:F191"/>
    <mergeCell ref="B192:F192"/>
    <mergeCell ref="B193:F193"/>
    <mergeCell ref="B194:F194"/>
    <mergeCell ref="B195:F195"/>
    <mergeCell ref="B2:F2"/>
    <mergeCell ref="A6:B6"/>
    <mergeCell ref="B21:F21"/>
    <mergeCell ref="B22:F22"/>
    <mergeCell ref="B69:F69"/>
    <mergeCell ref="C8:D8"/>
    <mergeCell ref="C9:D9"/>
    <mergeCell ref="C10:D10"/>
    <mergeCell ref="C11:D11"/>
    <mergeCell ref="C12:D12"/>
    <mergeCell ref="C13:D13"/>
    <mergeCell ref="C15:D15"/>
    <mergeCell ref="E64:F64"/>
    <mergeCell ref="B155:F155"/>
    <mergeCell ref="B156:F156"/>
    <mergeCell ref="B70:F70"/>
    <mergeCell ref="B71:F71"/>
    <mergeCell ref="B72:F72"/>
    <mergeCell ref="B115:F115"/>
    <mergeCell ref="B116:F116"/>
    <mergeCell ref="B117:F117"/>
    <mergeCell ref="B152:F152"/>
    <mergeCell ref="B153:F153"/>
    <mergeCell ref="B154:F154"/>
  </mergeCells>
  <pageMargins left="0.98425196850393704" right="0.59055118110236227" top="0.78740157480314965" bottom="0.78740157480314965" header="0.31496062992125984" footer="0.31496062992125984"/>
  <pageSetup paperSize="9" orientation="portrait" r:id="rId1"/>
  <headerFooter>
    <oddHeader>&amp;L&amp;"-,Krepko"&amp;9&amp;K00-047MISEL d.o.o.
Cankarjeva 1, 6230 Postojna&amp;R&amp;"-,Krepko"&amp;9&amp;K00-048POPIS GO DEL</oddHeader>
    <oddFooter>&amp;L&amp;"-,Krepko"&amp;9&amp;K00-048UREDITEV POŽARNE VARNOSTI OBJEKTA OŠ STANETA ŽAGARJA PRI KRANJU&amp;R&amp;"-,Krepko"&amp;9&amp;K00-048stran &amp;P/&amp;N</oddFooter>
  </headerFooter>
  <rowBreaks count="5" manualBreakCount="5">
    <brk id="38" max="5" man="1"/>
    <brk id="52" max="5" man="1"/>
    <brk id="59" max="5" man="1"/>
    <brk id="100" max="5" man="1"/>
    <brk id="2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2"/>
  <sheetViews>
    <sheetView view="pageBreakPreview" topLeftCell="A276" zoomScaleNormal="100" zoomScaleSheetLayoutView="100" workbookViewId="0">
      <selection activeCell="E288" sqref="E288"/>
    </sheetView>
  </sheetViews>
  <sheetFormatPr defaultColWidth="9.125" defaultRowHeight="15" x14ac:dyDescent="0.25"/>
  <cols>
    <col min="1" max="1" width="5.625" style="15" customWidth="1"/>
    <col min="2" max="2" width="47.5" style="6" customWidth="1"/>
    <col min="3" max="3" width="3.625" style="6" customWidth="1"/>
    <col min="4" max="5" width="9.125" style="6"/>
    <col min="6" max="6" width="9.625" style="6" bestFit="1" customWidth="1"/>
    <col min="7" max="7" width="0.5" style="6" customWidth="1"/>
    <col min="8" max="16384" width="9.125" style="6"/>
  </cols>
  <sheetData>
    <row r="2" spans="1:6" ht="19.5" thickBot="1" x14ac:dyDescent="0.3">
      <c r="A2" s="65" t="s">
        <v>205</v>
      </c>
      <c r="B2" s="125" t="s">
        <v>206</v>
      </c>
      <c r="C2" s="125"/>
      <c r="D2" s="125"/>
      <c r="E2" s="125"/>
      <c r="F2" s="125"/>
    </row>
    <row r="5" spans="1:6" x14ac:dyDescent="0.25">
      <c r="A5" s="2"/>
    </row>
    <row r="6" spans="1:6" ht="15.75" thickBot="1" x14ac:dyDescent="0.3">
      <c r="A6" s="126" t="s">
        <v>207</v>
      </c>
      <c r="B6" s="126"/>
    </row>
    <row r="7" spans="1:6" x14ac:dyDescent="0.25">
      <c r="A7" s="2"/>
    </row>
    <row r="8" spans="1:6" x14ac:dyDescent="0.25">
      <c r="A8" s="41" t="str">
        <f>(A23)</f>
        <v>1.</v>
      </c>
      <c r="B8" s="41" t="str">
        <f>(B23)</f>
        <v>KLJUČAVNIČARSKA DELA</v>
      </c>
      <c r="C8" s="127">
        <f>(E69)</f>
        <v>0</v>
      </c>
      <c r="D8" s="127"/>
    </row>
    <row r="9" spans="1:6" x14ac:dyDescent="0.25">
      <c r="A9" s="41" t="str">
        <f>(A72)</f>
        <v>2.</v>
      </c>
      <c r="B9" s="41" t="str">
        <f>(B72)</f>
        <v>POŽARNI VENTIL</v>
      </c>
      <c r="C9" s="127">
        <f>(F78)</f>
        <v>0</v>
      </c>
      <c r="D9" s="127"/>
    </row>
    <row r="10" spans="1:6" x14ac:dyDescent="0.25">
      <c r="A10" s="42" t="str">
        <f>(A81)</f>
        <v>3.</v>
      </c>
      <c r="B10" s="42" t="str">
        <f>(B81)</f>
        <v>DVIGALO</v>
      </c>
      <c r="C10" s="124">
        <f>(E102)</f>
        <v>0</v>
      </c>
      <c r="D10" s="124"/>
    </row>
    <row r="11" spans="1:6" x14ac:dyDescent="0.25">
      <c r="A11" s="42" t="str">
        <f>(A105)</f>
        <v>4.</v>
      </c>
      <c r="B11" s="42" t="str">
        <f>(B105)</f>
        <v>KROVSKOKLEPARSKA DELA</v>
      </c>
      <c r="C11" s="124">
        <f>(E140)</f>
        <v>0</v>
      </c>
      <c r="D11" s="124"/>
    </row>
    <row r="12" spans="1:6" x14ac:dyDescent="0.25">
      <c r="A12" s="42" t="str">
        <f>(A143)</f>
        <v>5.</v>
      </c>
      <c r="B12" s="42" t="str">
        <f>(B143)</f>
        <v>SUHOMONTAŽNA DELA</v>
      </c>
      <c r="C12" s="124">
        <f>(F157)</f>
        <v>0</v>
      </c>
      <c r="D12" s="124"/>
    </row>
    <row r="13" spans="1:6" x14ac:dyDescent="0.25">
      <c r="A13" s="42" t="str">
        <f>(A160)</f>
        <v>6.</v>
      </c>
      <c r="B13" s="42" t="str">
        <f>(B160)</f>
        <v>KERAMIČARSKA DELA</v>
      </c>
      <c r="C13" s="124">
        <f>(E185)</f>
        <v>0</v>
      </c>
      <c r="D13" s="124"/>
    </row>
    <row r="14" spans="1:6" x14ac:dyDescent="0.25">
      <c r="A14" s="42" t="str">
        <f>(A188)</f>
        <v>7.</v>
      </c>
      <c r="B14" s="42" t="str">
        <f>(B188)</f>
        <v>STAVBNO POHIŠTVO</v>
      </c>
      <c r="C14" s="124">
        <f>(E223)</f>
        <v>0</v>
      </c>
      <c r="D14" s="124"/>
    </row>
    <row r="15" spans="1:6" x14ac:dyDescent="0.25">
      <c r="A15" s="42" t="str">
        <f>(A226)</f>
        <v>8.</v>
      </c>
      <c r="B15" s="42" t="str">
        <f>(B226)</f>
        <v>SLIKOPLESKARSKA DELA</v>
      </c>
      <c r="C15" s="124">
        <f>(E245)</f>
        <v>0</v>
      </c>
      <c r="D15" s="124"/>
    </row>
    <row r="16" spans="1:6" x14ac:dyDescent="0.25">
      <c r="A16" s="42" t="str">
        <f>(A248)</f>
        <v>9.</v>
      </c>
      <c r="B16" s="42" t="str">
        <f>(B248)</f>
        <v>FASADERSKA DELA</v>
      </c>
      <c r="C16" s="124">
        <f>(E282)</f>
        <v>0</v>
      </c>
      <c r="D16" s="124"/>
    </row>
    <row r="17" spans="1:6" x14ac:dyDescent="0.25">
      <c r="A17" s="42" t="str">
        <f>(A285)</f>
        <v>10.</v>
      </c>
      <c r="B17" s="42" t="str">
        <f>(B285)</f>
        <v>OSTALE OBVEZNOSTI</v>
      </c>
      <c r="C17" s="124">
        <f>(E291)</f>
        <v>0</v>
      </c>
      <c r="D17" s="124"/>
    </row>
    <row r="18" spans="1:6" x14ac:dyDescent="0.25">
      <c r="A18" s="2"/>
      <c r="C18" s="60"/>
      <c r="D18" s="60"/>
    </row>
    <row r="19" spans="1:6" ht="15.75" thickBot="1" x14ac:dyDescent="0.3">
      <c r="A19" s="3"/>
      <c r="B19" s="14" t="s">
        <v>22</v>
      </c>
      <c r="C19" s="128">
        <f>SUM(C8:D18)</f>
        <v>0</v>
      </c>
      <c r="D19" s="128"/>
    </row>
    <row r="20" spans="1:6" x14ac:dyDescent="0.25">
      <c r="A20" s="2"/>
    </row>
    <row r="21" spans="1:6" x14ac:dyDescent="0.25">
      <c r="A21" s="2"/>
    </row>
    <row r="22" spans="1:6" x14ac:dyDescent="0.25">
      <c r="A22" s="2"/>
    </row>
    <row r="23" spans="1:6" x14ac:dyDescent="0.25">
      <c r="A23" s="31" t="s">
        <v>28</v>
      </c>
      <c r="B23" s="7" t="s">
        <v>111</v>
      </c>
      <c r="C23" s="8" t="s">
        <v>24</v>
      </c>
      <c r="D23" s="8" t="s">
        <v>25</v>
      </c>
      <c r="E23" s="8" t="s">
        <v>26</v>
      </c>
      <c r="F23" s="8" t="s">
        <v>27</v>
      </c>
    </row>
    <row r="24" spans="1:6" x14ac:dyDescent="0.25">
      <c r="A24" s="32"/>
    </row>
    <row r="25" spans="1:6" ht="91.5" customHeight="1" x14ac:dyDescent="0.25">
      <c r="A25" s="32"/>
      <c r="B25" s="123" t="s">
        <v>208</v>
      </c>
      <c r="C25" s="123"/>
      <c r="D25" s="123"/>
      <c r="E25" s="123"/>
      <c r="F25" s="123"/>
    </row>
    <row r="26" spans="1:6" ht="76.5" customHeight="1" x14ac:dyDescent="0.25">
      <c r="A26" s="32"/>
      <c r="B26" s="123" t="s">
        <v>209</v>
      </c>
      <c r="C26" s="123"/>
      <c r="D26" s="123"/>
      <c r="E26" s="123"/>
      <c r="F26" s="123"/>
    </row>
    <row r="27" spans="1:6" ht="122.25" customHeight="1" x14ac:dyDescent="0.25">
      <c r="A27" s="32"/>
      <c r="B27" s="123" t="s">
        <v>210</v>
      </c>
      <c r="C27" s="123"/>
      <c r="D27" s="123"/>
      <c r="E27" s="123"/>
      <c r="F27" s="123"/>
    </row>
    <row r="28" spans="1:6" ht="106.5" customHeight="1" x14ac:dyDescent="0.25">
      <c r="A28" s="32"/>
      <c r="B28" s="123" t="s">
        <v>211</v>
      </c>
      <c r="C28" s="123"/>
      <c r="D28" s="123"/>
      <c r="E28" s="123"/>
      <c r="F28" s="123"/>
    </row>
    <row r="29" spans="1:6" ht="78" customHeight="1" x14ac:dyDescent="0.25">
      <c r="A29" s="32"/>
      <c r="B29" s="123" t="s">
        <v>212</v>
      </c>
      <c r="C29" s="123"/>
      <c r="D29" s="123"/>
      <c r="E29" s="123"/>
      <c r="F29" s="123"/>
    </row>
    <row r="30" spans="1:6" ht="78" customHeight="1" x14ac:dyDescent="0.25">
      <c r="A30" s="32"/>
      <c r="B30" s="123" t="s">
        <v>213</v>
      </c>
      <c r="C30" s="123"/>
      <c r="D30" s="123"/>
      <c r="E30" s="123"/>
      <c r="F30" s="123"/>
    </row>
    <row r="31" spans="1:6" ht="93" customHeight="1" x14ac:dyDescent="0.25">
      <c r="A31" s="32"/>
      <c r="B31" s="123" t="s">
        <v>214</v>
      </c>
      <c r="C31" s="123"/>
      <c r="D31" s="123"/>
      <c r="E31" s="123"/>
      <c r="F31" s="123"/>
    </row>
    <row r="32" spans="1:6" ht="91.5" customHeight="1" x14ac:dyDescent="0.25">
      <c r="A32" s="32"/>
      <c r="B32" s="123" t="s">
        <v>215</v>
      </c>
      <c r="C32" s="123"/>
      <c r="D32" s="123"/>
      <c r="E32" s="123"/>
      <c r="F32" s="123"/>
    </row>
    <row r="33" spans="1:6" ht="90.75" customHeight="1" x14ac:dyDescent="0.25">
      <c r="A33" s="32"/>
      <c r="B33" s="123" t="s">
        <v>216</v>
      </c>
      <c r="C33" s="123"/>
      <c r="D33" s="123"/>
      <c r="E33" s="123"/>
      <c r="F33" s="123"/>
    </row>
    <row r="34" spans="1:6" ht="137.25" customHeight="1" x14ac:dyDescent="0.25">
      <c r="A34" s="32"/>
      <c r="B34" s="123" t="s">
        <v>217</v>
      </c>
      <c r="C34" s="123"/>
      <c r="D34" s="123"/>
      <c r="E34" s="123"/>
      <c r="F34" s="123"/>
    </row>
    <row r="35" spans="1:6" ht="123" customHeight="1" x14ac:dyDescent="0.25">
      <c r="A35" s="32"/>
      <c r="B35" s="123" t="s">
        <v>218</v>
      </c>
      <c r="C35" s="123"/>
      <c r="D35" s="123"/>
      <c r="E35" s="123"/>
      <c r="F35" s="123"/>
    </row>
    <row r="36" spans="1:6" x14ac:dyDescent="0.25">
      <c r="A36" s="32"/>
      <c r="B36" s="64"/>
      <c r="C36" s="64"/>
      <c r="D36" s="64"/>
      <c r="E36" s="72"/>
      <c r="F36" s="64"/>
    </row>
    <row r="37" spans="1:6" ht="77.25" customHeight="1" x14ac:dyDescent="0.25">
      <c r="A37" s="32" t="s">
        <v>359</v>
      </c>
      <c r="B37" s="12" t="s">
        <v>119</v>
      </c>
      <c r="E37" s="71"/>
    </row>
    <row r="38" spans="1:6" ht="30" x14ac:dyDescent="0.25">
      <c r="A38" s="32"/>
      <c r="B38" s="12" t="s">
        <v>605</v>
      </c>
      <c r="E38" s="71"/>
    </row>
    <row r="39" spans="1:6" ht="47.25" customHeight="1" x14ac:dyDescent="0.25">
      <c r="A39" s="32"/>
      <c r="B39" s="12" t="s">
        <v>117</v>
      </c>
      <c r="E39" s="71"/>
    </row>
    <row r="40" spans="1:6" ht="105" x14ac:dyDescent="0.25">
      <c r="A40" s="32"/>
      <c r="B40" s="12" t="s">
        <v>598</v>
      </c>
      <c r="E40" s="71"/>
    </row>
    <row r="41" spans="1:6" ht="90" x14ac:dyDescent="0.25">
      <c r="A41" s="32"/>
      <c r="B41" s="12" t="s">
        <v>606</v>
      </c>
      <c r="E41" s="71"/>
    </row>
    <row r="42" spans="1:6" x14ac:dyDescent="0.25">
      <c r="A42" s="32"/>
      <c r="B42" s="12" t="s">
        <v>492</v>
      </c>
      <c r="E42" s="71"/>
    </row>
    <row r="43" spans="1:6" x14ac:dyDescent="0.25">
      <c r="A43" s="34"/>
      <c r="B43" s="36" t="s">
        <v>112</v>
      </c>
      <c r="C43" s="37" t="s">
        <v>79</v>
      </c>
      <c r="D43" s="38">
        <v>62.28</v>
      </c>
      <c r="E43" s="68"/>
      <c r="F43" s="90">
        <f>ROUND((D43*E43), 2)</f>
        <v>0</v>
      </c>
    </row>
    <row r="44" spans="1:6" x14ac:dyDescent="0.25">
      <c r="A44" s="34"/>
      <c r="B44" s="36" t="s">
        <v>114</v>
      </c>
      <c r="C44" s="37" t="s">
        <v>79</v>
      </c>
      <c r="D44" s="38">
        <v>43.2</v>
      </c>
      <c r="E44" s="68"/>
      <c r="F44" s="90">
        <f t="shared" ref="F44:F57" si="0">ROUND((D44*E44), 2)</f>
        <v>0</v>
      </c>
    </row>
    <row r="45" spans="1:6" x14ac:dyDescent="0.25">
      <c r="A45" s="34"/>
      <c r="B45" s="36" t="s">
        <v>115</v>
      </c>
      <c r="C45" s="37" t="s">
        <v>79</v>
      </c>
      <c r="D45" s="38">
        <v>138.24</v>
      </c>
      <c r="E45" s="68"/>
      <c r="F45" s="90">
        <f t="shared" si="0"/>
        <v>0</v>
      </c>
    </row>
    <row r="46" spans="1:6" x14ac:dyDescent="0.25">
      <c r="A46" s="34"/>
      <c r="B46" s="36" t="s">
        <v>116</v>
      </c>
      <c r="C46" s="37" t="s">
        <v>241</v>
      </c>
      <c r="D46" s="38">
        <v>48.22</v>
      </c>
      <c r="E46" s="68"/>
      <c r="F46" s="90">
        <f t="shared" si="0"/>
        <v>0</v>
      </c>
    </row>
    <row r="47" spans="1:6" x14ac:dyDescent="0.25">
      <c r="A47" s="34"/>
      <c r="B47" s="36" t="s">
        <v>599</v>
      </c>
      <c r="C47" s="37" t="s">
        <v>79</v>
      </c>
      <c r="D47" s="38">
        <v>24.71</v>
      </c>
      <c r="E47" s="68"/>
      <c r="F47" s="90">
        <f t="shared" si="0"/>
        <v>0</v>
      </c>
    </row>
    <row r="48" spans="1:6" x14ac:dyDescent="0.25">
      <c r="A48" s="34"/>
      <c r="B48" s="36" t="s">
        <v>600</v>
      </c>
      <c r="C48" s="37" t="s">
        <v>79</v>
      </c>
      <c r="D48" s="38">
        <v>63.18</v>
      </c>
      <c r="E48" s="68"/>
      <c r="F48" s="90">
        <f t="shared" si="0"/>
        <v>0</v>
      </c>
    </row>
    <row r="49" spans="1:6" x14ac:dyDescent="0.25">
      <c r="A49" s="34"/>
      <c r="B49" s="36" t="s">
        <v>601</v>
      </c>
      <c r="C49" s="37" t="s">
        <v>79</v>
      </c>
      <c r="D49" s="38">
        <v>1</v>
      </c>
      <c r="E49" s="68"/>
      <c r="F49" s="90">
        <f t="shared" si="0"/>
        <v>0</v>
      </c>
    </row>
    <row r="50" spans="1:6" x14ac:dyDescent="0.25">
      <c r="A50" s="34"/>
      <c r="B50" s="36" t="s">
        <v>607</v>
      </c>
      <c r="C50" s="37" t="s">
        <v>79</v>
      </c>
      <c r="D50" s="38">
        <v>6.93</v>
      </c>
      <c r="E50" s="68"/>
      <c r="F50" s="90">
        <f t="shared" si="0"/>
        <v>0</v>
      </c>
    </row>
    <row r="51" spans="1:6" ht="30" x14ac:dyDescent="0.25">
      <c r="A51" s="34"/>
      <c r="B51" s="53" t="s">
        <v>608</v>
      </c>
      <c r="C51" s="37" t="s">
        <v>79</v>
      </c>
      <c r="D51" s="38">
        <v>1.6</v>
      </c>
      <c r="E51" s="68"/>
      <c r="F51" s="90">
        <f t="shared" si="0"/>
        <v>0</v>
      </c>
    </row>
    <row r="52" spans="1:6" ht="30" x14ac:dyDescent="0.25">
      <c r="A52" s="34"/>
      <c r="B52" s="53" t="s">
        <v>613</v>
      </c>
      <c r="C52" s="37"/>
      <c r="D52" s="38"/>
      <c r="E52" s="68"/>
      <c r="F52" s="90">
        <f t="shared" si="0"/>
        <v>0</v>
      </c>
    </row>
    <row r="53" spans="1:6" x14ac:dyDescent="0.25">
      <c r="A53" s="34"/>
      <c r="B53" s="36" t="s">
        <v>614</v>
      </c>
      <c r="C53" s="37" t="s">
        <v>79</v>
      </c>
      <c r="D53" s="38">
        <v>20</v>
      </c>
      <c r="E53" s="68"/>
      <c r="F53" s="90">
        <f t="shared" si="0"/>
        <v>0</v>
      </c>
    </row>
    <row r="54" spans="1:6" x14ac:dyDescent="0.25">
      <c r="A54" s="34"/>
      <c r="B54" s="53" t="s">
        <v>615</v>
      </c>
      <c r="C54" s="37" t="s">
        <v>48</v>
      </c>
      <c r="D54" s="38">
        <v>4</v>
      </c>
      <c r="E54" s="68"/>
      <c r="F54" s="90">
        <f t="shared" si="0"/>
        <v>0</v>
      </c>
    </row>
    <row r="55" spans="1:6" x14ac:dyDescent="0.25">
      <c r="A55" s="33"/>
      <c r="B55" s="50" t="s">
        <v>118</v>
      </c>
      <c r="C55" s="43" t="s">
        <v>30</v>
      </c>
      <c r="D55" s="44">
        <v>1</v>
      </c>
      <c r="E55" s="66"/>
      <c r="F55" s="90">
        <f t="shared" si="0"/>
        <v>0</v>
      </c>
    </row>
    <row r="56" spans="1:6" x14ac:dyDescent="0.25">
      <c r="A56" s="32"/>
      <c r="C56" s="10"/>
      <c r="D56" s="11"/>
      <c r="E56" s="69"/>
      <c r="F56" s="11"/>
    </row>
    <row r="57" spans="1:6" ht="105" x14ac:dyDescent="0.25">
      <c r="A57" s="33" t="s">
        <v>360</v>
      </c>
      <c r="B57" s="50" t="s">
        <v>592</v>
      </c>
      <c r="C57" s="43" t="s">
        <v>30</v>
      </c>
      <c r="D57" s="44">
        <v>1</v>
      </c>
      <c r="E57" s="66"/>
      <c r="F57" s="90">
        <f t="shared" si="0"/>
        <v>0</v>
      </c>
    </row>
    <row r="58" spans="1:6" x14ac:dyDescent="0.25">
      <c r="A58" s="32"/>
      <c r="C58" s="10"/>
      <c r="D58" s="11"/>
      <c r="E58" s="69"/>
      <c r="F58" s="11"/>
    </row>
    <row r="59" spans="1:6" ht="45" x14ac:dyDescent="0.25">
      <c r="A59" s="34" t="s">
        <v>361</v>
      </c>
      <c r="B59" s="53" t="s">
        <v>122</v>
      </c>
      <c r="C59" s="37"/>
      <c r="D59" s="38"/>
      <c r="E59" s="68"/>
      <c r="F59" s="38"/>
    </row>
    <row r="60" spans="1:6" ht="61.5" customHeight="1" x14ac:dyDescent="0.25">
      <c r="A60" s="33"/>
      <c r="B60" s="50" t="s">
        <v>597</v>
      </c>
      <c r="C60" s="43" t="s">
        <v>48</v>
      </c>
      <c r="D60" s="44">
        <v>1</v>
      </c>
      <c r="E60" s="66"/>
      <c r="F60" s="90">
        <f t="shared" ref="F60" si="1">ROUND((D60*E60), 2)</f>
        <v>0</v>
      </c>
    </row>
    <row r="61" spans="1:6" x14ac:dyDescent="0.25">
      <c r="A61" s="32"/>
      <c r="B61" s="9"/>
      <c r="C61" s="10"/>
      <c r="D61" s="11"/>
      <c r="E61" s="69"/>
      <c r="F61" s="11"/>
    </row>
    <row r="62" spans="1:6" ht="30" x14ac:dyDescent="0.25">
      <c r="A62" s="34" t="s">
        <v>362</v>
      </c>
      <c r="B62" s="55" t="s">
        <v>220</v>
      </c>
      <c r="C62" s="37"/>
      <c r="D62" s="38"/>
      <c r="E62" s="68"/>
      <c r="F62" s="38"/>
    </row>
    <row r="63" spans="1:6" ht="30" x14ac:dyDescent="0.25">
      <c r="A63" s="33" t="s">
        <v>593</v>
      </c>
      <c r="B63" s="50" t="s">
        <v>221</v>
      </c>
      <c r="C63" s="43" t="s">
        <v>79</v>
      </c>
      <c r="D63" s="44">
        <v>17.38</v>
      </c>
      <c r="E63" s="66"/>
      <c r="F63" s="90">
        <f t="shared" ref="F63:F64" si="2">ROUND((D63*E63), 2)</f>
        <v>0</v>
      </c>
    </row>
    <row r="64" spans="1:6" x14ac:dyDescent="0.25">
      <c r="A64" s="45" t="s">
        <v>594</v>
      </c>
      <c r="B64" s="48" t="s">
        <v>222</v>
      </c>
      <c r="C64" s="46" t="s">
        <v>79</v>
      </c>
      <c r="D64" s="47">
        <v>57.68</v>
      </c>
      <c r="E64" s="73"/>
      <c r="F64" s="90">
        <f t="shared" si="2"/>
        <v>0</v>
      </c>
    </row>
    <row r="65" spans="1:6" ht="30" x14ac:dyDescent="0.25">
      <c r="A65" s="32"/>
      <c r="B65" s="9" t="s">
        <v>223</v>
      </c>
      <c r="C65" s="10"/>
      <c r="D65" s="11"/>
      <c r="E65" s="69"/>
      <c r="F65" s="11"/>
    </row>
    <row r="66" spans="1:6" x14ac:dyDescent="0.25">
      <c r="A66" s="34"/>
      <c r="B66" s="36"/>
      <c r="C66" s="37"/>
      <c r="D66" s="38"/>
      <c r="E66" s="68"/>
      <c r="F66" s="38"/>
    </row>
    <row r="67" spans="1:6" ht="45" x14ac:dyDescent="0.25">
      <c r="A67" s="33" t="s">
        <v>363</v>
      </c>
      <c r="B67" s="50" t="s">
        <v>121</v>
      </c>
      <c r="C67" s="43" t="s">
        <v>96</v>
      </c>
      <c r="D67" s="44">
        <v>3</v>
      </c>
      <c r="E67" s="44">
        <f>SUM(F36:F66)/100</f>
        <v>0</v>
      </c>
      <c r="F67" s="90">
        <f t="shared" ref="F67" si="3">ROUND((D67*E67), 2)</f>
        <v>0</v>
      </c>
    </row>
    <row r="68" spans="1:6" x14ac:dyDescent="0.25">
      <c r="A68" s="32"/>
    </row>
    <row r="69" spans="1:6" ht="15.75" thickBot="1" x14ac:dyDescent="0.3">
      <c r="A69" s="35"/>
      <c r="B69" s="4" t="s">
        <v>120</v>
      </c>
      <c r="C69" s="5"/>
      <c r="D69" s="5"/>
      <c r="E69" s="129">
        <f>SUM(F24:F68)</f>
        <v>0</v>
      </c>
      <c r="F69" s="129"/>
    </row>
    <row r="70" spans="1:6" ht="15.75" thickTop="1" x14ac:dyDescent="0.25">
      <c r="A70" s="32"/>
    </row>
    <row r="71" spans="1:6" x14ac:dyDescent="0.25">
      <c r="A71" s="32"/>
    </row>
    <row r="72" spans="1:6" x14ac:dyDescent="0.25">
      <c r="A72" s="31" t="s">
        <v>376</v>
      </c>
      <c r="B72" s="7" t="s">
        <v>123</v>
      </c>
      <c r="C72" s="8" t="s">
        <v>24</v>
      </c>
      <c r="D72" s="8" t="s">
        <v>25</v>
      </c>
      <c r="E72" s="8" t="s">
        <v>26</v>
      </c>
      <c r="F72" s="8" t="s">
        <v>27</v>
      </c>
    </row>
    <row r="73" spans="1:6" x14ac:dyDescent="0.25">
      <c r="A73" s="32"/>
      <c r="E73" s="71"/>
    </row>
    <row r="74" spans="1:6" ht="92.25" customHeight="1" x14ac:dyDescent="0.25">
      <c r="A74" s="32" t="s">
        <v>377</v>
      </c>
      <c r="B74" s="64" t="s">
        <v>310</v>
      </c>
      <c r="E74" s="71"/>
    </row>
    <row r="75" spans="1:6" ht="45" x14ac:dyDescent="0.25">
      <c r="A75" s="32"/>
      <c r="B75" s="64" t="s">
        <v>108</v>
      </c>
      <c r="E75" s="71"/>
    </row>
    <row r="76" spans="1:6" ht="75" x14ac:dyDescent="0.25">
      <c r="A76" s="33"/>
      <c r="B76" s="49" t="s">
        <v>107</v>
      </c>
      <c r="C76" s="43" t="s">
        <v>48</v>
      </c>
      <c r="D76" s="44">
        <v>2</v>
      </c>
      <c r="E76" s="66"/>
      <c r="F76" s="90">
        <f t="shared" ref="F76" si="4">ROUND((D76*E76), 2)</f>
        <v>0</v>
      </c>
    </row>
    <row r="77" spans="1:6" x14ac:dyDescent="0.25">
      <c r="A77" s="32"/>
    </row>
    <row r="78" spans="1:6" ht="15.75" thickBot="1" x14ac:dyDescent="0.3">
      <c r="A78" s="35"/>
      <c r="B78" s="4" t="s">
        <v>124</v>
      </c>
      <c r="C78" s="5"/>
      <c r="D78" s="5"/>
      <c r="E78" s="5"/>
      <c r="F78" s="63">
        <f>SUM(F73:F77)</f>
        <v>0</v>
      </c>
    </row>
    <row r="79" spans="1:6" ht="15.75" thickTop="1" x14ac:dyDescent="0.25">
      <c r="A79" s="32"/>
    </row>
    <row r="80" spans="1:6" x14ac:dyDescent="0.25">
      <c r="A80" s="32"/>
    </row>
    <row r="81" spans="1:6" x14ac:dyDescent="0.25">
      <c r="A81" s="31" t="s">
        <v>393</v>
      </c>
      <c r="B81" s="7" t="s">
        <v>80</v>
      </c>
      <c r="C81" s="8" t="s">
        <v>24</v>
      </c>
      <c r="D81" s="8" t="s">
        <v>25</v>
      </c>
      <c r="E81" s="8" t="s">
        <v>26</v>
      </c>
      <c r="F81" s="8" t="s">
        <v>27</v>
      </c>
    </row>
    <row r="82" spans="1:6" x14ac:dyDescent="0.25">
      <c r="A82" s="32"/>
    </row>
    <row r="83" spans="1:6" ht="121.5" customHeight="1" x14ac:dyDescent="0.25">
      <c r="A83" s="39"/>
      <c r="B83" s="123" t="s">
        <v>81</v>
      </c>
      <c r="C83" s="123"/>
      <c r="D83" s="123"/>
      <c r="E83" s="123"/>
      <c r="F83" s="123"/>
    </row>
    <row r="84" spans="1:6" ht="106.5" customHeight="1" x14ac:dyDescent="0.25">
      <c r="A84" s="39"/>
      <c r="B84" s="123" t="s">
        <v>82</v>
      </c>
      <c r="C84" s="123"/>
      <c r="D84" s="123"/>
      <c r="E84" s="123"/>
      <c r="F84" s="123"/>
    </row>
    <row r="85" spans="1:6" ht="105.75" customHeight="1" x14ac:dyDescent="0.25">
      <c r="A85" s="39"/>
      <c r="B85" s="123" t="s">
        <v>83</v>
      </c>
      <c r="C85" s="123"/>
      <c r="D85" s="123"/>
      <c r="E85" s="123"/>
      <c r="F85" s="123"/>
    </row>
    <row r="86" spans="1:6" ht="165.75" customHeight="1" x14ac:dyDescent="0.25">
      <c r="A86" s="39"/>
      <c r="B86" s="123" t="s">
        <v>84</v>
      </c>
      <c r="C86" s="123"/>
      <c r="D86" s="123"/>
      <c r="E86" s="123"/>
      <c r="F86" s="123"/>
    </row>
    <row r="87" spans="1:6" ht="123" customHeight="1" x14ac:dyDescent="0.25">
      <c r="A87" s="39"/>
      <c r="B87" s="123" t="s">
        <v>85</v>
      </c>
      <c r="C87" s="123"/>
      <c r="D87" s="123"/>
      <c r="E87" s="123"/>
      <c r="F87" s="123"/>
    </row>
    <row r="88" spans="1:6" x14ac:dyDescent="0.25">
      <c r="A88" s="39"/>
      <c r="E88" s="71"/>
    </row>
    <row r="89" spans="1:6" ht="105" x14ac:dyDescent="0.25">
      <c r="A89" s="39" t="s">
        <v>394</v>
      </c>
      <c r="B89" s="12" t="s">
        <v>86</v>
      </c>
      <c r="E89" s="71"/>
    </row>
    <row r="90" spans="1:6" ht="75" x14ac:dyDescent="0.25">
      <c r="A90" s="39"/>
      <c r="B90" s="12" t="s">
        <v>87</v>
      </c>
      <c r="E90" s="71"/>
    </row>
    <row r="91" spans="1:6" ht="90" x14ac:dyDescent="0.25">
      <c r="A91" s="39"/>
      <c r="B91" s="12" t="s">
        <v>88</v>
      </c>
      <c r="E91" s="71"/>
    </row>
    <row r="92" spans="1:6" ht="120" x14ac:dyDescent="0.25">
      <c r="A92" s="39"/>
      <c r="B92" s="12" t="s">
        <v>89</v>
      </c>
      <c r="E92" s="71"/>
    </row>
    <row r="93" spans="1:6" ht="105" x14ac:dyDescent="0.25">
      <c r="A93" s="52"/>
      <c r="B93" s="50" t="s">
        <v>617</v>
      </c>
      <c r="C93" s="43" t="s">
        <v>48</v>
      </c>
      <c r="D93" s="44">
        <v>1</v>
      </c>
      <c r="E93" s="66"/>
      <c r="F93" s="90">
        <f t="shared" ref="F93:F100" si="5">ROUND((D93*E93), 2)</f>
        <v>0</v>
      </c>
    </row>
    <row r="94" spans="1:6" x14ac:dyDescent="0.25">
      <c r="A94" s="39" t="s">
        <v>457</v>
      </c>
      <c r="B94" s="12" t="s">
        <v>93</v>
      </c>
      <c r="E94" s="71"/>
    </row>
    <row r="95" spans="1:6" x14ac:dyDescent="0.25">
      <c r="A95" s="52" t="s">
        <v>458</v>
      </c>
      <c r="B95" s="50" t="s">
        <v>311</v>
      </c>
      <c r="C95" s="43" t="s">
        <v>79</v>
      </c>
      <c r="D95" s="44">
        <v>20</v>
      </c>
      <c r="E95" s="66"/>
      <c r="F95" s="90">
        <f t="shared" si="5"/>
        <v>0</v>
      </c>
    </row>
    <row r="96" spans="1:6" x14ac:dyDescent="0.25">
      <c r="A96" s="52" t="s">
        <v>459</v>
      </c>
      <c r="B96" s="50" t="s">
        <v>90</v>
      </c>
      <c r="C96" s="43" t="s">
        <v>79</v>
      </c>
      <c r="D96" s="44">
        <v>20</v>
      </c>
      <c r="E96" s="66"/>
      <c r="F96" s="90">
        <f t="shared" si="5"/>
        <v>0</v>
      </c>
    </row>
    <row r="97" spans="1:6" ht="30" x14ac:dyDescent="0.25">
      <c r="A97" s="54" t="s">
        <v>460</v>
      </c>
      <c r="B97" s="48" t="s">
        <v>91</v>
      </c>
      <c r="C97" s="46" t="s">
        <v>30</v>
      </c>
      <c r="D97" s="47">
        <v>1</v>
      </c>
      <c r="E97" s="73"/>
      <c r="F97" s="90">
        <f t="shared" si="5"/>
        <v>0</v>
      </c>
    </row>
    <row r="98" spans="1:6" ht="15" customHeight="1" x14ac:dyDescent="0.25">
      <c r="A98" s="54" t="s">
        <v>461</v>
      </c>
      <c r="B98" s="48" t="s">
        <v>92</v>
      </c>
      <c r="C98" s="46" t="s">
        <v>30</v>
      </c>
      <c r="D98" s="47">
        <v>1</v>
      </c>
      <c r="E98" s="73"/>
      <c r="F98" s="90">
        <f t="shared" si="5"/>
        <v>0</v>
      </c>
    </row>
    <row r="99" spans="1:6" ht="30" x14ac:dyDescent="0.25">
      <c r="A99" s="54" t="s">
        <v>462</v>
      </c>
      <c r="B99" s="48" t="s">
        <v>94</v>
      </c>
      <c r="C99" s="46" t="s">
        <v>30</v>
      </c>
      <c r="D99" s="47">
        <v>1</v>
      </c>
      <c r="E99" s="73"/>
      <c r="F99" s="90">
        <f t="shared" si="5"/>
        <v>0</v>
      </c>
    </row>
    <row r="100" spans="1:6" x14ac:dyDescent="0.25">
      <c r="A100" s="52" t="s">
        <v>463</v>
      </c>
      <c r="B100" s="50" t="s">
        <v>95</v>
      </c>
      <c r="C100" s="43" t="s">
        <v>96</v>
      </c>
      <c r="D100" s="44">
        <v>3</v>
      </c>
      <c r="E100" s="44">
        <f>SUM(F88:F99)/100</f>
        <v>0</v>
      </c>
      <c r="F100" s="90">
        <f t="shared" si="5"/>
        <v>0</v>
      </c>
    </row>
    <row r="101" spans="1:6" x14ac:dyDescent="0.25">
      <c r="A101" s="32"/>
    </row>
    <row r="102" spans="1:6" ht="15.75" thickBot="1" x14ac:dyDescent="0.3">
      <c r="A102" s="35"/>
      <c r="B102" s="4" t="s">
        <v>219</v>
      </c>
      <c r="C102" s="5"/>
      <c r="D102" s="5"/>
      <c r="E102" s="129">
        <f>SUM(F82:F101)</f>
        <v>0</v>
      </c>
      <c r="F102" s="129"/>
    </row>
    <row r="103" spans="1:6" ht="15.75" thickTop="1" x14ac:dyDescent="0.25">
      <c r="A103" s="32"/>
    </row>
    <row r="104" spans="1:6" x14ac:dyDescent="0.25">
      <c r="A104" s="32"/>
    </row>
    <row r="105" spans="1:6" x14ac:dyDescent="0.25">
      <c r="A105" s="31" t="s">
        <v>407</v>
      </c>
      <c r="B105" s="7" t="s">
        <v>224</v>
      </c>
      <c r="C105" s="8" t="s">
        <v>24</v>
      </c>
      <c r="D105" s="8" t="s">
        <v>25</v>
      </c>
      <c r="E105" s="8" t="s">
        <v>26</v>
      </c>
      <c r="F105" s="8" t="s">
        <v>27</v>
      </c>
    </row>
    <row r="106" spans="1:6" x14ac:dyDescent="0.25">
      <c r="A106" s="32"/>
    </row>
    <row r="107" spans="1:6" ht="92.25" customHeight="1" x14ac:dyDescent="0.25">
      <c r="A107" s="32"/>
      <c r="B107" s="123" t="s">
        <v>226</v>
      </c>
      <c r="C107" s="123"/>
      <c r="D107" s="123"/>
      <c r="E107" s="123"/>
      <c r="F107" s="123"/>
    </row>
    <row r="108" spans="1:6" ht="120.75" customHeight="1" x14ac:dyDescent="0.25">
      <c r="A108" s="32"/>
      <c r="B108" s="123" t="s">
        <v>227</v>
      </c>
      <c r="C108" s="123"/>
      <c r="D108" s="123"/>
      <c r="E108" s="123"/>
      <c r="F108" s="123"/>
    </row>
    <row r="109" spans="1:6" ht="151.5" customHeight="1" x14ac:dyDescent="0.25">
      <c r="A109" s="32"/>
      <c r="B109" s="123" t="s">
        <v>228</v>
      </c>
      <c r="C109" s="123"/>
      <c r="D109" s="123"/>
      <c r="E109" s="123"/>
      <c r="F109" s="123"/>
    </row>
    <row r="110" spans="1:6" x14ac:dyDescent="0.25">
      <c r="A110" s="32"/>
      <c r="E110" s="71"/>
    </row>
    <row r="111" spans="1:6" ht="120" x14ac:dyDescent="0.25">
      <c r="A111" s="32" t="s">
        <v>408</v>
      </c>
      <c r="B111" s="12" t="s">
        <v>229</v>
      </c>
      <c r="E111" s="71"/>
    </row>
    <row r="112" spans="1:6" ht="90" x14ac:dyDescent="0.25">
      <c r="A112" s="32"/>
      <c r="B112" s="12" t="s">
        <v>237</v>
      </c>
      <c r="E112" s="71"/>
    </row>
    <row r="113" spans="1:6" ht="75" x14ac:dyDescent="0.25">
      <c r="A113" s="32"/>
      <c r="B113" s="12" t="s">
        <v>238</v>
      </c>
      <c r="E113" s="71"/>
    </row>
    <row r="114" spans="1:6" ht="109.5" customHeight="1" x14ac:dyDescent="0.25">
      <c r="A114" s="32"/>
      <c r="B114" s="12" t="s">
        <v>230</v>
      </c>
      <c r="E114" s="71"/>
    </row>
    <row r="115" spans="1:6" x14ac:dyDescent="0.25">
      <c r="A115" s="32"/>
      <c r="B115" s="6" t="s">
        <v>231</v>
      </c>
      <c r="E115" s="71"/>
    </row>
    <row r="116" spans="1:6" ht="75" x14ac:dyDescent="0.25">
      <c r="A116" s="32"/>
      <c r="B116" s="12" t="s">
        <v>232</v>
      </c>
      <c r="E116" s="71"/>
    </row>
    <row r="117" spans="1:6" ht="60" x14ac:dyDescent="0.25">
      <c r="A117" s="33"/>
      <c r="B117" s="50" t="s">
        <v>233</v>
      </c>
      <c r="C117" s="43" t="s">
        <v>241</v>
      </c>
      <c r="D117" s="51">
        <v>7.19</v>
      </c>
      <c r="E117" s="66"/>
      <c r="F117" s="90">
        <f t="shared" ref="F117" si="6">ROUND((D117*E117), 2)</f>
        <v>0</v>
      </c>
    </row>
    <row r="118" spans="1:6" ht="45" x14ac:dyDescent="0.25">
      <c r="A118" s="32"/>
      <c r="B118" s="12" t="s">
        <v>239</v>
      </c>
      <c r="E118" s="71"/>
    </row>
    <row r="119" spans="1:6" ht="75" x14ac:dyDescent="0.25">
      <c r="A119" s="32"/>
      <c r="B119" s="12" t="s">
        <v>232</v>
      </c>
      <c r="E119" s="71"/>
    </row>
    <row r="120" spans="1:6" ht="45" x14ac:dyDescent="0.25">
      <c r="A120" s="32"/>
      <c r="B120" s="12" t="s">
        <v>234</v>
      </c>
      <c r="E120" s="71"/>
    </row>
    <row r="121" spans="1:6" ht="45" x14ac:dyDescent="0.25">
      <c r="A121" s="33" t="s">
        <v>484</v>
      </c>
      <c r="B121" s="50" t="s">
        <v>240</v>
      </c>
      <c r="C121" s="43" t="s">
        <v>79</v>
      </c>
      <c r="D121" s="51">
        <v>2.5</v>
      </c>
      <c r="E121" s="66"/>
      <c r="F121" s="90">
        <f t="shared" ref="F121" si="7">ROUND((D121*E121), 2)</f>
        <v>0</v>
      </c>
    </row>
    <row r="122" spans="1:6" ht="90.75" customHeight="1" x14ac:dyDescent="0.25">
      <c r="A122" s="32"/>
      <c r="B122" s="12" t="s">
        <v>235</v>
      </c>
      <c r="E122" s="71"/>
    </row>
    <row r="123" spans="1:6" ht="45" x14ac:dyDescent="0.25">
      <c r="A123" s="32"/>
      <c r="B123" s="12" t="s">
        <v>236</v>
      </c>
      <c r="E123" s="71"/>
    </row>
    <row r="124" spans="1:6" x14ac:dyDescent="0.25">
      <c r="A124" s="32"/>
      <c r="B124" s="12"/>
      <c r="E124" s="71"/>
    </row>
    <row r="125" spans="1:6" ht="107.25" customHeight="1" x14ac:dyDescent="0.25">
      <c r="A125" s="32" t="s">
        <v>409</v>
      </c>
      <c r="B125" s="12" t="s">
        <v>582</v>
      </c>
      <c r="C125" s="10"/>
      <c r="D125" s="13"/>
      <c r="E125" s="69"/>
      <c r="F125" s="11"/>
    </row>
    <row r="126" spans="1:6" ht="60" x14ac:dyDescent="0.25">
      <c r="A126" s="32"/>
      <c r="B126" s="12" t="s">
        <v>242</v>
      </c>
      <c r="C126" s="10"/>
      <c r="D126" s="13"/>
      <c r="E126" s="69"/>
      <c r="F126" s="11"/>
    </row>
    <row r="127" spans="1:6" ht="76.5" customHeight="1" x14ac:dyDescent="0.25">
      <c r="A127" s="32"/>
      <c r="B127" s="12" t="s">
        <v>243</v>
      </c>
      <c r="C127" s="10"/>
      <c r="D127" s="13"/>
      <c r="E127" s="69"/>
      <c r="F127" s="11"/>
    </row>
    <row r="128" spans="1:6" ht="90.75" customHeight="1" x14ac:dyDescent="0.25">
      <c r="A128" s="33"/>
      <c r="B128" s="50" t="s">
        <v>244</v>
      </c>
      <c r="C128" s="43" t="s">
        <v>79</v>
      </c>
      <c r="D128" s="51">
        <v>5.61</v>
      </c>
      <c r="E128" s="66"/>
      <c r="F128" s="90">
        <f t="shared" ref="F128" si="8">ROUND((D128*E128), 2)</f>
        <v>0</v>
      </c>
    </row>
    <row r="129" spans="1:6" ht="30" x14ac:dyDescent="0.25">
      <c r="A129" s="33" t="s">
        <v>583</v>
      </c>
      <c r="B129" s="50" t="s">
        <v>245</v>
      </c>
      <c r="C129" s="43" t="s">
        <v>79</v>
      </c>
      <c r="D129" s="51">
        <v>2.5</v>
      </c>
      <c r="E129" s="66"/>
      <c r="F129" s="90">
        <f t="shared" ref="F129:F133" si="9">ROUND((D129*E129), 2)</f>
        <v>0</v>
      </c>
    </row>
    <row r="130" spans="1:6" ht="30" x14ac:dyDescent="0.25">
      <c r="A130" s="33" t="s">
        <v>584</v>
      </c>
      <c r="B130" s="50" t="s">
        <v>250</v>
      </c>
      <c r="C130" s="43" t="s">
        <v>79</v>
      </c>
      <c r="D130" s="51">
        <v>2.5</v>
      </c>
      <c r="E130" s="66"/>
      <c r="F130" s="90">
        <f t="shared" si="9"/>
        <v>0</v>
      </c>
    </row>
    <row r="131" spans="1:6" ht="30" x14ac:dyDescent="0.25">
      <c r="A131" s="33" t="s">
        <v>585</v>
      </c>
      <c r="B131" s="50" t="s">
        <v>249</v>
      </c>
      <c r="C131" s="43" t="s">
        <v>79</v>
      </c>
      <c r="D131" s="51">
        <v>1.5</v>
      </c>
      <c r="E131" s="66"/>
      <c r="F131" s="90">
        <f t="shared" si="9"/>
        <v>0</v>
      </c>
    </row>
    <row r="132" spans="1:6" ht="16.5" customHeight="1" x14ac:dyDescent="0.25">
      <c r="A132" s="33" t="s">
        <v>586</v>
      </c>
      <c r="B132" s="50" t="s">
        <v>246</v>
      </c>
      <c r="C132" s="43" t="s">
        <v>48</v>
      </c>
      <c r="D132" s="51">
        <v>1</v>
      </c>
      <c r="E132" s="66"/>
      <c r="F132" s="90">
        <f t="shared" si="9"/>
        <v>0</v>
      </c>
    </row>
    <row r="133" spans="1:6" x14ac:dyDescent="0.25">
      <c r="A133" s="33" t="s">
        <v>587</v>
      </c>
      <c r="B133" s="50" t="s">
        <v>247</v>
      </c>
      <c r="C133" s="43" t="s">
        <v>48</v>
      </c>
      <c r="D133" s="51">
        <v>1</v>
      </c>
      <c r="E133" s="66"/>
      <c r="F133" s="90">
        <f t="shared" si="9"/>
        <v>0</v>
      </c>
    </row>
    <row r="134" spans="1:6" ht="30" x14ac:dyDescent="0.25">
      <c r="A134" s="32"/>
      <c r="B134" s="12" t="s">
        <v>248</v>
      </c>
      <c r="C134" s="10"/>
      <c r="D134" s="13"/>
      <c r="E134" s="69"/>
      <c r="F134" s="11"/>
    </row>
    <row r="135" spans="1:6" x14ac:dyDescent="0.25">
      <c r="A135" s="32"/>
      <c r="B135" s="12"/>
      <c r="C135" s="10"/>
      <c r="D135" s="13"/>
      <c r="E135" s="69"/>
      <c r="F135" s="11"/>
    </row>
    <row r="136" spans="1:6" ht="60" x14ac:dyDescent="0.25">
      <c r="A136" s="33" t="s">
        <v>410</v>
      </c>
      <c r="B136" s="50" t="s">
        <v>351</v>
      </c>
      <c r="C136" s="43" t="s">
        <v>241</v>
      </c>
      <c r="D136" s="51">
        <v>0.75</v>
      </c>
      <c r="E136" s="66"/>
      <c r="F136" s="90">
        <f t="shared" ref="F136" si="10">ROUND((D136*E136), 2)</f>
        <v>0</v>
      </c>
    </row>
    <row r="137" spans="1:6" x14ac:dyDescent="0.25">
      <c r="A137" s="32"/>
      <c r="B137" s="12"/>
      <c r="C137" s="10"/>
      <c r="D137" s="13"/>
      <c r="E137" s="69"/>
      <c r="F137" s="11"/>
    </row>
    <row r="138" spans="1:6" ht="30" x14ac:dyDescent="0.25">
      <c r="A138" s="33" t="s">
        <v>411</v>
      </c>
      <c r="B138" s="50" t="s">
        <v>251</v>
      </c>
      <c r="C138" s="43" t="s">
        <v>241</v>
      </c>
      <c r="D138" s="51">
        <v>4.5</v>
      </c>
      <c r="E138" s="66"/>
      <c r="F138" s="90">
        <f t="shared" ref="F138" si="11">ROUND((D138*E138), 2)</f>
        <v>0</v>
      </c>
    </row>
    <row r="139" spans="1:6" x14ac:dyDescent="0.25">
      <c r="A139" s="32"/>
      <c r="B139" s="12"/>
      <c r="E139" s="71"/>
    </row>
    <row r="140" spans="1:6" ht="15.75" thickBot="1" x14ac:dyDescent="0.3">
      <c r="A140" s="35"/>
      <c r="B140" s="4" t="s">
        <v>225</v>
      </c>
      <c r="C140" s="5"/>
      <c r="D140" s="5"/>
      <c r="E140" s="129">
        <f>SUM(F106:F139)</f>
        <v>0</v>
      </c>
      <c r="F140" s="129"/>
    </row>
    <row r="141" spans="1:6" ht="15.75" thickTop="1" x14ac:dyDescent="0.25">
      <c r="A141" s="32"/>
      <c r="B141" s="12"/>
    </row>
    <row r="142" spans="1:6" x14ac:dyDescent="0.25">
      <c r="A142" s="32"/>
    </row>
    <row r="143" spans="1:6" x14ac:dyDescent="0.25">
      <c r="A143" s="31" t="s">
        <v>421</v>
      </c>
      <c r="B143" s="7" t="s">
        <v>252</v>
      </c>
      <c r="C143" s="8" t="s">
        <v>24</v>
      </c>
      <c r="D143" s="8" t="s">
        <v>25</v>
      </c>
      <c r="E143" s="8" t="s">
        <v>26</v>
      </c>
      <c r="F143" s="8" t="s">
        <v>27</v>
      </c>
    </row>
    <row r="144" spans="1:6" x14ac:dyDescent="0.25">
      <c r="A144" s="32"/>
    </row>
    <row r="145" spans="1:6" ht="93" customHeight="1" x14ac:dyDescent="0.25">
      <c r="A145" s="32"/>
      <c r="B145" s="123" t="s">
        <v>254</v>
      </c>
      <c r="C145" s="123"/>
      <c r="D145" s="123"/>
      <c r="E145" s="123"/>
      <c r="F145" s="123"/>
    </row>
    <row r="146" spans="1:6" ht="63" customHeight="1" x14ac:dyDescent="0.25">
      <c r="A146" s="32"/>
      <c r="B146" s="123" t="s">
        <v>255</v>
      </c>
      <c r="C146" s="123"/>
      <c r="D146" s="123"/>
      <c r="E146" s="123"/>
      <c r="F146" s="123"/>
    </row>
    <row r="147" spans="1:6" ht="122.25" customHeight="1" x14ac:dyDescent="0.25">
      <c r="A147" s="32"/>
      <c r="B147" s="123" t="s">
        <v>256</v>
      </c>
      <c r="C147" s="123"/>
      <c r="D147" s="123"/>
      <c r="E147" s="123"/>
      <c r="F147" s="123"/>
    </row>
    <row r="148" spans="1:6" ht="90.75" customHeight="1" x14ac:dyDescent="0.25">
      <c r="A148" s="32"/>
      <c r="B148" s="123" t="s">
        <v>257</v>
      </c>
      <c r="C148" s="123"/>
      <c r="D148" s="123"/>
      <c r="E148" s="123"/>
      <c r="F148" s="123"/>
    </row>
    <row r="149" spans="1:6" ht="108" customHeight="1" x14ac:dyDescent="0.25">
      <c r="A149" s="32"/>
      <c r="B149" s="123" t="s">
        <v>258</v>
      </c>
      <c r="C149" s="123"/>
      <c r="D149" s="123"/>
      <c r="E149" s="123"/>
      <c r="F149" s="123"/>
    </row>
    <row r="150" spans="1:6" ht="90.75" customHeight="1" x14ac:dyDescent="0.25">
      <c r="A150" s="32"/>
      <c r="B150" s="123" t="s">
        <v>259</v>
      </c>
      <c r="C150" s="123"/>
      <c r="D150" s="123"/>
      <c r="E150" s="123"/>
      <c r="F150" s="123"/>
    </row>
    <row r="151" spans="1:6" ht="77.25" customHeight="1" x14ac:dyDescent="0.25">
      <c r="A151" s="32"/>
      <c r="B151" s="123" t="s">
        <v>260</v>
      </c>
      <c r="C151" s="123"/>
      <c r="D151" s="123"/>
      <c r="E151" s="123"/>
      <c r="F151" s="123"/>
    </row>
    <row r="152" spans="1:6" ht="63" customHeight="1" x14ac:dyDescent="0.25">
      <c r="A152" s="32"/>
      <c r="B152" s="123" t="s">
        <v>261</v>
      </c>
      <c r="C152" s="123"/>
      <c r="D152" s="123"/>
      <c r="E152" s="123"/>
      <c r="F152" s="123"/>
    </row>
    <row r="153" spans="1:6" x14ac:dyDescent="0.25">
      <c r="A153" s="32"/>
      <c r="E153" s="71"/>
    </row>
    <row r="154" spans="1:6" ht="75" x14ac:dyDescent="0.25">
      <c r="A154" s="32" t="s">
        <v>422</v>
      </c>
      <c r="B154" s="12" t="s">
        <v>616</v>
      </c>
      <c r="E154" s="71"/>
    </row>
    <row r="155" spans="1:6" ht="121.5" customHeight="1" x14ac:dyDescent="0.25">
      <c r="A155" s="33"/>
      <c r="B155" s="50" t="s">
        <v>262</v>
      </c>
      <c r="C155" s="43" t="s">
        <v>241</v>
      </c>
      <c r="D155" s="51">
        <v>15</v>
      </c>
      <c r="E155" s="66"/>
      <c r="F155" s="90">
        <f t="shared" ref="F155" si="12">ROUND((D155*E155), 2)</f>
        <v>0</v>
      </c>
    </row>
    <row r="156" spans="1:6" x14ac:dyDescent="0.25">
      <c r="A156" s="32"/>
      <c r="E156" s="71"/>
    </row>
    <row r="157" spans="1:6" ht="15.75" thickBot="1" x14ac:dyDescent="0.3">
      <c r="A157" s="35"/>
      <c r="B157" s="4" t="s">
        <v>253</v>
      </c>
      <c r="C157" s="5"/>
      <c r="D157" s="5"/>
      <c r="E157" s="5"/>
      <c r="F157" s="63">
        <f>SUM(F144:F156)</f>
        <v>0</v>
      </c>
    </row>
    <row r="158" spans="1:6" ht="15.75" thickTop="1" x14ac:dyDescent="0.25">
      <c r="A158" s="32"/>
    </row>
    <row r="159" spans="1:6" x14ac:dyDescent="0.25">
      <c r="A159" s="32"/>
    </row>
    <row r="160" spans="1:6" x14ac:dyDescent="0.25">
      <c r="A160" s="31" t="s">
        <v>435</v>
      </c>
      <c r="B160" s="7" t="s">
        <v>263</v>
      </c>
      <c r="C160" s="8" t="s">
        <v>24</v>
      </c>
      <c r="D160" s="8" t="s">
        <v>25</v>
      </c>
      <c r="E160" s="8" t="s">
        <v>26</v>
      </c>
      <c r="F160" s="8" t="s">
        <v>27</v>
      </c>
    </row>
    <row r="161" spans="1:6" x14ac:dyDescent="0.25">
      <c r="A161" s="32"/>
    </row>
    <row r="162" spans="1:6" ht="62.25" customHeight="1" x14ac:dyDescent="0.25">
      <c r="A162" s="32"/>
      <c r="B162" s="123" t="s">
        <v>265</v>
      </c>
      <c r="C162" s="123"/>
      <c r="D162" s="123"/>
      <c r="E162" s="123"/>
      <c r="F162" s="123"/>
    </row>
    <row r="163" spans="1:6" ht="92.25" customHeight="1" x14ac:dyDescent="0.25">
      <c r="A163" s="32"/>
      <c r="B163" s="123" t="s">
        <v>266</v>
      </c>
      <c r="C163" s="123"/>
      <c r="D163" s="123"/>
      <c r="E163" s="123"/>
      <c r="F163" s="123"/>
    </row>
    <row r="164" spans="1:6" ht="61.5" customHeight="1" x14ac:dyDescent="0.25">
      <c r="A164" s="32"/>
      <c r="B164" s="123" t="s">
        <v>267</v>
      </c>
      <c r="C164" s="123"/>
      <c r="D164" s="123"/>
      <c r="E164" s="123"/>
      <c r="F164" s="123"/>
    </row>
    <row r="165" spans="1:6" ht="92.25" customHeight="1" x14ac:dyDescent="0.25">
      <c r="A165" s="32"/>
      <c r="B165" s="123" t="s">
        <v>268</v>
      </c>
      <c r="C165" s="123"/>
      <c r="D165" s="123"/>
      <c r="E165" s="123"/>
      <c r="F165" s="123"/>
    </row>
    <row r="166" spans="1:6" ht="77.25" customHeight="1" x14ac:dyDescent="0.25">
      <c r="A166" s="32"/>
      <c r="B166" s="123" t="s">
        <v>269</v>
      </c>
      <c r="C166" s="123"/>
      <c r="D166" s="123"/>
      <c r="E166" s="123"/>
      <c r="F166" s="123"/>
    </row>
    <row r="167" spans="1:6" ht="123" customHeight="1" x14ac:dyDescent="0.25">
      <c r="A167" s="32"/>
      <c r="B167" s="123" t="s">
        <v>270</v>
      </c>
      <c r="C167" s="123"/>
      <c r="D167" s="123"/>
      <c r="E167" s="123"/>
      <c r="F167" s="123"/>
    </row>
    <row r="168" spans="1:6" ht="106.5" customHeight="1" x14ac:dyDescent="0.25">
      <c r="A168" s="32"/>
      <c r="B168" s="123" t="s">
        <v>271</v>
      </c>
      <c r="C168" s="123"/>
      <c r="D168" s="123"/>
      <c r="E168" s="123"/>
      <c r="F168" s="123"/>
    </row>
    <row r="169" spans="1:6" ht="123" customHeight="1" x14ac:dyDescent="0.25">
      <c r="A169" s="32"/>
      <c r="B169" s="123" t="s">
        <v>272</v>
      </c>
      <c r="C169" s="123"/>
      <c r="D169" s="123"/>
      <c r="E169" s="123"/>
      <c r="F169" s="123"/>
    </row>
    <row r="170" spans="1:6" ht="93" customHeight="1" x14ac:dyDescent="0.25">
      <c r="A170" s="32"/>
      <c r="B170" s="123" t="s">
        <v>273</v>
      </c>
      <c r="C170" s="123"/>
      <c r="D170" s="123"/>
      <c r="E170" s="123"/>
      <c r="F170" s="123"/>
    </row>
    <row r="171" spans="1:6" ht="78" customHeight="1" x14ac:dyDescent="0.25">
      <c r="A171" s="32"/>
      <c r="B171" s="123" t="s">
        <v>274</v>
      </c>
      <c r="C171" s="123"/>
      <c r="D171" s="123"/>
      <c r="E171" s="123"/>
      <c r="F171" s="123"/>
    </row>
    <row r="172" spans="1:6" x14ac:dyDescent="0.25">
      <c r="A172" s="32"/>
      <c r="E172" s="71"/>
    </row>
    <row r="173" spans="1:6" ht="60.75" customHeight="1" x14ac:dyDescent="0.25">
      <c r="A173" s="32" t="s">
        <v>436</v>
      </c>
      <c r="B173" s="12" t="s">
        <v>275</v>
      </c>
      <c r="E173" s="71"/>
    </row>
    <row r="174" spans="1:6" ht="91.5" customHeight="1" x14ac:dyDescent="0.25">
      <c r="A174" s="32"/>
      <c r="B174" s="12" t="s">
        <v>277</v>
      </c>
      <c r="E174" s="71"/>
    </row>
    <row r="175" spans="1:6" ht="105" x14ac:dyDescent="0.25">
      <c r="A175" s="33"/>
      <c r="B175" s="50" t="s">
        <v>602</v>
      </c>
      <c r="C175" s="43" t="s">
        <v>241</v>
      </c>
      <c r="D175" s="51">
        <v>54.52</v>
      </c>
      <c r="E175" s="66"/>
      <c r="F175" s="90">
        <f t="shared" ref="F175:F178" si="13">ROUND((D175*E175), 2)</f>
        <v>0</v>
      </c>
    </row>
    <row r="176" spans="1:6" x14ac:dyDescent="0.25">
      <c r="A176" s="33" t="s">
        <v>437</v>
      </c>
      <c r="B176" s="50" t="s">
        <v>276</v>
      </c>
      <c r="C176" s="43" t="s">
        <v>79</v>
      </c>
      <c r="D176" s="51">
        <v>36</v>
      </c>
      <c r="E176" s="66"/>
      <c r="F176" s="90">
        <f t="shared" si="13"/>
        <v>0</v>
      </c>
    </row>
    <row r="177" spans="1:6" x14ac:dyDescent="0.25">
      <c r="A177" s="33" t="s">
        <v>438</v>
      </c>
      <c r="B177" s="50" t="s">
        <v>278</v>
      </c>
      <c r="C177" s="43" t="s">
        <v>79</v>
      </c>
      <c r="D177" s="51">
        <v>17.600000000000001</v>
      </c>
      <c r="E177" s="66"/>
      <c r="F177" s="90">
        <f t="shared" si="13"/>
        <v>0</v>
      </c>
    </row>
    <row r="178" spans="1:6" x14ac:dyDescent="0.25">
      <c r="A178" s="33" t="s">
        <v>464</v>
      </c>
      <c r="B178" s="50" t="s">
        <v>339</v>
      </c>
      <c r="C178" s="43" t="s">
        <v>79</v>
      </c>
      <c r="D178" s="51">
        <v>2.31</v>
      </c>
      <c r="E178" s="66"/>
      <c r="F178" s="90">
        <f t="shared" si="13"/>
        <v>0</v>
      </c>
    </row>
    <row r="179" spans="1:6" x14ac:dyDescent="0.25">
      <c r="A179" s="32"/>
      <c r="E179" s="71"/>
    </row>
    <row r="180" spans="1:6" ht="45" x14ac:dyDescent="0.25">
      <c r="A180" s="32" t="s">
        <v>439</v>
      </c>
      <c r="B180" s="12" t="s">
        <v>624</v>
      </c>
      <c r="E180" s="71"/>
    </row>
    <row r="181" spans="1:6" ht="30" x14ac:dyDescent="0.25">
      <c r="A181" s="32"/>
      <c r="B181" s="12" t="s">
        <v>350</v>
      </c>
      <c r="E181" s="71"/>
    </row>
    <row r="182" spans="1:6" ht="138.75" customHeight="1" x14ac:dyDescent="0.25">
      <c r="A182" s="33"/>
      <c r="B182" s="50" t="s">
        <v>625</v>
      </c>
      <c r="C182" s="43" t="s">
        <v>241</v>
      </c>
      <c r="D182" s="51">
        <v>6.12</v>
      </c>
      <c r="E182" s="66"/>
      <c r="F182" s="90">
        <f t="shared" ref="F182:F183" si="14">ROUND((D182*E182), 2)</f>
        <v>0</v>
      </c>
    </row>
    <row r="183" spans="1:6" x14ac:dyDescent="0.25">
      <c r="A183" s="33" t="s">
        <v>626</v>
      </c>
      <c r="B183" s="50" t="s">
        <v>627</v>
      </c>
      <c r="C183" s="43" t="s">
        <v>79</v>
      </c>
      <c r="D183" s="51">
        <v>11.11</v>
      </c>
      <c r="E183" s="66"/>
      <c r="F183" s="90">
        <f t="shared" si="14"/>
        <v>0</v>
      </c>
    </row>
    <row r="184" spans="1:6" x14ac:dyDescent="0.25">
      <c r="A184" s="32"/>
      <c r="B184" s="12"/>
      <c r="C184" s="10"/>
      <c r="D184" s="13"/>
      <c r="E184" s="11"/>
      <c r="F184" s="11"/>
    </row>
    <row r="185" spans="1:6" ht="15.75" thickBot="1" x14ac:dyDescent="0.3">
      <c r="A185" s="35"/>
      <c r="B185" s="4" t="s">
        <v>264</v>
      </c>
      <c r="C185" s="5"/>
      <c r="D185" s="5"/>
      <c r="E185" s="129">
        <f>SUM(F161:F184)</f>
        <v>0</v>
      </c>
      <c r="F185" s="129"/>
    </row>
    <row r="186" spans="1:6" ht="15.75" thickTop="1" x14ac:dyDescent="0.25">
      <c r="A186" s="32"/>
      <c r="B186" s="12"/>
      <c r="C186" s="10"/>
      <c r="D186" s="13"/>
      <c r="E186" s="11"/>
      <c r="F186" s="11"/>
    </row>
    <row r="187" spans="1:6" x14ac:dyDescent="0.25">
      <c r="A187" s="32"/>
      <c r="B187" s="12"/>
      <c r="C187" s="10"/>
      <c r="D187" s="13"/>
      <c r="E187" s="11"/>
      <c r="F187" s="11"/>
    </row>
    <row r="188" spans="1:6" x14ac:dyDescent="0.25">
      <c r="A188" s="31" t="s">
        <v>465</v>
      </c>
      <c r="B188" s="7" t="s">
        <v>279</v>
      </c>
      <c r="C188" s="8" t="s">
        <v>24</v>
      </c>
      <c r="D188" s="8" t="s">
        <v>25</v>
      </c>
      <c r="E188" s="8" t="s">
        <v>26</v>
      </c>
      <c r="F188" s="8" t="s">
        <v>27</v>
      </c>
    </row>
    <row r="189" spans="1:6" x14ac:dyDescent="0.25">
      <c r="A189" s="32"/>
    </row>
    <row r="190" spans="1:6" ht="91.5" customHeight="1" x14ac:dyDescent="0.25">
      <c r="A190" s="32"/>
      <c r="B190" s="123" t="s">
        <v>281</v>
      </c>
      <c r="C190" s="123"/>
      <c r="D190" s="123"/>
      <c r="E190" s="123"/>
      <c r="F190" s="123"/>
    </row>
    <row r="191" spans="1:6" ht="91.5" customHeight="1" x14ac:dyDescent="0.25">
      <c r="A191" s="32"/>
      <c r="B191" s="123" t="s">
        <v>282</v>
      </c>
      <c r="C191" s="123"/>
      <c r="D191" s="123"/>
      <c r="E191" s="123"/>
      <c r="F191" s="123"/>
    </row>
    <row r="192" spans="1:6" ht="137.25" customHeight="1" x14ac:dyDescent="0.25">
      <c r="A192" s="32"/>
      <c r="B192" s="123" t="s">
        <v>283</v>
      </c>
      <c r="C192" s="123"/>
      <c r="D192" s="123"/>
      <c r="E192" s="123"/>
      <c r="F192" s="123"/>
    </row>
    <row r="193" spans="1:6" ht="90.75" customHeight="1" x14ac:dyDescent="0.25">
      <c r="A193" s="32"/>
      <c r="B193" s="123" t="s">
        <v>333</v>
      </c>
      <c r="C193" s="123"/>
      <c r="D193" s="123"/>
      <c r="E193" s="123"/>
      <c r="F193" s="123"/>
    </row>
    <row r="194" spans="1:6" ht="93" customHeight="1" x14ac:dyDescent="0.25">
      <c r="A194" s="32"/>
      <c r="B194" s="123" t="s">
        <v>334</v>
      </c>
      <c r="C194" s="123"/>
      <c r="D194" s="123"/>
      <c r="E194" s="123"/>
      <c r="F194" s="123"/>
    </row>
    <row r="195" spans="1:6" ht="90.75" customHeight="1" x14ac:dyDescent="0.25">
      <c r="A195" s="32"/>
      <c r="B195" s="123" t="s">
        <v>335</v>
      </c>
      <c r="C195" s="123"/>
      <c r="D195" s="123"/>
      <c r="E195" s="123"/>
      <c r="F195" s="123"/>
    </row>
    <row r="196" spans="1:6" ht="106.5" customHeight="1" x14ac:dyDescent="0.25">
      <c r="A196" s="32"/>
      <c r="B196" s="123" t="s">
        <v>284</v>
      </c>
      <c r="C196" s="123"/>
      <c r="D196" s="123"/>
      <c r="E196" s="123"/>
      <c r="F196" s="123"/>
    </row>
    <row r="197" spans="1:6" ht="107.25" customHeight="1" x14ac:dyDescent="0.25">
      <c r="A197" s="32"/>
      <c r="B197" s="123" t="s">
        <v>285</v>
      </c>
      <c r="C197" s="123"/>
      <c r="D197" s="123"/>
      <c r="E197" s="123"/>
      <c r="F197" s="123"/>
    </row>
    <row r="198" spans="1:6" ht="78" customHeight="1" x14ac:dyDescent="0.25">
      <c r="A198" s="32"/>
      <c r="B198" s="123" t="s">
        <v>336</v>
      </c>
      <c r="C198" s="123"/>
      <c r="D198" s="123"/>
      <c r="E198" s="123"/>
      <c r="F198" s="123"/>
    </row>
    <row r="199" spans="1:6" ht="78" customHeight="1" x14ac:dyDescent="0.25">
      <c r="A199" s="32"/>
      <c r="B199" s="123" t="s">
        <v>337</v>
      </c>
      <c r="C199" s="123"/>
      <c r="D199" s="123"/>
      <c r="E199" s="123"/>
      <c r="F199" s="123"/>
    </row>
    <row r="200" spans="1:6" ht="135.75" customHeight="1" x14ac:dyDescent="0.25">
      <c r="A200" s="32"/>
      <c r="B200" s="123" t="s">
        <v>286</v>
      </c>
      <c r="C200" s="123"/>
      <c r="D200" s="123"/>
      <c r="E200" s="123"/>
      <c r="F200" s="123"/>
    </row>
    <row r="201" spans="1:6" ht="180" customHeight="1" x14ac:dyDescent="0.25">
      <c r="A201" s="32"/>
      <c r="B201" s="123" t="s">
        <v>287</v>
      </c>
      <c r="C201" s="123"/>
      <c r="D201" s="123"/>
      <c r="E201" s="123"/>
      <c r="F201" s="123"/>
    </row>
    <row r="202" spans="1:6" ht="197.25" customHeight="1" x14ac:dyDescent="0.25">
      <c r="A202" s="32"/>
      <c r="B202" s="123" t="s">
        <v>288</v>
      </c>
      <c r="C202" s="123"/>
      <c r="D202" s="123"/>
      <c r="E202" s="123"/>
      <c r="F202" s="123"/>
    </row>
    <row r="203" spans="1:6" ht="47.25" customHeight="1" x14ac:dyDescent="0.25">
      <c r="A203" s="32"/>
      <c r="B203" s="123" t="s">
        <v>338</v>
      </c>
      <c r="C203" s="123"/>
      <c r="D203" s="123"/>
      <c r="E203" s="123"/>
      <c r="F203" s="123"/>
    </row>
    <row r="204" spans="1:6" x14ac:dyDescent="0.25">
      <c r="A204" s="32"/>
      <c r="B204" s="12"/>
      <c r="C204" s="10"/>
      <c r="D204" s="13"/>
      <c r="E204" s="69"/>
      <c r="F204" s="11"/>
    </row>
    <row r="205" spans="1:6" ht="120" x14ac:dyDescent="0.25">
      <c r="A205" s="32" t="s">
        <v>466</v>
      </c>
      <c r="B205" s="12" t="s">
        <v>340</v>
      </c>
      <c r="C205" s="10"/>
      <c r="D205" s="13"/>
      <c r="E205" s="69"/>
      <c r="F205" s="11"/>
    </row>
    <row r="206" spans="1:6" ht="60" x14ac:dyDescent="0.25">
      <c r="A206" s="32"/>
      <c r="B206" s="12" t="s">
        <v>603</v>
      </c>
      <c r="C206" s="10"/>
      <c r="D206" s="13"/>
      <c r="E206" s="69"/>
      <c r="F206" s="11"/>
    </row>
    <row r="207" spans="1:6" ht="30" x14ac:dyDescent="0.25">
      <c r="A207" s="32"/>
      <c r="B207" s="12" t="s">
        <v>341</v>
      </c>
      <c r="C207" s="10"/>
      <c r="D207" s="13"/>
      <c r="E207" s="69"/>
      <c r="F207" s="11"/>
    </row>
    <row r="208" spans="1:6" x14ac:dyDescent="0.25">
      <c r="A208" s="33" t="s">
        <v>467</v>
      </c>
      <c r="B208" s="50" t="s">
        <v>596</v>
      </c>
      <c r="C208" s="43" t="s">
        <v>48</v>
      </c>
      <c r="D208" s="51">
        <v>4</v>
      </c>
      <c r="E208" s="66"/>
      <c r="F208" s="90">
        <f t="shared" ref="F208" si="15">ROUND((D208*E208), 2)</f>
        <v>0</v>
      </c>
    </row>
    <row r="209" spans="1:6" x14ac:dyDescent="0.25">
      <c r="A209" s="32"/>
      <c r="B209" s="12"/>
      <c r="C209" s="10"/>
      <c r="D209" s="13"/>
      <c r="E209" s="69"/>
      <c r="F209" s="11"/>
    </row>
    <row r="210" spans="1:6" ht="110.25" customHeight="1" x14ac:dyDescent="0.25">
      <c r="A210" s="32" t="s">
        <v>468</v>
      </c>
      <c r="B210" s="12" t="s">
        <v>344</v>
      </c>
      <c r="C210" s="10"/>
      <c r="D210" s="13"/>
      <c r="E210" s="69"/>
      <c r="F210" s="11"/>
    </row>
    <row r="211" spans="1:6" ht="90" x14ac:dyDescent="0.25">
      <c r="A211" s="32"/>
      <c r="B211" s="12" t="s">
        <v>342</v>
      </c>
      <c r="C211" s="10"/>
      <c r="D211" s="13"/>
      <c r="E211" s="69"/>
      <c r="F211" s="11"/>
    </row>
    <row r="212" spans="1:6" ht="60" x14ac:dyDescent="0.25">
      <c r="A212" s="32"/>
      <c r="B212" s="12" t="s">
        <v>604</v>
      </c>
      <c r="C212" s="10"/>
      <c r="D212" s="13"/>
      <c r="E212" s="69"/>
      <c r="F212" s="11"/>
    </row>
    <row r="213" spans="1:6" ht="60" x14ac:dyDescent="0.25">
      <c r="A213" s="32"/>
      <c r="B213" s="12" t="s">
        <v>343</v>
      </c>
      <c r="C213" s="10"/>
      <c r="D213" s="13"/>
      <c r="E213" s="69"/>
      <c r="F213" s="11"/>
    </row>
    <row r="214" spans="1:6" s="30" customFormat="1" x14ac:dyDescent="0.25">
      <c r="A214" s="40"/>
      <c r="B214" s="12" t="s">
        <v>118</v>
      </c>
      <c r="C214" s="27"/>
      <c r="D214" s="28"/>
      <c r="E214" s="67"/>
      <c r="F214" s="29"/>
    </row>
    <row r="215" spans="1:6" x14ac:dyDescent="0.25">
      <c r="A215" s="33" t="s">
        <v>469</v>
      </c>
      <c r="B215" s="50" t="s">
        <v>595</v>
      </c>
      <c r="C215" s="43" t="s">
        <v>48</v>
      </c>
      <c r="D215" s="51">
        <v>3</v>
      </c>
      <c r="E215" s="66"/>
      <c r="F215" s="90">
        <f t="shared" ref="F215" si="16">ROUND((D215*E215), 2)</f>
        <v>0</v>
      </c>
    </row>
    <row r="216" spans="1:6" x14ac:dyDescent="0.25">
      <c r="A216" s="32"/>
      <c r="B216" s="12"/>
      <c r="C216" s="10"/>
      <c r="D216" s="13"/>
      <c r="E216" s="69"/>
      <c r="F216" s="11"/>
    </row>
    <row r="217" spans="1:6" ht="90" x14ac:dyDescent="0.25">
      <c r="A217" s="32" t="s">
        <v>470</v>
      </c>
      <c r="B217" s="12" t="s">
        <v>346</v>
      </c>
      <c r="C217" s="10"/>
      <c r="D217" s="13"/>
      <c r="E217" s="69"/>
      <c r="F217" s="11"/>
    </row>
    <row r="218" spans="1:6" ht="93.75" customHeight="1" x14ac:dyDescent="0.25">
      <c r="A218" s="32"/>
      <c r="B218" s="12" t="s">
        <v>347</v>
      </c>
      <c r="C218" s="10"/>
      <c r="D218" s="13"/>
      <c r="E218" s="69"/>
      <c r="F218" s="11"/>
    </row>
    <row r="219" spans="1:6" ht="60" x14ac:dyDescent="0.25">
      <c r="A219" s="32"/>
      <c r="B219" s="12" t="s">
        <v>348</v>
      </c>
      <c r="C219" s="10"/>
      <c r="D219" s="13"/>
      <c r="E219" s="69"/>
      <c r="F219" s="11"/>
    </row>
    <row r="220" spans="1:6" ht="45" x14ac:dyDescent="0.25">
      <c r="A220" s="32"/>
      <c r="B220" s="12" t="s">
        <v>349</v>
      </c>
      <c r="C220" s="10"/>
      <c r="D220" s="13"/>
      <c r="E220" s="69"/>
      <c r="F220" s="11"/>
    </row>
    <row r="221" spans="1:6" x14ac:dyDescent="0.25">
      <c r="A221" s="33" t="s">
        <v>471</v>
      </c>
      <c r="B221" s="50" t="s">
        <v>345</v>
      </c>
      <c r="C221" s="43" t="s">
        <v>48</v>
      </c>
      <c r="D221" s="51">
        <v>1</v>
      </c>
      <c r="E221" s="66"/>
      <c r="F221" s="90">
        <f t="shared" ref="F221" si="17">ROUND((D221*E221), 2)</f>
        <v>0</v>
      </c>
    </row>
    <row r="222" spans="1:6" x14ac:dyDescent="0.25">
      <c r="A222" s="32"/>
      <c r="B222" s="12"/>
      <c r="C222" s="10"/>
      <c r="D222" s="13"/>
      <c r="E222" s="11"/>
      <c r="F222" s="11"/>
    </row>
    <row r="223" spans="1:6" ht="15.75" thickBot="1" x14ac:dyDescent="0.3">
      <c r="A223" s="35"/>
      <c r="B223" s="4" t="s">
        <v>280</v>
      </c>
      <c r="C223" s="5"/>
      <c r="D223" s="5"/>
      <c r="E223" s="129">
        <f>SUM(F204:F222)</f>
        <v>0</v>
      </c>
      <c r="F223" s="129"/>
    </row>
    <row r="224" spans="1:6" ht="15.75" thickTop="1" x14ac:dyDescent="0.25">
      <c r="A224" s="32"/>
      <c r="B224" s="12"/>
      <c r="C224" s="10"/>
      <c r="D224" s="13"/>
      <c r="E224" s="11"/>
      <c r="F224" s="11"/>
    </row>
    <row r="225" spans="1:6" x14ac:dyDescent="0.25">
      <c r="A225" s="32"/>
      <c r="B225" s="12"/>
      <c r="C225" s="10"/>
      <c r="D225" s="13"/>
      <c r="E225" s="11"/>
      <c r="F225" s="11"/>
    </row>
    <row r="226" spans="1:6" x14ac:dyDescent="0.25">
      <c r="A226" s="31" t="s">
        <v>472</v>
      </c>
      <c r="B226" s="7" t="s">
        <v>289</v>
      </c>
      <c r="C226" s="8" t="s">
        <v>24</v>
      </c>
      <c r="D226" s="8" t="s">
        <v>25</v>
      </c>
      <c r="E226" s="8" t="s">
        <v>26</v>
      </c>
      <c r="F226" s="8" t="s">
        <v>27</v>
      </c>
    </row>
    <row r="227" spans="1:6" x14ac:dyDescent="0.25">
      <c r="A227" s="32"/>
    </row>
    <row r="228" spans="1:6" ht="138.75" customHeight="1" x14ac:dyDescent="0.25">
      <c r="A228" s="32"/>
      <c r="B228" s="123" t="s">
        <v>323</v>
      </c>
      <c r="C228" s="123"/>
      <c r="D228" s="123"/>
      <c r="E228" s="123"/>
      <c r="F228" s="123"/>
    </row>
    <row r="229" spans="1:6" ht="91.5" customHeight="1" x14ac:dyDescent="0.25">
      <c r="A229" s="32"/>
      <c r="B229" s="123" t="s">
        <v>291</v>
      </c>
      <c r="C229" s="123"/>
      <c r="D229" s="123"/>
      <c r="E229" s="123"/>
      <c r="F229" s="123"/>
    </row>
    <row r="230" spans="1:6" ht="91.5" customHeight="1" x14ac:dyDescent="0.25">
      <c r="A230" s="32"/>
      <c r="B230" s="123" t="s">
        <v>292</v>
      </c>
      <c r="C230" s="123"/>
      <c r="D230" s="123"/>
      <c r="E230" s="123"/>
      <c r="F230" s="123"/>
    </row>
    <row r="231" spans="1:6" ht="123" customHeight="1" x14ac:dyDescent="0.25">
      <c r="A231" s="32"/>
      <c r="B231" s="123" t="s">
        <v>293</v>
      </c>
      <c r="C231" s="123"/>
      <c r="D231" s="123"/>
      <c r="E231" s="123"/>
      <c r="F231" s="123"/>
    </row>
    <row r="232" spans="1:6" ht="91.5" customHeight="1" x14ac:dyDescent="0.25">
      <c r="A232" s="32"/>
      <c r="B232" s="123" t="s">
        <v>324</v>
      </c>
      <c r="C232" s="123"/>
      <c r="D232" s="123"/>
      <c r="E232" s="123"/>
      <c r="F232" s="123"/>
    </row>
    <row r="233" spans="1:6" ht="76.5" customHeight="1" x14ac:dyDescent="0.25">
      <c r="A233" s="32"/>
      <c r="B233" s="123" t="s">
        <v>325</v>
      </c>
      <c r="C233" s="123"/>
      <c r="D233" s="123"/>
      <c r="E233" s="123"/>
      <c r="F233" s="123"/>
    </row>
    <row r="234" spans="1:6" ht="61.5" customHeight="1" x14ac:dyDescent="0.25">
      <c r="A234" s="32"/>
      <c r="B234" s="123" t="s">
        <v>326</v>
      </c>
      <c r="C234" s="123"/>
      <c r="D234" s="123"/>
      <c r="E234" s="123"/>
      <c r="F234" s="123"/>
    </row>
    <row r="235" spans="1:6" ht="78" customHeight="1" x14ac:dyDescent="0.25">
      <c r="A235" s="32"/>
      <c r="B235" s="123" t="s">
        <v>327</v>
      </c>
      <c r="C235" s="123"/>
      <c r="D235" s="123"/>
      <c r="E235" s="123"/>
      <c r="F235" s="123"/>
    </row>
    <row r="236" spans="1:6" ht="93" customHeight="1" x14ac:dyDescent="0.25">
      <c r="A236" s="32"/>
      <c r="B236" s="123" t="s">
        <v>328</v>
      </c>
      <c r="C236" s="123"/>
      <c r="D236" s="123"/>
      <c r="E236" s="123"/>
      <c r="F236" s="123"/>
    </row>
    <row r="237" spans="1:6" ht="77.25" customHeight="1" x14ac:dyDescent="0.25">
      <c r="A237" s="32"/>
      <c r="B237" s="123" t="s">
        <v>329</v>
      </c>
      <c r="C237" s="123"/>
      <c r="D237" s="123"/>
      <c r="E237" s="123"/>
      <c r="F237" s="123"/>
    </row>
    <row r="238" spans="1:6" ht="105.75" customHeight="1" x14ac:dyDescent="0.25">
      <c r="A238" s="32"/>
      <c r="B238" s="123" t="s">
        <v>330</v>
      </c>
      <c r="C238" s="123"/>
      <c r="D238" s="123"/>
      <c r="E238" s="123"/>
      <c r="F238" s="123"/>
    </row>
    <row r="239" spans="1:6" ht="121.5" customHeight="1" x14ac:dyDescent="0.25">
      <c r="A239" s="32"/>
      <c r="B239" s="123" t="s">
        <v>331</v>
      </c>
      <c r="C239" s="123"/>
      <c r="D239" s="123"/>
      <c r="E239" s="123"/>
      <c r="F239" s="123"/>
    </row>
    <row r="240" spans="1:6" x14ac:dyDescent="0.25">
      <c r="A240" s="32"/>
      <c r="B240" s="64"/>
      <c r="C240" s="64"/>
      <c r="D240" s="64"/>
      <c r="E240" s="72"/>
      <c r="F240" s="64"/>
    </row>
    <row r="241" spans="1:6" ht="78.75" customHeight="1" x14ac:dyDescent="0.25">
      <c r="A241" s="33" t="s">
        <v>473</v>
      </c>
      <c r="B241" s="50" t="s">
        <v>294</v>
      </c>
      <c r="C241" s="43" t="s">
        <v>241</v>
      </c>
      <c r="D241" s="51">
        <v>32.49</v>
      </c>
      <c r="E241" s="66"/>
      <c r="F241" s="90">
        <f t="shared" ref="F241" si="18">ROUND((D241*E241), 2)</f>
        <v>0</v>
      </c>
    </row>
    <row r="242" spans="1:6" x14ac:dyDescent="0.25">
      <c r="A242" s="32"/>
      <c r="B242" s="64"/>
      <c r="C242" s="64"/>
      <c r="D242" s="64"/>
      <c r="E242" s="72"/>
      <c r="F242" s="64"/>
    </row>
    <row r="243" spans="1:6" ht="91.5" customHeight="1" x14ac:dyDescent="0.25">
      <c r="A243" s="33" t="s">
        <v>474</v>
      </c>
      <c r="B243" s="50" t="s">
        <v>332</v>
      </c>
      <c r="C243" s="43" t="s">
        <v>241</v>
      </c>
      <c r="D243" s="51">
        <v>30</v>
      </c>
      <c r="E243" s="66"/>
      <c r="F243" s="90">
        <f t="shared" ref="F243" si="19">ROUND((D243*E243), 2)</f>
        <v>0</v>
      </c>
    </row>
    <row r="244" spans="1:6" x14ac:dyDescent="0.25">
      <c r="A244" s="32"/>
    </row>
    <row r="245" spans="1:6" ht="15.75" thickBot="1" x14ac:dyDescent="0.3">
      <c r="A245" s="35"/>
      <c r="B245" s="4" t="s">
        <v>290</v>
      </c>
      <c r="C245" s="5"/>
      <c r="D245" s="5"/>
      <c r="E245" s="129">
        <f>SUM(F229:F244)</f>
        <v>0</v>
      </c>
      <c r="F245" s="129"/>
    </row>
    <row r="246" spans="1:6" ht="15.75" thickTop="1" x14ac:dyDescent="0.25">
      <c r="A246" s="32"/>
    </row>
    <row r="247" spans="1:6" x14ac:dyDescent="0.25">
      <c r="A247" s="32"/>
    </row>
    <row r="248" spans="1:6" x14ac:dyDescent="0.25">
      <c r="A248" s="31" t="s">
        <v>475</v>
      </c>
      <c r="B248" s="7" t="s">
        <v>295</v>
      </c>
      <c r="C248" s="8" t="s">
        <v>24</v>
      </c>
      <c r="D248" s="8" t="s">
        <v>25</v>
      </c>
      <c r="E248" s="8" t="s">
        <v>26</v>
      </c>
      <c r="F248" s="8" t="s">
        <v>27</v>
      </c>
    </row>
    <row r="249" spans="1:6" x14ac:dyDescent="0.25">
      <c r="A249" s="32"/>
    </row>
    <row r="250" spans="1:6" ht="76.5" customHeight="1" x14ac:dyDescent="0.25">
      <c r="A250" s="32"/>
      <c r="B250" s="123" t="s">
        <v>297</v>
      </c>
      <c r="C250" s="123"/>
      <c r="D250" s="123"/>
      <c r="E250" s="123"/>
      <c r="F250" s="123"/>
    </row>
    <row r="251" spans="1:6" ht="90.75" customHeight="1" x14ac:dyDescent="0.25">
      <c r="A251" s="32"/>
      <c r="B251" s="123" t="s">
        <v>298</v>
      </c>
      <c r="C251" s="123"/>
      <c r="D251" s="123"/>
      <c r="E251" s="123"/>
      <c r="F251" s="123"/>
    </row>
    <row r="252" spans="1:6" ht="90.75" customHeight="1" x14ac:dyDescent="0.25">
      <c r="A252" s="32"/>
      <c r="B252" s="123" t="s">
        <v>299</v>
      </c>
      <c r="C252" s="123"/>
      <c r="D252" s="123"/>
      <c r="E252" s="123"/>
      <c r="F252" s="123"/>
    </row>
    <row r="253" spans="1:6" x14ac:dyDescent="0.25">
      <c r="A253" s="32"/>
      <c r="E253" s="71"/>
    </row>
    <row r="254" spans="1:6" ht="60" x14ac:dyDescent="0.25">
      <c r="A254" s="32" t="s">
        <v>476</v>
      </c>
      <c r="B254" s="64" t="s">
        <v>352</v>
      </c>
      <c r="E254" s="71"/>
    </row>
    <row r="255" spans="1:6" ht="60" x14ac:dyDescent="0.25">
      <c r="A255" s="33"/>
      <c r="B255" s="50" t="s">
        <v>353</v>
      </c>
      <c r="C255" s="43" t="s">
        <v>241</v>
      </c>
      <c r="D255" s="51">
        <v>337</v>
      </c>
      <c r="E255" s="66"/>
      <c r="F255" s="90">
        <f t="shared" ref="F255" si="20">ROUND((D255*E255), 2)</f>
        <v>0</v>
      </c>
    </row>
    <row r="256" spans="1:6" x14ac:dyDescent="0.25">
      <c r="A256" s="32"/>
      <c r="E256" s="71"/>
    </row>
    <row r="257" spans="1:6" ht="45" x14ac:dyDescent="0.25">
      <c r="A257" s="32" t="s">
        <v>477</v>
      </c>
      <c r="B257" s="64" t="s">
        <v>300</v>
      </c>
      <c r="E257" s="71"/>
    </row>
    <row r="258" spans="1:6" ht="30" x14ac:dyDescent="0.25">
      <c r="A258" s="32"/>
      <c r="B258" s="64" t="s">
        <v>301</v>
      </c>
      <c r="E258" s="71"/>
    </row>
    <row r="259" spans="1:6" ht="61.5" customHeight="1" x14ac:dyDescent="0.25">
      <c r="A259" s="32"/>
      <c r="B259" s="64" t="s">
        <v>302</v>
      </c>
      <c r="E259" s="71"/>
    </row>
    <row r="260" spans="1:6" ht="60" x14ac:dyDescent="0.25">
      <c r="A260" s="32"/>
      <c r="B260" s="64" t="s">
        <v>357</v>
      </c>
      <c r="E260" s="71"/>
    </row>
    <row r="261" spans="1:6" ht="45" x14ac:dyDescent="0.25">
      <c r="A261" s="32"/>
      <c r="B261" s="64" t="s">
        <v>303</v>
      </c>
      <c r="E261" s="71"/>
    </row>
    <row r="262" spans="1:6" ht="30" x14ac:dyDescent="0.25">
      <c r="A262" s="32"/>
      <c r="B262" s="64" t="s">
        <v>304</v>
      </c>
      <c r="E262" s="71"/>
    </row>
    <row r="263" spans="1:6" ht="30" x14ac:dyDescent="0.25">
      <c r="A263" s="32"/>
      <c r="B263" s="64" t="s">
        <v>305</v>
      </c>
      <c r="E263" s="71"/>
    </row>
    <row r="264" spans="1:6" x14ac:dyDescent="0.25">
      <c r="A264" s="32"/>
      <c r="B264" s="64" t="s">
        <v>306</v>
      </c>
      <c r="E264" s="71"/>
    </row>
    <row r="265" spans="1:6" ht="30" x14ac:dyDescent="0.25">
      <c r="A265" s="32"/>
      <c r="B265" s="64" t="s">
        <v>307</v>
      </c>
      <c r="E265" s="71"/>
    </row>
    <row r="266" spans="1:6" ht="45" x14ac:dyDescent="0.25">
      <c r="A266" s="32"/>
      <c r="B266" s="64" t="s">
        <v>303</v>
      </c>
      <c r="E266" s="71"/>
    </row>
    <row r="267" spans="1:6" ht="30" x14ac:dyDescent="0.25">
      <c r="A267" s="32"/>
      <c r="B267" s="64" t="s">
        <v>308</v>
      </c>
      <c r="E267" s="71"/>
    </row>
    <row r="268" spans="1:6" ht="45" x14ac:dyDescent="0.25">
      <c r="A268" s="33"/>
      <c r="B268" s="50" t="s">
        <v>356</v>
      </c>
      <c r="C268" s="43" t="s">
        <v>241</v>
      </c>
      <c r="D268" s="51">
        <v>333.89</v>
      </c>
      <c r="E268" s="66"/>
      <c r="F268" s="90">
        <f t="shared" ref="F268:F270" si="21">ROUND((D268*E268), 2)</f>
        <v>0</v>
      </c>
    </row>
    <row r="269" spans="1:6" ht="15" customHeight="1" x14ac:dyDescent="0.25">
      <c r="A269" s="33" t="s">
        <v>478</v>
      </c>
      <c r="B269" s="50" t="s">
        <v>358</v>
      </c>
      <c r="C269" s="43" t="s">
        <v>241</v>
      </c>
      <c r="D269" s="51">
        <v>13.2</v>
      </c>
      <c r="E269" s="66"/>
      <c r="F269" s="90">
        <f t="shared" si="21"/>
        <v>0</v>
      </c>
    </row>
    <row r="270" spans="1:6" ht="30" x14ac:dyDescent="0.25">
      <c r="A270" s="33" t="s">
        <v>479</v>
      </c>
      <c r="B270" s="50" t="s">
        <v>354</v>
      </c>
      <c r="C270" s="43" t="s">
        <v>79</v>
      </c>
      <c r="D270" s="51">
        <v>39.6</v>
      </c>
      <c r="E270" s="66"/>
      <c r="F270" s="90">
        <f t="shared" si="21"/>
        <v>0</v>
      </c>
    </row>
    <row r="271" spans="1:6" x14ac:dyDescent="0.25">
      <c r="A271" s="32"/>
      <c r="E271" s="71"/>
    </row>
    <row r="272" spans="1:6" ht="60" x14ac:dyDescent="0.25">
      <c r="A272" s="32" t="s">
        <v>480</v>
      </c>
      <c r="B272" s="64" t="s">
        <v>355</v>
      </c>
      <c r="E272" s="71"/>
    </row>
    <row r="273" spans="1:6" ht="30" x14ac:dyDescent="0.25">
      <c r="A273" s="32"/>
      <c r="B273" s="64" t="s">
        <v>301</v>
      </c>
      <c r="E273" s="71"/>
    </row>
    <row r="274" spans="1:6" ht="30" x14ac:dyDescent="0.25">
      <c r="A274" s="32"/>
      <c r="B274" s="64" t="s">
        <v>304</v>
      </c>
      <c r="E274" s="71"/>
    </row>
    <row r="275" spans="1:6" ht="30" x14ac:dyDescent="0.25">
      <c r="A275" s="32"/>
      <c r="B275" s="64" t="s">
        <v>305</v>
      </c>
      <c r="E275" s="71"/>
    </row>
    <row r="276" spans="1:6" x14ac:dyDescent="0.25">
      <c r="A276" s="32"/>
      <c r="B276" s="64" t="s">
        <v>306</v>
      </c>
      <c r="E276" s="71"/>
    </row>
    <row r="277" spans="1:6" ht="30" x14ac:dyDescent="0.25">
      <c r="A277" s="32"/>
      <c r="B277" s="64" t="s">
        <v>307</v>
      </c>
      <c r="E277" s="71"/>
    </row>
    <row r="278" spans="1:6" ht="45" x14ac:dyDescent="0.25">
      <c r="A278" s="32"/>
      <c r="B278" s="64" t="s">
        <v>303</v>
      </c>
      <c r="E278" s="71"/>
    </row>
    <row r="279" spans="1:6" ht="30" x14ac:dyDescent="0.25">
      <c r="A279" s="32"/>
      <c r="B279" s="64" t="s">
        <v>308</v>
      </c>
      <c r="E279" s="71"/>
    </row>
    <row r="280" spans="1:6" ht="30" x14ac:dyDescent="0.25">
      <c r="A280" s="33"/>
      <c r="B280" s="50" t="s">
        <v>309</v>
      </c>
      <c r="C280" s="43" t="s">
        <v>241</v>
      </c>
      <c r="D280" s="51">
        <v>58.82</v>
      </c>
      <c r="E280" s="66"/>
      <c r="F280" s="90">
        <f t="shared" ref="F280" si="22">ROUND((D280*E280), 2)</f>
        <v>0</v>
      </c>
    </row>
    <row r="281" spans="1:6" x14ac:dyDescent="0.25">
      <c r="A281" s="32"/>
    </row>
    <row r="282" spans="1:6" ht="15.75" thickBot="1" x14ac:dyDescent="0.3">
      <c r="A282" s="35"/>
      <c r="B282" s="4" t="s">
        <v>296</v>
      </c>
      <c r="C282" s="5"/>
      <c r="D282" s="5"/>
      <c r="E282" s="129">
        <f>SUM(F249:F281)</f>
        <v>0</v>
      </c>
      <c r="F282" s="129"/>
    </row>
    <row r="283" spans="1:6" ht="15.75" thickTop="1" x14ac:dyDescent="0.25">
      <c r="A283" s="32"/>
    </row>
    <row r="284" spans="1:6" x14ac:dyDescent="0.25">
      <c r="A284" s="32"/>
    </row>
    <row r="285" spans="1:6" x14ac:dyDescent="0.25">
      <c r="A285" s="31" t="s">
        <v>481</v>
      </c>
      <c r="B285" s="7" t="s">
        <v>51</v>
      </c>
      <c r="C285" s="8" t="s">
        <v>24</v>
      </c>
      <c r="D285" s="8" t="s">
        <v>25</v>
      </c>
      <c r="E285" s="8" t="s">
        <v>26</v>
      </c>
      <c r="F285" s="8" t="s">
        <v>27</v>
      </c>
    </row>
    <row r="286" spans="1:6" x14ac:dyDescent="0.25">
      <c r="A286" s="32"/>
    </row>
    <row r="287" spans="1:6" ht="30" x14ac:dyDescent="0.25">
      <c r="A287" s="33" t="s">
        <v>482</v>
      </c>
      <c r="B287" s="50" t="s">
        <v>29</v>
      </c>
      <c r="C287" s="43" t="s">
        <v>30</v>
      </c>
      <c r="D287" s="51">
        <v>1</v>
      </c>
      <c r="E287" s="66"/>
      <c r="F287" s="90">
        <f t="shared" ref="F287" si="23">ROUND((D287*E287), 2)</f>
        <v>0</v>
      </c>
    </row>
    <row r="288" spans="1:6" x14ac:dyDescent="0.25">
      <c r="A288" s="32"/>
      <c r="E288" s="71"/>
    </row>
    <row r="289" spans="1:6" ht="30" x14ac:dyDescent="0.25">
      <c r="A289" s="33" t="s">
        <v>483</v>
      </c>
      <c r="B289" s="50" t="s">
        <v>52</v>
      </c>
      <c r="C289" s="43" t="s">
        <v>30</v>
      </c>
      <c r="D289" s="51">
        <v>1</v>
      </c>
      <c r="E289" s="66"/>
      <c r="F289" s="90">
        <f t="shared" ref="F289" si="24">ROUND((D289*E289), 2)</f>
        <v>0</v>
      </c>
    </row>
    <row r="290" spans="1:6" x14ac:dyDescent="0.25">
      <c r="A290" s="32"/>
    </row>
    <row r="291" spans="1:6" ht="15.75" thickBot="1" x14ac:dyDescent="0.3">
      <c r="A291" s="35"/>
      <c r="B291" s="4" t="s">
        <v>53</v>
      </c>
      <c r="C291" s="5"/>
      <c r="D291" s="5"/>
      <c r="E291" s="129">
        <f>SUM(F286:F290)</f>
        <v>0</v>
      </c>
      <c r="F291" s="129"/>
    </row>
    <row r="292" spans="1:6" ht="15.75" thickTop="1" x14ac:dyDescent="0.25">
      <c r="A292" s="39"/>
    </row>
  </sheetData>
  <sheetProtection algorithmName="SHA-512" hashValue="YRXy1dO5aGFXgPHbxGx97nyGtvjarDPqr6TcRBcqG2Qi+wr+LmWFUFCXt1g5B0sIZf908x3XYIt81LmX8gy94w==" saltValue="0k17N6zuk+stBUlBvZJYcg==" spinCount="100000" sheet="1" selectLockedCells="1"/>
  <mergeCells count="87">
    <mergeCell ref="E245:F245"/>
    <mergeCell ref="E282:F282"/>
    <mergeCell ref="E291:F291"/>
    <mergeCell ref="E69:F69"/>
    <mergeCell ref="E102:F102"/>
    <mergeCell ref="E140:F140"/>
    <mergeCell ref="E185:F185"/>
    <mergeCell ref="E223:F223"/>
    <mergeCell ref="B239:F239"/>
    <mergeCell ref="B193:F193"/>
    <mergeCell ref="B197:F197"/>
    <mergeCell ref="B196:F196"/>
    <mergeCell ref="B194:F194"/>
    <mergeCell ref="B195:F195"/>
    <mergeCell ref="B198:F198"/>
    <mergeCell ref="B199:F199"/>
    <mergeCell ref="B203:F203"/>
    <mergeCell ref="B200:F200"/>
    <mergeCell ref="B29:F29"/>
    <mergeCell ref="B30:F30"/>
    <mergeCell ref="B2:F2"/>
    <mergeCell ref="A6:B6"/>
    <mergeCell ref="C8:D8"/>
    <mergeCell ref="C9:D9"/>
    <mergeCell ref="C10:D10"/>
    <mergeCell ref="C11:D11"/>
    <mergeCell ref="C12:D12"/>
    <mergeCell ref="C13:D13"/>
    <mergeCell ref="C19:D19"/>
    <mergeCell ref="B25:F25"/>
    <mergeCell ref="B26:F26"/>
    <mergeCell ref="C15:D15"/>
    <mergeCell ref="C16:D16"/>
    <mergeCell ref="C17:D17"/>
    <mergeCell ref="B167:F167"/>
    <mergeCell ref="B168:F168"/>
    <mergeCell ref="B169:F169"/>
    <mergeCell ref="B145:F145"/>
    <mergeCell ref="B83:F83"/>
    <mergeCell ref="B84:F84"/>
    <mergeCell ref="B85:F85"/>
    <mergeCell ref="B86:F86"/>
    <mergeCell ref="B87:F87"/>
    <mergeCell ref="B107:F107"/>
    <mergeCell ref="B108:F108"/>
    <mergeCell ref="B109:F109"/>
    <mergeCell ref="B27:F27"/>
    <mergeCell ref="B28:F28"/>
    <mergeCell ref="B190:F190"/>
    <mergeCell ref="B152:F152"/>
    <mergeCell ref="B162:F162"/>
    <mergeCell ref="B163:F163"/>
    <mergeCell ref="B164:F164"/>
    <mergeCell ref="B165:F165"/>
    <mergeCell ref="B166:F166"/>
    <mergeCell ref="C14:D14"/>
    <mergeCell ref="B191:F191"/>
    <mergeCell ref="B192:F192"/>
    <mergeCell ref="B146:F146"/>
    <mergeCell ref="B147:F147"/>
    <mergeCell ref="B148:F148"/>
    <mergeCell ref="B149:F149"/>
    <mergeCell ref="B150:F150"/>
    <mergeCell ref="B151:F151"/>
    <mergeCell ref="B31:F31"/>
    <mergeCell ref="B32:F32"/>
    <mergeCell ref="B33:F33"/>
    <mergeCell ref="B34:F34"/>
    <mergeCell ref="B35:F35"/>
    <mergeCell ref="B170:F170"/>
    <mergeCell ref="B171:F171"/>
    <mergeCell ref="B250:F250"/>
    <mergeCell ref="B251:F251"/>
    <mergeCell ref="B252:F252"/>
    <mergeCell ref="B201:F201"/>
    <mergeCell ref="B202:F202"/>
    <mergeCell ref="B228:F228"/>
    <mergeCell ref="B229:F229"/>
    <mergeCell ref="B230:F230"/>
    <mergeCell ref="B231:F231"/>
    <mergeCell ref="B232:F232"/>
    <mergeCell ref="B233:F233"/>
    <mergeCell ref="B234:F234"/>
    <mergeCell ref="B235:F235"/>
    <mergeCell ref="B236:F236"/>
    <mergeCell ref="B237:F237"/>
    <mergeCell ref="B238:F238"/>
  </mergeCells>
  <pageMargins left="0.98425196850393704" right="0.59055118110236227" top="0.78740157480314965" bottom="0.78740157480314965" header="0.31496062992125984" footer="0.31496062992125984"/>
  <pageSetup paperSize="9" orientation="portrait" r:id="rId1"/>
  <headerFooter>
    <oddHeader>&amp;L&amp;"-,Krepko"&amp;9&amp;K00-048MISEL d.o.o.
Cankarjeva 1, 6230 Postojna&amp;R&amp;"-,Krepko"&amp;9&amp;K00-049POPIS GO DEL</oddHeader>
    <oddFooter>&amp;L&amp;"-,Krepko"&amp;9&amp;K00-048UREDITEV POŽARNE VARNOSTI OBJEKTA OŠ STANETA ŽAGARJA PRI KRANJU&amp;R&amp;"-,Krepko"&amp;9&amp;K00-048stran &amp;P/&amp;N</oddFooter>
  </headerFooter>
  <rowBreaks count="2" manualBreakCount="2">
    <brk id="107" max="16383" man="1"/>
    <brk id="21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5"/>
  <sheetViews>
    <sheetView view="pageBreakPreview" topLeftCell="A28" zoomScaleNormal="100" zoomScaleSheetLayoutView="100" workbookViewId="0">
      <selection activeCell="E42" sqref="E42"/>
    </sheetView>
  </sheetViews>
  <sheetFormatPr defaultColWidth="9.125" defaultRowHeight="15" x14ac:dyDescent="0.25"/>
  <cols>
    <col min="1" max="1" width="5.625" style="15" customWidth="1"/>
    <col min="2" max="2" width="47.5" style="6" customWidth="1"/>
    <col min="3" max="3" width="3.625" style="6" customWidth="1"/>
    <col min="4" max="5" width="9.125" style="6"/>
    <col min="6" max="6" width="9.625" style="6" bestFit="1" customWidth="1"/>
    <col min="7" max="7" width="0.5" style="6" customWidth="1"/>
    <col min="8" max="16384" width="9.125" style="6"/>
  </cols>
  <sheetData>
    <row r="2" spans="1:6" ht="19.5" thickBot="1" x14ac:dyDescent="0.3">
      <c r="A2" s="65" t="s">
        <v>493</v>
      </c>
      <c r="B2" s="125" t="s">
        <v>494</v>
      </c>
      <c r="C2" s="125"/>
      <c r="D2" s="125"/>
      <c r="E2" s="125"/>
      <c r="F2" s="125"/>
    </row>
    <row r="5" spans="1:6" x14ac:dyDescent="0.25">
      <c r="A5" s="2"/>
    </row>
    <row r="6" spans="1:6" ht="15.75" thickBot="1" x14ac:dyDescent="0.3">
      <c r="A6" s="126" t="s">
        <v>495</v>
      </c>
      <c r="B6" s="126"/>
    </row>
    <row r="7" spans="1:6" x14ac:dyDescent="0.25">
      <c r="A7" s="2"/>
    </row>
    <row r="8" spans="1:6" x14ac:dyDescent="0.25">
      <c r="A8" s="41" t="str">
        <f>(A14)</f>
        <v>1.</v>
      </c>
      <c r="B8" s="41" t="str">
        <f>(B14)</f>
        <v>VODOVODNA INŠTALACIJA</v>
      </c>
      <c r="C8" s="127">
        <f>(E113)</f>
        <v>1</v>
      </c>
      <c r="D8" s="127"/>
    </row>
    <row r="9" spans="1:6" x14ac:dyDescent="0.25">
      <c r="A9" s="2"/>
      <c r="C9" s="60"/>
      <c r="D9" s="60"/>
    </row>
    <row r="10" spans="1:6" ht="15.75" thickBot="1" x14ac:dyDescent="0.3">
      <c r="A10" s="3"/>
      <c r="B10" s="14" t="s">
        <v>22</v>
      </c>
      <c r="C10" s="128">
        <f>SUM(C8:D9)</f>
        <v>1</v>
      </c>
      <c r="D10" s="128"/>
    </row>
    <row r="11" spans="1:6" x14ac:dyDescent="0.25">
      <c r="A11" s="2"/>
    </row>
    <row r="12" spans="1:6" x14ac:dyDescent="0.25">
      <c r="A12" s="2"/>
    </row>
    <row r="13" spans="1:6" x14ac:dyDescent="0.25">
      <c r="A13" s="2"/>
    </row>
    <row r="14" spans="1:6" x14ac:dyDescent="0.25">
      <c r="A14" s="31" t="s">
        <v>28</v>
      </c>
      <c r="B14" s="7" t="s">
        <v>553</v>
      </c>
      <c r="C14" s="8" t="s">
        <v>24</v>
      </c>
      <c r="D14" s="8" t="s">
        <v>25</v>
      </c>
      <c r="E14" s="8" t="s">
        <v>26</v>
      </c>
      <c r="F14" s="8" t="s">
        <v>27</v>
      </c>
    </row>
    <row r="15" spans="1:6" x14ac:dyDescent="0.25">
      <c r="A15" s="32"/>
    </row>
    <row r="16" spans="1:6" ht="91.5" customHeight="1" x14ac:dyDescent="0.25">
      <c r="A16" s="32"/>
      <c r="B16" s="123" t="s">
        <v>496</v>
      </c>
      <c r="C16" s="123"/>
      <c r="D16" s="123"/>
      <c r="E16" s="123"/>
      <c r="F16" s="123"/>
    </row>
    <row r="17" spans="1:6" ht="47.25" customHeight="1" x14ac:dyDescent="0.25">
      <c r="A17" s="32"/>
      <c r="B17" s="123" t="s">
        <v>497</v>
      </c>
      <c r="C17" s="123"/>
      <c r="D17" s="123"/>
      <c r="E17" s="123"/>
      <c r="F17" s="123"/>
    </row>
    <row r="18" spans="1:6" ht="76.5" customHeight="1" x14ac:dyDescent="0.25">
      <c r="A18" s="32"/>
      <c r="B18" s="123" t="s">
        <v>498</v>
      </c>
      <c r="C18" s="123"/>
      <c r="D18" s="123"/>
      <c r="E18" s="123"/>
      <c r="F18" s="123"/>
    </row>
    <row r="19" spans="1:6" ht="30.75" customHeight="1" x14ac:dyDescent="0.25">
      <c r="A19" s="32"/>
      <c r="B19" s="123" t="s">
        <v>499</v>
      </c>
      <c r="C19" s="123"/>
      <c r="D19" s="123"/>
      <c r="E19" s="123"/>
      <c r="F19" s="123"/>
    </row>
    <row r="20" spans="1:6" ht="47.25" customHeight="1" x14ac:dyDescent="0.25">
      <c r="A20" s="32"/>
      <c r="B20" s="123" t="s">
        <v>500</v>
      </c>
      <c r="C20" s="123"/>
      <c r="D20" s="123"/>
      <c r="E20" s="123"/>
      <c r="F20" s="123"/>
    </row>
    <row r="21" spans="1:6" ht="60.75" customHeight="1" x14ac:dyDescent="0.25">
      <c r="A21" s="32"/>
      <c r="B21" s="123" t="s">
        <v>501</v>
      </c>
      <c r="C21" s="123"/>
      <c r="D21" s="123"/>
      <c r="E21" s="123"/>
      <c r="F21" s="123"/>
    </row>
    <row r="22" spans="1:6" x14ac:dyDescent="0.25">
      <c r="A22" s="32"/>
      <c r="B22" s="123" t="s">
        <v>502</v>
      </c>
      <c r="C22" s="123"/>
      <c r="D22" s="123"/>
      <c r="E22" s="123"/>
      <c r="F22" s="123"/>
    </row>
    <row r="23" spans="1:6" ht="78.75" customHeight="1" x14ac:dyDescent="0.25">
      <c r="A23" s="32"/>
      <c r="B23" s="123" t="s">
        <v>503</v>
      </c>
      <c r="C23" s="123"/>
      <c r="D23" s="123"/>
      <c r="E23" s="123"/>
      <c r="F23" s="123"/>
    </row>
    <row r="24" spans="1:6" ht="33" customHeight="1" x14ac:dyDescent="0.25">
      <c r="A24" s="32"/>
      <c r="B24" s="123" t="s">
        <v>504</v>
      </c>
      <c r="C24" s="123"/>
      <c r="D24" s="123"/>
      <c r="E24" s="123"/>
      <c r="F24" s="123"/>
    </row>
    <row r="25" spans="1:6" ht="48" customHeight="1" x14ac:dyDescent="0.25">
      <c r="A25" s="32"/>
      <c r="B25" s="123" t="s">
        <v>505</v>
      </c>
      <c r="C25" s="123"/>
      <c r="D25" s="123"/>
      <c r="E25" s="123"/>
      <c r="F25" s="123"/>
    </row>
    <row r="26" spans="1:6" x14ac:dyDescent="0.25">
      <c r="A26" s="32"/>
      <c r="B26" s="123" t="s">
        <v>506</v>
      </c>
      <c r="C26" s="123"/>
      <c r="D26" s="123"/>
      <c r="E26" s="123"/>
      <c r="F26" s="123"/>
    </row>
    <row r="27" spans="1:6" x14ac:dyDescent="0.25">
      <c r="A27" s="32"/>
      <c r="B27" s="123" t="s">
        <v>507</v>
      </c>
      <c r="C27" s="123"/>
      <c r="D27" s="123"/>
      <c r="E27" s="123"/>
      <c r="F27" s="123"/>
    </row>
    <row r="28" spans="1:6" x14ac:dyDescent="0.25">
      <c r="A28" s="32"/>
      <c r="B28" s="123" t="s">
        <v>508</v>
      </c>
      <c r="C28" s="123"/>
      <c r="D28" s="123"/>
      <c r="E28" s="123"/>
      <c r="F28" s="123"/>
    </row>
    <row r="29" spans="1:6" x14ac:dyDescent="0.25">
      <c r="A29" s="32"/>
      <c r="B29" s="64"/>
      <c r="C29" s="64"/>
      <c r="D29" s="64"/>
      <c r="E29" s="64"/>
      <c r="F29" s="64"/>
    </row>
    <row r="30" spans="1:6" x14ac:dyDescent="0.25">
      <c r="A30" s="32"/>
      <c r="B30" s="2" t="s">
        <v>509</v>
      </c>
      <c r="C30" s="64"/>
      <c r="D30" s="64"/>
      <c r="E30" s="64"/>
      <c r="F30" s="64"/>
    </row>
    <row r="31" spans="1:6" ht="60" x14ac:dyDescent="0.25">
      <c r="A31" s="33" t="s">
        <v>359</v>
      </c>
      <c r="B31" s="50" t="s">
        <v>510</v>
      </c>
      <c r="C31" s="43" t="s">
        <v>30</v>
      </c>
      <c r="D31" s="44">
        <v>1</v>
      </c>
      <c r="E31" s="66">
        <v>1</v>
      </c>
      <c r="F31" s="44">
        <f>ROUND((D31*E31),2)</f>
        <v>1</v>
      </c>
    </row>
    <row r="32" spans="1:6" s="30" customFormat="1" x14ac:dyDescent="0.25">
      <c r="A32" s="40"/>
      <c r="C32" s="27"/>
      <c r="D32" s="29"/>
      <c r="E32" s="67"/>
      <c r="F32" s="29"/>
    </row>
    <row r="33" spans="1:6" ht="77.25" customHeight="1" x14ac:dyDescent="0.25">
      <c r="A33" s="34" t="s">
        <v>360</v>
      </c>
      <c r="B33" s="53" t="s">
        <v>554</v>
      </c>
      <c r="C33" s="37"/>
      <c r="D33" s="38"/>
      <c r="E33" s="68"/>
      <c r="F33" s="38"/>
    </row>
    <row r="34" spans="1:6" ht="75" x14ac:dyDescent="0.25">
      <c r="A34" s="33"/>
      <c r="B34" s="50" t="s">
        <v>511</v>
      </c>
      <c r="C34" s="43" t="s">
        <v>429</v>
      </c>
      <c r="D34" s="44">
        <v>134.63999999999999</v>
      </c>
      <c r="E34" s="66"/>
      <c r="F34" s="44">
        <f>ROUND((D34*E34),2)</f>
        <v>0</v>
      </c>
    </row>
    <row r="35" spans="1:6" ht="30" x14ac:dyDescent="0.25">
      <c r="A35" s="33" t="s">
        <v>456</v>
      </c>
      <c r="B35" s="50" t="s">
        <v>555</v>
      </c>
      <c r="C35" s="43" t="s">
        <v>241</v>
      </c>
      <c r="D35" s="44">
        <v>60</v>
      </c>
      <c r="E35" s="66"/>
      <c r="F35" s="44">
        <f>ROUND((D35*E35),2)</f>
        <v>0</v>
      </c>
    </row>
    <row r="36" spans="1:6" x14ac:dyDescent="0.25">
      <c r="A36" s="33" t="s">
        <v>567</v>
      </c>
      <c r="B36" s="50" t="s">
        <v>78</v>
      </c>
      <c r="C36" s="43" t="s">
        <v>79</v>
      </c>
      <c r="D36" s="44">
        <v>200</v>
      </c>
      <c r="E36" s="66"/>
      <c r="F36" s="44">
        <f>ROUND((D36*E36),2)</f>
        <v>0</v>
      </c>
    </row>
    <row r="37" spans="1:6" s="30" customFormat="1" x14ac:dyDescent="0.25">
      <c r="A37" s="40"/>
      <c r="C37" s="27"/>
      <c r="D37" s="29"/>
      <c r="E37" s="67"/>
      <c r="F37" s="29"/>
    </row>
    <row r="38" spans="1:6" ht="63" customHeight="1" x14ac:dyDescent="0.25">
      <c r="A38" s="34" t="s">
        <v>361</v>
      </c>
      <c r="B38" s="53" t="s">
        <v>512</v>
      </c>
      <c r="C38" s="37"/>
      <c r="D38" s="38"/>
      <c r="E38" s="68"/>
      <c r="F38" s="38"/>
    </row>
    <row r="39" spans="1:6" ht="60" x14ac:dyDescent="0.25">
      <c r="A39" s="33"/>
      <c r="B39" s="50" t="s">
        <v>513</v>
      </c>
      <c r="C39" s="43" t="s">
        <v>429</v>
      </c>
      <c r="D39" s="44">
        <v>23.76</v>
      </c>
      <c r="E39" s="66"/>
      <c r="F39" s="44">
        <f>ROUND((D39*E39),2)</f>
        <v>0</v>
      </c>
    </row>
    <row r="40" spans="1:6" s="30" customFormat="1" x14ac:dyDescent="0.25">
      <c r="A40" s="40"/>
      <c r="B40" s="61"/>
      <c r="C40" s="27"/>
      <c r="D40" s="29"/>
      <c r="E40" s="67"/>
      <c r="F40" s="29"/>
    </row>
    <row r="41" spans="1:6" ht="30" x14ac:dyDescent="0.25">
      <c r="A41" s="33" t="s">
        <v>362</v>
      </c>
      <c r="B41" s="50" t="s">
        <v>514</v>
      </c>
      <c r="C41" s="43" t="s">
        <v>241</v>
      </c>
      <c r="D41" s="44">
        <v>72</v>
      </c>
      <c r="E41" s="66"/>
      <c r="F41" s="44">
        <f>ROUND((D41*E41),2)</f>
        <v>0</v>
      </c>
    </row>
    <row r="42" spans="1:6" s="30" customFormat="1" x14ac:dyDescent="0.25">
      <c r="A42" s="40"/>
      <c r="B42" s="61"/>
      <c r="C42" s="27"/>
      <c r="D42" s="29"/>
      <c r="E42" s="67"/>
      <c r="F42" s="29"/>
    </row>
    <row r="43" spans="1:6" x14ac:dyDescent="0.25">
      <c r="A43" s="33" t="s">
        <v>363</v>
      </c>
      <c r="B43" s="50" t="s">
        <v>515</v>
      </c>
      <c r="C43" s="43" t="s">
        <v>429</v>
      </c>
      <c r="D43" s="44">
        <v>36</v>
      </c>
      <c r="E43" s="66"/>
      <c r="F43" s="44">
        <f>ROUND((D43*E43),2)</f>
        <v>0</v>
      </c>
    </row>
    <row r="44" spans="1:6" s="30" customFormat="1" x14ac:dyDescent="0.25">
      <c r="A44" s="40"/>
      <c r="B44" s="61"/>
      <c r="C44" s="27"/>
      <c r="D44" s="29"/>
      <c r="E44" s="67"/>
      <c r="F44" s="29"/>
    </row>
    <row r="45" spans="1:6" ht="120" x14ac:dyDescent="0.25">
      <c r="A45" s="32" t="s">
        <v>364</v>
      </c>
      <c r="B45" s="9" t="s">
        <v>516</v>
      </c>
      <c r="C45" s="10"/>
      <c r="D45" s="11"/>
      <c r="E45" s="69"/>
      <c r="F45" s="11"/>
    </row>
    <row r="46" spans="1:6" ht="60" x14ac:dyDescent="0.25">
      <c r="A46" s="33"/>
      <c r="B46" s="50" t="s">
        <v>517</v>
      </c>
      <c r="C46" s="43" t="s">
        <v>429</v>
      </c>
      <c r="D46" s="51">
        <v>115.2</v>
      </c>
      <c r="E46" s="66"/>
      <c r="F46" s="44">
        <f>ROUND((D46*E46),2)</f>
        <v>0</v>
      </c>
    </row>
    <row r="47" spans="1:6" s="30" customFormat="1" x14ac:dyDescent="0.25">
      <c r="A47" s="40"/>
      <c r="B47" s="61"/>
      <c r="C47" s="27"/>
      <c r="D47" s="29"/>
      <c r="E47" s="67"/>
      <c r="F47" s="29"/>
    </row>
    <row r="48" spans="1:6" ht="45" x14ac:dyDescent="0.25">
      <c r="A48" s="33" t="s">
        <v>365</v>
      </c>
      <c r="B48" s="50" t="s">
        <v>518</v>
      </c>
      <c r="C48" s="43" t="s">
        <v>429</v>
      </c>
      <c r="D48" s="44">
        <v>43.2</v>
      </c>
      <c r="E48" s="66"/>
      <c r="F48" s="44">
        <f>ROUND((D48*E48),2)</f>
        <v>0</v>
      </c>
    </row>
    <row r="49" spans="1:6" s="30" customFormat="1" x14ac:dyDescent="0.25">
      <c r="A49" s="40"/>
      <c r="E49" s="70"/>
    </row>
    <row r="50" spans="1:6" ht="45" x14ac:dyDescent="0.25">
      <c r="A50" s="33" t="s">
        <v>366</v>
      </c>
      <c r="B50" s="50" t="s">
        <v>519</v>
      </c>
      <c r="C50" s="43" t="s">
        <v>429</v>
      </c>
      <c r="D50" s="44">
        <v>1</v>
      </c>
      <c r="E50" s="66"/>
      <c r="F50" s="44">
        <f>ROUND((D50*E50),2)</f>
        <v>0</v>
      </c>
    </row>
    <row r="51" spans="1:6" s="30" customFormat="1" x14ac:dyDescent="0.25">
      <c r="A51" s="40"/>
      <c r="E51" s="70"/>
    </row>
    <row r="52" spans="1:6" ht="30" x14ac:dyDescent="0.25">
      <c r="A52" s="33" t="s">
        <v>367</v>
      </c>
      <c r="B52" s="50" t="s">
        <v>520</v>
      </c>
      <c r="C52" s="43" t="s">
        <v>48</v>
      </c>
      <c r="D52" s="44">
        <v>4</v>
      </c>
      <c r="E52" s="66"/>
      <c r="F52" s="44">
        <f>ROUND((D52*E52),2)</f>
        <v>0</v>
      </c>
    </row>
    <row r="53" spans="1:6" s="30" customFormat="1" x14ac:dyDescent="0.25">
      <c r="A53" s="40"/>
      <c r="E53" s="70"/>
    </row>
    <row r="54" spans="1:6" ht="30" x14ac:dyDescent="0.25">
      <c r="A54" s="33" t="s">
        <v>368</v>
      </c>
      <c r="B54" s="50" t="s">
        <v>521</v>
      </c>
      <c r="C54" s="43" t="s">
        <v>241</v>
      </c>
      <c r="D54" s="44">
        <v>56</v>
      </c>
      <c r="E54" s="66"/>
      <c r="F54" s="44">
        <f>ROUND((D54*E54),2)</f>
        <v>0</v>
      </c>
    </row>
    <row r="55" spans="1:6" s="30" customFormat="1" x14ac:dyDescent="0.25">
      <c r="A55" s="40"/>
      <c r="B55" s="61"/>
      <c r="C55" s="27"/>
      <c r="D55" s="29"/>
      <c r="E55" s="67"/>
      <c r="F55" s="29"/>
    </row>
    <row r="56" spans="1:6" ht="30" x14ac:dyDescent="0.25">
      <c r="A56" s="32" t="s">
        <v>369</v>
      </c>
      <c r="B56" s="9" t="s">
        <v>556</v>
      </c>
      <c r="C56" s="10"/>
      <c r="D56" s="11"/>
      <c r="E56" s="69"/>
      <c r="F56" s="11"/>
    </row>
    <row r="57" spans="1:6" ht="105" x14ac:dyDescent="0.25">
      <c r="A57" s="33"/>
      <c r="B57" s="50" t="s">
        <v>557</v>
      </c>
      <c r="C57" s="43" t="s">
        <v>429</v>
      </c>
      <c r="D57" s="44">
        <v>12</v>
      </c>
      <c r="E57" s="66"/>
      <c r="F57" s="44">
        <f>ROUND((D57*E57),2)</f>
        <v>0</v>
      </c>
    </row>
    <row r="58" spans="1:6" ht="30" x14ac:dyDescent="0.25">
      <c r="A58" s="32"/>
      <c r="B58" s="9" t="s">
        <v>558</v>
      </c>
      <c r="C58" s="10"/>
      <c r="D58" s="11"/>
      <c r="E58" s="69"/>
      <c r="F58" s="11"/>
    </row>
    <row r="59" spans="1:6" ht="30" x14ac:dyDescent="0.25">
      <c r="A59" s="32"/>
      <c r="B59" s="9" t="s">
        <v>559</v>
      </c>
      <c r="C59" s="10"/>
      <c r="D59" s="11"/>
      <c r="E59" s="69"/>
      <c r="F59" s="11"/>
    </row>
    <row r="60" spans="1:6" ht="30" x14ac:dyDescent="0.25">
      <c r="A60" s="32"/>
      <c r="B60" s="9" t="s">
        <v>560</v>
      </c>
      <c r="C60" s="10"/>
      <c r="D60" s="11"/>
      <c r="E60" s="69"/>
      <c r="F60" s="11"/>
    </row>
    <row r="61" spans="1:6" ht="45" x14ac:dyDescent="0.25">
      <c r="A61" s="33" t="s">
        <v>370</v>
      </c>
      <c r="B61" s="50" t="s">
        <v>561</v>
      </c>
      <c r="C61" s="43" t="s">
        <v>241</v>
      </c>
      <c r="D61" s="44">
        <v>60</v>
      </c>
      <c r="E61" s="66"/>
      <c r="F61" s="44">
        <f>ROUND((D61*E61),2)</f>
        <v>0</v>
      </c>
    </row>
    <row r="62" spans="1:6" ht="60" x14ac:dyDescent="0.25">
      <c r="A62" s="33" t="s">
        <v>371</v>
      </c>
      <c r="B62" s="50" t="s">
        <v>562</v>
      </c>
      <c r="C62" s="43" t="s">
        <v>79</v>
      </c>
      <c r="D62" s="44">
        <v>200</v>
      </c>
      <c r="E62" s="66"/>
      <c r="F62" s="44">
        <f>ROUND((D62*E62),2)</f>
        <v>0</v>
      </c>
    </row>
    <row r="63" spans="1:6" s="30" customFormat="1" x14ac:dyDescent="0.25">
      <c r="A63" s="40"/>
      <c r="B63" s="61"/>
      <c r="C63" s="27"/>
      <c r="D63" s="29"/>
      <c r="E63" s="67"/>
      <c r="F63" s="29"/>
    </row>
    <row r="64" spans="1:6" s="30" customFormat="1" x14ac:dyDescent="0.25">
      <c r="A64" s="40"/>
      <c r="B64" s="15" t="s">
        <v>522</v>
      </c>
      <c r="E64" s="70"/>
    </row>
    <row r="65" spans="1:6" x14ac:dyDescent="0.25">
      <c r="A65" s="33" t="s">
        <v>372</v>
      </c>
      <c r="B65" s="50" t="s">
        <v>563</v>
      </c>
      <c r="C65" s="43" t="s">
        <v>30</v>
      </c>
      <c r="D65" s="44">
        <v>1</v>
      </c>
      <c r="E65" s="66"/>
      <c r="F65" s="44">
        <f>ROUND((D65*E65),2)</f>
        <v>0</v>
      </c>
    </row>
    <row r="66" spans="1:6" s="30" customFormat="1" x14ac:dyDescent="0.25">
      <c r="A66" s="40"/>
      <c r="B66" s="15"/>
      <c r="E66" s="70"/>
    </row>
    <row r="67" spans="1:6" x14ac:dyDescent="0.25">
      <c r="A67" s="33" t="s">
        <v>373</v>
      </c>
      <c r="B67" s="50" t="s">
        <v>564</v>
      </c>
      <c r="C67" s="43" t="s">
        <v>30</v>
      </c>
      <c r="D67" s="44">
        <v>1</v>
      </c>
      <c r="E67" s="66"/>
      <c r="F67" s="44">
        <f>ROUND((D67*E67),2)</f>
        <v>0</v>
      </c>
    </row>
    <row r="68" spans="1:6" s="30" customFormat="1" x14ac:dyDescent="0.25">
      <c r="A68" s="40"/>
      <c r="B68" s="15"/>
      <c r="E68" s="70"/>
    </row>
    <row r="69" spans="1:6" ht="90.75" customHeight="1" x14ac:dyDescent="0.25">
      <c r="A69" s="32" t="s">
        <v>374</v>
      </c>
      <c r="B69" s="9" t="s">
        <v>565</v>
      </c>
      <c r="C69" s="10"/>
      <c r="D69" s="11"/>
      <c r="E69" s="69"/>
      <c r="F69" s="11"/>
    </row>
    <row r="70" spans="1:6" ht="30" x14ac:dyDescent="0.25">
      <c r="A70" s="33"/>
      <c r="B70" s="50" t="s">
        <v>566</v>
      </c>
      <c r="C70" s="43" t="s">
        <v>79</v>
      </c>
      <c r="D70" s="44">
        <v>120</v>
      </c>
      <c r="E70" s="66"/>
      <c r="F70" s="44">
        <f>ROUND((D70*E70),2)</f>
        <v>0</v>
      </c>
    </row>
    <row r="71" spans="1:6" s="30" customFormat="1" x14ac:dyDescent="0.25">
      <c r="A71" s="40"/>
      <c r="B71" s="15"/>
      <c r="E71" s="70"/>
    </row>
    <row r="72" spans="1:6" ht="75" x14ac:dyDescent="0.25">
      <c r="A72" s="32" t="s">
        <v>375</v>
      </c>
      <c r="B72" s="9" t="s">
        <v>523</v>
      </c>
      <c r="C72" s="10"/>
      <c r="D72" s="11"/>
      <c r="E72" s="69"/>
      <c r="F72" s="11"/>
    </row>
    <row r="73" spans="1:6" ht="90.75" customHeight="1" x14ac:dyDescent="0.25">
      <c r="A73" s="32"/>
      <c r="B73" s="9" t="s">
        <v>524</v>
      </c>
      <c r="C73" s="10"/>
      <c r="D73" s="11"/>
      <c r="E73" s="69"/>
      <c r="F73" s="11"/>
    </row>
    <row r="74" spans="1:6" x14ac:dyDescent="0.25">
      <c r="A74" s="33" t="s">
        <v>568</v>
      </c>
      <c r="B74" s="50" t="s">
        <v>525</v>
      </c>
      <c r="C74" s="43" t="s">
        <v>48</v>
      </c>
      <c r="D74" s="44">
        <v>2</v>
      </c>
      <c r="E74" s="66"/>
      <c r="F74" s="44">
        <f>ROUND((D74*E74),2)</f>
        <v>0</v>
      </c>
    </row>
    <row r="75" spans="1:6" x14ac:dyDescent="0.25">
      <c r="A75" s="33" t="s">
        <v>569</v>
      </c>
      <c r="B75" s="50" t="s">
        <v>526</v>
      </c>
      <c r="C75" s="43" t="s">
        <v>48</v>
      </c>
      <c r="D75" s="44">
        <v>2</v>
      </c>
      <c r="E75" s="66"/>
      <c r="F75" s="44">
        <f>ROUND((D75*E75),2)</f>
        <v>0</v>
      </c>
    </row>
    <row r="76" spans="1:6" x14ac:dyDescent="0.25">
      <c r="A76" s="33" t="s">
        <v>570</v>
      </c>
      <c r="B76" s="50" t="s">
        <v>527</v>
      </c>
      <c r="C76" s="43" t="s">
        <v>48</v>
      </c>
      <c r="D76" s="44">
        <v>2</v>
      </c>
      <c r="E76" s="66"/>
      <c r="F76" s="44">
        <f>ROUND((D76*E76),2)</f>
        <v>0</v>
      </c>
    </row>
    <row r="77" spans="1:6" s="30" customFormat="1" x14ac:dyDescent="0.25">
      <c r="A77" s="40"/>
      <c r="E77" s="70"/>
    </row>
    <row r="78" spans="1:6" ht="60" x14ac:dyDescent="0.25">
      <c r="A78" s="32" t="s">
        <v>571</v>
      </c>
      <c r="B78" s="9" t="s">
        <v>528</v>
      </c>
      <c r="C78" s="10"/>
      <c r="D78" s="11"/>
      <c r="E78" s="69"/>
      <c r="F78" s="11"/>
    </row>
    <row r="79" spans="1:6" x14ac:dyDescent="0.25">
      <c r="A79" s="32"/>
      <c r="B79" s="9" t="s">
        <v>529</v>
      </c>
      <c r="C79" s="10"/>
      <c r="D79" s="11"/>
      <c r="E79" s="69"/>
      <c r="F79" s="11"/>
    </row>
    <row r="80" spans="1:6" x14ac:dyDescent="0.25">
      <c r="A80" s="33"/>
      <c r="B80" s="50" t="s">
        <v>530</v>
      </c>
      <c r="C80" s="43" t="s">
        <v>48</v>
      </c>
      <c r="D80" s="44">
        <v>4</v>
      </c>
      <c r="E80" s="66"/>
      <c r="F80" s="44">
        <f>ROUND((D80*E80),2)</f>
        <v>0</v>
      </c>
    </row>
    <row r="81" spans="1:6" s="30" customFormat="1" x14ac:dyDescent="0.25">
      <c r="A81" s="40"/>
      <c r="E81" s="70"/>
    </row>
    <row r="82" spans="1:6" x14ac:dyDescent="0.25">
      <c r="A82" s="32" t="s">
        <v>572</v>
      </c>
      <c r="B82" s="9" t="s">
        <v>531</v>
      </c>
      <c r="C82" s="10"/>
      <c r="D82" s="11"/>
      <c r="E82" s="69"/>
      <c r="F82" s="11"/>
    </row>
    <row r="83" spans="1:6" ht="18" customHeight="1" x14ac:dyDescent="0.25">
      <c r="A83" s="32"/>
      <c r="B83" s="9" t="s">
        <v>532</v>
      </c>
      <c r="C83" s="10"/>
      <c r="D83" s="11"/>
      <c r="E83" s="69"/>
      <c r="F83" s="11"/>
    </row>
    <row r="84" spans="1:6" ht="60" x14ac:dyDescent="0.25">
      <c r="A84" s="32"/>
      <c r="B84" s="9" t="s">
        <v>533</v>
      </c>
      <c r="C84" s="10"/>
      <c r="D84" s="11"/>
      <c r="E84" s="69"/>
      <c r="F84" s="11"/>
    </row>
    <row r="85" spans="1:6" ht="93" customHeight="1" x14ac:dyDescent="0.25">
      <c r="A85" s="32"/>
      <c r="B85" s="9" t="s">
        <v>534</v>
      </c>
      <c r="C85" s="10"/>
      <c r="D85" s="11"/>
      <c r="E85" s="69"/>
      <c r="F85" s="11"/>
    </row>
    <row r="86" spans="1:6" ht="30" x14ac:dyDescent="0.25">
      <c r="A86" s="32"/>
      <c r="B86" s="9" t="s">
        <v>535</v>
      </c>
      <c r="C86" s="10"/>
      <c r="D86" s="11"/>
      <c r="E86" s="69"/>
      <c r="F86" s="11"/>
    </row>
    <row r="87" spans="1:6" x14ac:dyDescent="0.25">
      <c r="A87" s="32"/>
      <c r="B87" s="9" t="s">
        <v>536</v>
      </c>
      <c r="C87" s="10"/>
      <c r="D87" s="11"/>
      <c r="E87" s="69"/>
      <c r="F87" s="11"/>
    </row>
    <row r="88" spans="1:6" x14ac:dyDescent="0.25">
      <c r="A88" s="33"/>
      <c r="B88" s="50" t="s">
        <v>537</v>
      </c>
      <c r="C88" s="43" t="s">
        <v>48</v>
      </c>
      <c r="D88" s="44">
        <v>2</v>
      </c>
      <c r="E88" s="66"/>
      <c r="F88" s="44">
        <f>ROUND((D88*E88),2)</f>
        <v>0</v>
      </c>
    </row>
    <row r="89" spans="1:6" s="30" customFormat="1" x14ac:dyDescent="0.25">
      <c r="A89" s="40"/>
      <c r="E89" s="70"/>
    </row>
    <row r="90" spans="1:6" ht="107.25" customHeight="1" x14ac:dyDescent="0.25">
      <c r="A90" s="32" t="s">
        <v>573</v>
      </c>
      <c r="B90" s="9" t="s">
        <v>538</v>
      </c>
      <c r="C90" s="10"/>
      <c r="D90" s="11"/>
      <c r="E90" s="69"/>
      <c r="F90" s="11"/>
    </row>
    <row r="91" spans="1:6" x14ac:dyDescent="0.25">
      <c r="A91" s="33"/>
      <c r="B91" s="50" t="s">
        <v>539</v>
      </c>
      <c r="C91" s="43" t="s">
        <v>48</v>
      </c>
      <c r="D91" s="44">
        <v>2</v>
      </c>
      <c r="E91" s="66"/>
      <c r="F91" s="44">
        <f>ROUND((D91*E91),2)</f>
        <v>0</v>
      </c>
    </row>
    <row r="92" spans="1:6" s="30" customFormat="1" x14ac:dyDescent="0.25">
      <c r="A92" s="40"/>
      <c r="E92" s="70"/>
    </row>
    <row r="93" spans="1:6" x14ac:dyDescent="0.25">
      <c r="A93" s="32" t="s">
        <v>574</v>
      </c>
      <c r="B93" s="9" t="s">
        <v>540</v>
      </c>
      <c r="C93" s="10"/>
      <c r="D93" s="11"/>
      <c r="E93" s="69"/>
      <c r="F93" s="11"/>
    </row>
    <row r="94" spans="1:6" x14ac:dyDescent="0.25">
      <c r="A94" s="32"/>
      <c r="B94" s="9" t="s">
        <v>541</v>
      </c>
      <c r="C94" s="10"/>
      <c r="D94" s="11"/>
      <c r="E94" s="69"/>
      <c r="F94" s="11"/>
    </row>
    <row r="95" spans="1:6" x14ac:dyDescent="0.25">
      <c r="A95" s="32"/>
      <c r="B95" s="9" t="s">
        <v>542</v>
      </c>
      <c r="C95" s="10"/>
      <c r="D95" s="11"/>
      <c r="E95" s="69"/>
      <c r="F95" s="11"/>
    </row>
    <row r="96" spans="1:6" x14ac:dyDescent="0.25">
      <c r="A96" s="32"/>
      <c r="B96" s="9" t="s">
        <v>543</v>
      </c>
      <c r="C96" s="10"/>
      <c r="D96" s="11"/>
      <c r="E96" s="69"/>
      <c r="F96" s="11"/>
    </row>
    <row r="97" spans="1:6" x14ac:dyDescent="0.25">
      <c r="A97" s="33"/>
      <c r="B97" s="50" t="s">
        <v>544</v>
      </c>
      <c r="C97" s="43" t="s">
        <v>48</v>
      </c>
      <c r="D97" s="44">
        <v>2</v>
      </c>
      <c r="E97" s="66"/>
      <c r="F97" s="44">
        <f>ROUND((D97*E97),2)</f>
        <v>0</v>
      </c>
    </row>
    <row r="98" spans="1:6" s="30" customFormat="1" x14ac:dyDescent="0.25">
      <c r="A98" s="40"/>
      <c r="E98" s="70"/>
    </row>
    <row r="99" spans="1:6" x14ac:dyDescent="0.25">
      <c r="A99" s="33" t="s">
        <v>575</v>
      </c>
      <c r="B99" s="50" t="s">
        <v>545</v>
      </c>
      <c r="C99" s="43" t="s">
        <v>79</v>
      </c>
      <c r="D99" s="44">
        <v>120</v>
      </c>
      <c r="E99" s="66"/>
      <c r="F99" s="44">
        <f>ROUND((D99*E99),2)</f>
        <v>0</v>
      </c>
    </row>
    <row r="100" spans="1:6" s="30" customFormat="1" x14ac:dyDescent="0.25">
      <c r="A100" s="40"/>
      <c r="E100" s="70"/>
    </row>
    <row r="101" spans="1:6" ht="30" x14ac:dyDescent="0.25">
      <c r="A101" s="33" t="s">
        <v>576</v>
      </c>
      <c r="B101" s="50" t="s">
        <v>546</v>
      </c>
      <c r="C101" s="43" t="s">
        <v>48</v>
      </c>
      <c r="D101" s="44">
        <v>2</v>
      </c>
      <c r="E101" s="66"/>
      <c r="F101" s="44">
        <f>ROUND((D101*E101),2)</f>
        <v>0</v>
      </c>
    </row>
    <row r="102" spans="1:6" s="30" customFormat="1" x14ac:dyDescent="0.25">
      <c r="A102" s="40"/>
      <c r="E102" s="70"/>
    </row>
    <row r="103" spans="1:6" x14ac:dyDescent="0.25">
      <c r="A103" s="33" t="s">
        <v>577</v>
      </c>
      <c r="B103" s="50" t="s">
        <v>547</v>
      </c>
      <c r="C103" s="43" t="s">
        <v>48</v>
      </c>
      <c r="D103" s="44">
        <v>2</v>
      </c>
      <c r="E103" s="66"/>
      <c r="F103" s="44">
        <f>ROUND((D103*E103),2)</f>
        <v>0</v>
      </c>
    </row>
    <row r="104" spans="1:6" s="30" customFormat="1" x14ac:dyDescent="0.25">
      <c r="A104" s="40"/>
      <c r="C104" s="37"/>
      <c r="D104" s="38"/>
      <c r="E104" s="68"/>
      <c r="F104" s="38"/>
    </row>
    <row r="105" spans="1:6" ht="30" x14ac:dyDescent="0.25">
      <c r="A105" s="33" t="s">
        <v>578</v>
      </c>
      <c r="B105" s="50" t="s">
        <v>548</v>
      </c>
      <c r="C105" s="43" t="s">
        <v>30</v>
      </c>
      <c r="D105" s="44">
        <v>1</v>
      </c>
      <c r="E105" s="66"/>
      <c r="F105" s="44">
        <f>ROUND((D105*E105),2)</f>
        <v>0</v>
      </c>
    </row>
    <row r="106" spans="1:6" s="30" customFormat="1" x14ac:dyDescent="0.25">
      <c r="A106" s="40"/>
      <c r="C106" s="37"/>
      <c r="D106" s="38"/>
      <c r="E106" s="68"/>
      <c r="F106" s="38"/>
    </row>
    <row r="107" spans="1:6" ht="33" customHeight="1" x14ac:dyDescent="0.25">
      <c r="A107" s="33" t="s">
        <v>579</v>
      </c>
      <c r="B107" s="50" t="s">
        <v>549</v>
      </c>
      <c r="C107" s="43" t="s">
        <v>30</v>
      </c>
      <c r="D107" s="44">
        <v>1</v>
      </c>
      <c r="E107" s="66"/>
      <c r="F107" s="44">
        <f>ROUND((D107*E107),2)</f>
        <v>0</v>
      </c>
    </row>
    <row r="108" spans="1:6" s="30" customFormat="1" x14ac:dyDescent="0.25">
      <c r="A108" s="40"/>
      <c r="C108" s="37"/>
      <c r="D108" s="38"/>
      <c r="E108" s="68"/>
      <c r="F108" s="38"/>
    </row>
    <row r="109" spans="1:6" ht="33" customHeight="1" x14ac:dyDescent="0.25">
      <c r="A109" s="33" t="s">
        <v>580</v>
      </c>
      <c r="B109" s="50" t="s">
        <v>550</v>
      </c>
      <c r="C109" s="43" t="s">
        <v>48</v>
      </c>
      <c r="D109" s="44">
        <v>4</v>
      </c>
      <c r="E109" s="66"/>
      <c r="F109" s="44">
        <f>ROUND((D109*E109),2)</f>
        <v>0</v>
      </c>
    </row>
    <row r="110" spans="1:6" x14ac:dyDescent="0.25">
      <c r="A110" s="34"/>
      <c r="B110" s="53"/>
      <c r="C110" s="37"/>
      <c r="D110" s="38"/>
      <c r="E110" s="68"/>
      <c r="F110" s="38"/>
    </row>
    <row r="111" spans="1:6" ht="33" customHeight="1" x14ac:dyDescent="0.25">
      <c r="A111" s="33" t="s">
        <v>581</v>
      </c>
      <c r="B111" s="50" t="s">
        <v>551</v>
      </c>
      <c r="C111" s="43" t="s">
        <v>30</v>
      </c>
      <c r="D111" s="44">
        <v>1</v>
      </c>
      <c r="E111" s="66"/>
      <c r="F111" s="44">
        <f>ROUND((D111*E111),2)</f>
        <v>0</v>
      </c>
    </row>
    <row r="112" spans="1:6" s="30" customFormat="1" x14ac:dyDescent="0.25">
      <c r="A112" s="40"/>
    </row>
    <row r="113" spans="1:6" ht="15.75" thickBot="1" x14ac:dyDescent="0.3">
      <c r="A113" s="35"/>
      <c r="B113" s="4" t="s">
        <v>552</v>
      </c>
      <c r="C113" s="5"/>
      <c r="D113" s="5"/>
      <c r="E113" s="129">
        <f>SUM(F29:F112)</f>
        <v>1</v>
      </c>
      <c r="F113" s="129"/>
    </row>
    <row r="114" spans="1:6" s="30" customFormat="1" ht="15.75" thickTop="1" x14ac:dyDescent="0.25">
      <c r="A114" s="40"/>
    </row>
    <row r="115" spans="1:6" s="30" customFormat="1" x14ac:dyDescent="0.25">
      <c r="A115" s="40"/>
    </row>
  </sheetData>
  <sheetProtection algorithmName="SHA-512" hashValue="0xELSJJbnELkz6I3GUh17YsrNycl7tuChapnfzm7rsH/0Yq4H46VIQn7Z6ajNkmCUQ1Clq59XXsq0RiTohmMLg==" saltValue="ZxIuLGPnpC9OSbYMoD55Ww==" spinCount="100000" sheet="1" selectLockedCells="1"/>
  <mergeCells count="18">
    <mergeCell ref="B20:F20"/>
    <mergeCell ref="B2:F2"/>
    <mergeCell ref="A6:B6"/>
    <mergeCell ref="C8:D8"/>
    <mergeCell ref="C10:D10"/>
    <mergeCell ref="B16:F16"/>
    <mergeCell ref="B17:F17"/>
    <mergeCell ref="B18:F18"/>
    <mergeCell ref="B19:F19"/>
    <mergeCell ref="B27:F27"/>
    <mergeCell ref="B28:F28"/>
    <mergeCell ref="E113:F113"/>
    <mergeCell ref="B21:F21"/>
    <mergeCell ref="B22:F22"/>
    <mergeCell ref="B23:F23"/>
    <mergeCell ref="B24:F24"/>
    <mergeCell ref="B25:F25"/>
    <mergeCell ref="B26:F26"/>
  </mergeCells>
  <pageMargins left="0.98425196850393704" right="0.59055118110236227" top="0.78740157480314965" bottom="0.78740157480314965" header="0.31496062992125984" footer="0.31496062992125984"/>
  <pageSetup paperSize="9" orientation="portrait" r:id="rId1"/>
  <headerFooter>
    <oddHeader>&amp;L&amp;"-,Krepko"&amp;9&amp;K00-048MISEL d.o.o.
Cankarjeva 1, 6230 Postojna&amp;R&amp;"-,Krepko"&amp;9&amp;K00-049POPIS GO DEL</oddHeader>
    <oddFooter>&amp;L&amp;"-,Krepko"&amp;9&amp;K00-048UREDITEV POŽARNE VARNOSTI OBJEKTA OŠ STANETA ŽAGARJA PRI KRANJU&amp;R&amp;"-,Krepko"&amp;9&amp;K00-048stran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3</vt:i4>
      </vt:variant>
    </vt:vector>
  </HeadingPairs>
  <TitlesOfParts>
    <vt:vector size="9" baseType="lpstr">
      <vt:lpstr>NASLOVNA STRAN</vt:lpstr>
      <vt:lpstr>REKAPITULACIJA</vt:lpstr>
      <vt:lpstr>SPLOŠNA DOLOČILA</vt:lpstr>
      <vt:lpstr>GRADBENA DELA</vt:lpstr>
      <vt:lpstr>OBRTNIŠKA DELA</vt:lpstr>
      <vt:lpstr>STROJNE INŠTALACIJE</vt:lpstr>
      <vt:lpstr>'GRADBENA DELA'!Področje_tiskanja</vt:lpstr>
      <vt:lpstr>REKAPITULACIJA!Področje_tiskanja</vt:lpstr>
      <vt:lpstr>'STROJNE INŠTALACIJE'!Področje_tiskanja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Mira Starc</cp:lastModifiedBy>
  <cp:lastPrinted>2019-12-02T08:11:29Z</cp:lastPrinted>
  <dcterms:created xsi:type="dcterms:W3CDTF">2019-11-25T05:13:04Z</dcterms:created>
  <dcterms:modified xsi:type="dcterms:W3CDTF">2020-06-08T09:07:10Z</dcterms:modified>
</cp:coreProperties>
</file>