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kelja\Desktop\"/>
    </mc:Choice>
  </mc:AlternateContent>
  <bookViews>
    <workbookView xWindow="-120" yWindow="-120" windowWidth="29040" windowHeight="15840" tabRatio="888" activeTab="5"/>
  </bookViews>
  <sheets>
    <sheet name="sociala 2024 rezultati" sheetId="1" r:id="rId1"/>
    <sheet name="mladi 2024 rezultati" sheetId="2" r:id="rId2"/>
    <sheet name="upokojenska 2024 rezultati" sheetId="3" r:id="rId3"/>
    <sheet name="kultura 2024" sheetId="5" r:id="rId4"/>
    <sheet name="šport 2024" sheetId="6" r:id="rId5"/>
    <sheet name="sredstva poziv 2024" sheetId="7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3" i="5" l="1"/>
  <c r="E107" i="5"/>
  <c r="E24" i="5"/>
  <c r="E174" i="5"/>
  <c r="E177" i="5"/>
  <c r="E184" i="5"/>
  <c r="E189" i="5"/>
  <c r="D189" i="5"/>
  <c r="E193" i="5" l="1"/>
  <c r="G62" i="6"/>
  <c r="H62" i="6" s="1"/>
  <c r="G61" i="6"/>
  <c r="H61" i="6" s="1"/>
  <c r="G60" i="6"/>
  <c r="H60" i="6" s="1"/>
  <c r="G59" i="6"/>
  <c r="G58" i="6"/>
  <c r="H58" i="6" s="1"/>
  <c r="G57" i="6"/>
  <c r="H57" i="6" s="1"/>
  <c r="H56" i="6"/>
  <c r="G56" i="6"/>
  <c r="G55" i="6"/>
  <c r="H55" i="6" s="1"/>
  <c r="G54" i="6"/>
  <c r="H54" i="6" s="1"/>
  <c r="H53" i="6"/>
  <c r="G53" i="6"/>
  <c r="G52" i="6"/>
  <c r="H52" i="6" s="1"/>
  <c r="G51" i="6"/>
  <c r="G50" i="6"/>
  <c r="H50" i="6" s="1"/>
  <c r="G49" i="6"/>
  <c r="G48" i="6"/>
  <c r="H48" i="6" s="1"/>
  <c r="G47" i="6"/>
  <c r="H47" i="6" s="1"/>
  <c r="H46" i="6"/>
  <c r="G46" i="6"/>
  <c r="G45" i="6"/>
  <c r="H45" i="6" s="1"/>
  <c r="G44" i="6"/>
  <c r="H44" i="6" s="1"/>
  <c r="H43" i="6"/>
  <c r="G43" i="6"/>
  <c r="G42" i="6"/>
  <c r="H42" i="6" s="1"/>
  <c r="G41" i="6"/>
  <c r="H41" i="6" s="1"/>
  <c r="H40" i="6"/>
  <c r="G40" i="6"/>
  <c r="G39" i="6"/>
  <c r="H39" i="6" s="1"/>
  <c r="G38" i="6"/>
  <c r="H38" i="6" s="1"/>
  <c r="H37" i="6"/>
  <c r="G37" i="6"/>
  <c r="G36" i="6"/>
  <c r="H36" i="6" s="1"/>
  <c r="G35" i="6"/>
  <c r="H35" i="6" s="1"/>
  <c r="G34" i="6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G11" i="6"/>
  <c r="H11" i="6" s="1"/>
  <c r="G10" i="6"/>
  <c r="H10" i="6" s="1"/>
  <c r="H9" i="6"/>
  <c r="G9" i="6"/>
  <c r="G8" i="6"/>
  <c r="H8" i="6" s="1"/>
  <c r="G7" i="6"/>
  <c r="H7" i="6" s="1"/>
  <c r="H6" i="6"/>
  <c r="G6" i="6"/>
  <c r="G5" i="6"/>
  <c r="H5" i="6" s="1"/>
  <c r="H63" i="6" l="1"/>
  <c r="G63" i="6"/>
  <c r="I63" i="6" l="1"/>
  <c r="E13" i="3" l="1"/>
  <c r="D13" i="3"/>
  <c r="E10" i="3"/>
  <c r="E9" i="3"/>
  <c r="E7" i="3"/>
  <c r="E6" i="3"/>
  <c r="E5" i="3"/>
  <c r="E59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5" i="2"/>
  <c r="E34" i="2"/>
  <c r="E33" i="2"/>
  <c r="E30" i="2"/>
  <c r="E29" i="2"/>
  <c r="E28" i="2"/>
  <c r="E27" i="2"/>
  <c r="E26" i="2"/>
  <c r="E25" i="2"/>
  <c r="E24" i="2"/>
  <c r="E23" i="2"/>
  <c r="E21" i="2"/>
  <c r="E20" i="2"/>
  <c r="E19" i="2"/>
  <c r="E18" i="2"/>
  <c r="E17" i="2"/>
  <c r="E16" i="2"/>
  <c r="E15" i="2"/>
  <c r="E14" i="2"/>
  <c r="E13" i="2"/>
  <c r="E12" i="2"/>
  <c r="E11" i="2"/>
  <c r="E8" i="2"/>
  <c r="E7" i="2"/>
  <c r="E6" i="2"/>
  <c r="E5" i="2"/>
  <c r="E47" i="1"/>
  <c r="E39" i="1"/>
  <c r="E18" i="1"/>
  <c r="E55" i="1" s="1"/>
  <c r="D184" i="5" l="1"/>
  <c r="A179" i="5"/>
  <c r="A180" i="5" s="1"/>
  <c r="A181" i="5" s="1"/>
  <c r="A182" i="5" s="1"/>
  <c r="A183" i="5" s="1"/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D174" i="5" l="1"/>
  <c r="D107" i="5" l="1"/>
  <c r="D24" i="5"/>
  <c r="D18" i="1" l="1"/>
  <c r="A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D52" i="1"/>
  <c r="D55" i="1" s="1"/>
  <c r="D47" i="1"/>
  <c r="D39" i="1"/>
  <c r="A44" i="1"/>
  <c r="A45" i="1" s="1"/>
  <c r="A46" i="1" s="1"/>
  <c r="A23" i="1"/>
  <c r="A24" i="1"/>
  <c r="A25" i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<sst xmlns="http://schemas.openxmlformats.org/spreadsheetml/2006/main" count="761" uniqueCount="461">
  <si>
    <t>Izvajalec</t>
  </si>
  <si>
    <t>Naziv programa</t>
  </si>
  <si>
    <t>Društvo diabetikov Kranj</t>
  </si>
  <si>
    <t>Društvo paraplegikov Gorenjske</t>
  </si>
  <si>
    <t>Medgeneracijsko društvo z roko v roki</t>
  </si>
  <si>
    <t>SKUPAJ</t>
  </si>
  <si>
    <t>KZA Nova brazda</t>
  </si>
  <si>
    <t>Šent</t>
  </si>
  <si>
    <t>Koronarno društvo Gorenjske</t>
  </si>
  <si>
    <t>Sonček, Gorenjsko društvo za cerebralno paralizo</t>
  </si>
  <si>
    <t>Klub študentov Kranj</t>
  </si>
  <si>
    <t>Center Korak</t>
  </si>
  <si>
    <t>Slovensko združenje za preprečevanje samomora</t>
  </si>
  <si>
    <t>Medobčinsko društvo slepih in slabovidnih Kranj</t>
  </si>
  <si>
    <t>Ozara Slovenije</t>
  </si>
  <si>
    <t>Župnijski Karitas Kranj – Šmartin</t>
  </si>
  <si>
    <t>Društvo bolnikov z osteoporozo Kranj</t>
  </si>
  <si>
    <t>Župnijski Karitas Kranj</t>
  </si>
  <si>
    <t>DZA Zlato polje Kranj</t>
  </si>
  <si>
    <t>KZA Viharniki Kranj</t>
  </si>
  <si>
    <t>Društvo psoriatikov Slovenije</t>
  </si>
  <si>
    <t>AURIS</t>
  </si>
  <si>
    <t>Medobčinsko društvo invalidov</t>
  </si>
  <si>
    <t>OAZA, društvo za pomoč ljudem v stiski in preprečevanje zasvojenosti</t>
  </si>
  <si>
    <t>individualno družabništvo</t>
  </si>
  <si>
    <t>Društvo prijateljev mladine</t>
  </si>
  <si>
    <t>Vzdrževanje abstinence zdravljenih alkoholikov</t>
  </si>
  <si>
    <t>Več za boljše življenje in premagovanje ovir za bolnike z luskavico</t>
  </si>
  <si>
    <t>Nadaljevanje zdravljenja in rehabilitacija zdravljenih alkoholikov</t>
  </si>
  <si>
    <t>Rehabilitacija in osebnostni razvoj zdravljenih alkoholikov in njihovih družin</t>
  </si>
  <si>
    <t>Program Sončka Gorenjskega društva za cerebralno paralizo</t>
  </si>
  <si>
    <t>Družinski center Oaza Kranj</t>
  </si>
  <si>
    <t>Dnevni center Šentk Kranj</t>
  </si>
  <si>
    <t>Socialni KŠK</t>
  </si>
  <si>
    <t>Preventivni programi pri preprečevanju osteoporoze: UZ meritve kostne gostote;terapevtske telovadbe, predavanja</t>
  </si>
  <si>
    <t>Pisarna za informiranje in svetovanje Kranj z okolico</t>
  </si>
  <si>
    <t>Vseživljenjsko učenje</t>
  </si>
  <si>
    <t>Št.</t>
  </si>
  <si>
    <t>Združenje invalidov Forum Slovenije</t>
  </si>
  <si>
    <t>Trepetlika, društvo bolnikov s parkinsonizmom in drugimi ekstrapiramidnimi motnjami</t>
  </si>
  <si>
    <t>Združenje multiple skleroze Slovenije</t>
  </si>
  <si>
    <t>Društvo civilnih invalidov vojn Gorenjske</t>
  </si>
  <si>
    <t>Društvo vojnih invalidov Gorenjske Kranj</t>
  </si>
  <si>
    <t>Dolgotrajna rehabilitacija oseb s pridobljeno možgansko poškodbo (socialno varstvena storitev vodenja, varstva in zaposlitve pod posebnimi pogoji</t>
  </si>
  <si>
    <t>Socialno varstvo - humanitarna dejavnost</t>
  </si>
  <si>
    <t>Most med generacijami-mreža pomoči pri aktivnem staranju in medgeneracijskih aktivnosti</t>
  </si>
  <si>
    <t>Veriga psihosocialne oskrbe in druženja</t>
  </si>
  <si>
    <t>Društvo za fibromialgijo</t>
  </si>
  <si>
    <t>Društvo zaupni telefon Samarijan</t>
  </si>
  <si>
    <t>Zaupni telefon za klic v duševni stiski</t>
  </si>
  <si>
    <t>Ohranjevanje zdravja</t>
  </si>
  <si>
    <t>Programi, ki omogočajo neodvisno življenje invalidov in drugi programi pomoči invalidom</t>
  </si>
  <si>
    <t>Karitativni program</t>
  </si>
  <si>
    <t>Pomoč različnim starostnim skupinam in posameznikom kot osebam s posebnimi potrebami, namenjeni odpravljanju socialnih stisk</t>
  </si>
  <si>
    <t>Socialni programi za osebe s sladkorno boleznijo in njihove svojce</t>
  </si>
  <si>
    <t>Posebni socialni program in aktivnosti Združenja multiple skleroze Slovenije - Gorenjska podružnica</t>
  </si>
  <si>
    <t>Usposabljanje za aktivno življenje in delo ter preprečevanje socialne izključenosti gluhih, naglušnih in gluho-slepih ter oseb s polžkovim vsadkom</t>
  </si>
  <si>
    <t>PROGRAM Č</t>
  </si>
  <si>
    <t>PROGRAM B</t>
  </si>
  <si>
    <t>PROGRAM A</t>
  </si>
  <si>
    <t>Slovensko društvo Hospic</t>
  </si>
  <si>
    <t>Projekt Hospic</t>
  </si>
  <si>
    <t>Aktivne pomoči in samopomoči skupine</t>
  </si>
  <si>
    <t>Združenje s cerebrovaskularno boleznijo</t>
  </si>
  <si>
    <t>Delovanje Kluba Združenja CVB* Kranj v okviru projekta "Delo mobilne delavnice na bivalnih in terapevtskih okoljih"</t>
  </si>
  <si>
    <t>Medobčinsko društvo Sožitje za pomoč osebam z motnjami v duševnem razvoju občin Kranj, Tržič, Preddvor, Šenčur, Cerklje, Naklo in Jezersko</t>
  </si>
  <si>
    <t>Zavod Nora</t>
  </si>
  <si>
    <t>Logout &amp; Restart - celostni socialnovarstveni program namenjen čezmernim in / ali zasvojenim posameznikom s sodobnimi tehnologijami in njihovim bližnjim ter podpora posameznikom ob ostalih tveganih spletnih vedenjih z zgodnjo preventivo za družine</t>
  </si>
  <si>
    <t>skupaj</t>
  </si>
  <si>
    <t>Ozavestimo prisotnost Parkinsonovih bolnikov v MO Kranj</t>
  </si>
  <si>
    <t>Višina odobrenih sredstev v letu 2024</t>
  </si>
  <si>
    <t>Višina razdeljenih sredstev v letu 2024</t>
  </si>
  <si>
    <t>Izvajanje šestih posebnih socialnih prgoramov za slepe in slabovidne na Društvu MDSS Kranj</t>
  </si>
  <si>
    <t>Psihološko svetovanje posameznikom, parom in družinam v duševni stiski</t>
  </si>
  <si>
    <t>Vseživljenjska rehabilitacija srčno-žilnih bolnikov</t>
  </si>
  <si>
    <t>Program za ohranjanje zdravja vojnih invalidov in socialna pomoč, ter vključenost v družabno življenje</t>
  </si>
  <si>
    <t>Socialni programi Društva paraplegikov Gorenjske</t>
  </si>
  <si>
    <t>REZULTATI JAVNEGA RAZPISA NA PODROČJU MLADINSKE DEJAVNOSTI ZA LETO 2024</t>
  </si>
  <si>
    <t>ATLETSKI KLUB KRANJ</t>
  </si>
  <si>
    <t>POLETNA ŠOLA ROŽLE PREZELJ</t>
  </si>
  <si>
    <t>DRUŠTVO NATURO-CENTER ZA IZKUSTVENO UČENJE IN AKTIVNOSTI NA PROSTEM</t>
  </si>
  <si>
    <t>Gremo ven!</t>
  </si>
  <si>
    <t>Društvo prejemnikov zlatega priznanja MEPI</t>
  </si>
  <si>
    <t>MEPI v Kranju 2024</t>
  </si>
  <si>
    <t>GAHA mladinski tabori 2024</t>
  </si>
  <si>
    <t>Organizacija 31. občinskega otroškega parlamenta v Mestni občini Kranj</t>
  </si>
  <si>
    <t>Srečanje osnovnošolcev s starostniki Doma upokojencev Kranj; ISKANJE SKRITEGA ZAKLADA, KVIZI</t>
  </si>
  <si>
    <t>DRUŠTVO TABORNIKOV KOKRŠKI ROD KRANJ</t>
  </si>
  <si>
    <t>Taborniška tedenska vodova srečanja v Kokrškem rodu Kranj</t>
  </si>
  <si>
    <t>Letno taborjenje društva tabornikov Kokrški rod 2024</t>
  </si>
  <si>
    <t>DRUŠTVO TABORNIKOV ROD STANE ŽAGAR - MLAJŠI</t>
  </si>
  <si>
    <t>Med počitnicami se dogaja</t>
  </si>
  <si>
    <t>Letni program</t>
  </si>
  <si>
    <t>DRUŠTVO TABORNIKOV ROD STRAŽNIH OGNJEV</t>
  </si>
  <si>
    <t>Taborniška orientacijska tekmovanja po Kranju in okolici</t>
  </si>
  <si>
    <t>SEZONSKE TABORNIŠKE DOGODIVŠČINE: Opazovanje, raziskovanje, ohranjanje</t>
  </si>
  <si>
    <t>DRUŠTVO TABORNIKOV ROD ZELENEGA JOŠTA</t>
  </si>
  <si>
    <t>Svetilnik - projekt za izboljšanje duševnega zdravja mladih</t>
  </si>
  <si>
    <t>Izvajanje osnovnega programa ZTS v RZJ</t>
  </si>
  <si>
    <t>DRUŠTVO UČITELJEV TEHNIČNEGA POUKA GORENJSKE</t>
  </si>
  <si>
    <t>Tekmovanje v tehnologijah obdelav za osnovne šole</t>
  </si>
  <si>
    <t>Tekmovanje v konstruktorstvu</t>
  </si>
  <si>
    <t>DRUŠTVO ZA RAZISKOVANJE JAM KRANJ</t>
  </si>
  <si>
    <t>SOFINANCIRANJE RAZISKOVALNE IN IZOBRAŽEVALNE DEJAVNOSTI MLADIH DZRJ KRANJ ZA LETO 2024</t>
  </si>
  <si>
    <t>DRUŠTVO ZA RAZVOJ ŠPORTA IN POČITNIŠKIH DEJAVNOSTI DOMEN KRANJ</t>
  </si>
  <si>
    <t>Zlata odprava na Mauritius</t>
  </si>
  <si>
    <t>DRUŠTVO ZA RITMIČNO GIMNASTIKO BLEŠČICA</t>
  </si>
  <si>
    <t>Ritmična gimnastika v osnovnih šolah</t>
  </si>
  <si>
    <t>JAMARSKO DRUŠTVO CARNIUM KRANJ</t>
  </si>
  <si>
    <t>Jamarska šola za mlade v mestni občini Kranj 2024</t>
  </si>
  <si>
    <t>KLUB OPENLAB - društvo za razvoj inovativnih idej</t>
  </si>
  <si>
    <t>Klub Talentov, Inovatorjev in Podjetnikov</t>
  </si>
  <si>
    <t>Klub prijateljev mladine Marindolus Kranj</t>
  </si>
  <si>
    <t>"Učenje za življenje", poletni mladinski tabor Marindol 2024</t>
  </si>
  <si>
    <t>MULC! - mladosten ustvarjalni lokalni center</t>
  </si>
  <si>
    <t>KLUB ŠTUDENTOV KRANJ</t>
  </si>
  <si>
    <t>Novinarstvo</t>
  </si>
  <si>
    <t>Študenti dijakom</t>
  </si>
  <si>
    <t>KOLESARSKI KLUB KRANJ</t>
  </si>
  <si>
    <t>Šola varne vožnje s kolesom za kranjske osnovnošolce</t>
  </si>
  <si>
    <t>NACIONALNO KULTURNO DRUŠTVO ZA AKTIVACIJO ČLOVEŠKIH POTENCIALOV AKTIVAT</t>
  </si>
  <si>
    <t>11. KAMIŠIFEST - Festival kamišibaj gledališča</t>
  </si>
  <si>
    <t>SPREGANJE GLAGOLA PRIHAJATI - Antologija kratkih zgodb</t>
  </si>
  <si>
    <t>NOGOMETNI KLUB SAVA KRANJ</t>
  </si>
  <si>
    <t>Aktivne poletne počitnice v Kranju 2024</t>
  </si>
  <si>
    <t>ODBOJKARSKI KLUB TRIGLAV KRANJ</t>
  </si>
  <si>
    <t>Šport od A do Ž</t>
  </si>
  <si>
    <t>Igramo odbojko</t>
  </si>
  <si>
    <t>PLESNO DRUŠTVO SPICE</t>
  </si>
  <si>
    <t>“Počitniško varstvo v Plesni šoli Spice”</t>
  </si>
  <si>
    <t>PROŠPORT</t>
  </si>
  <si>
    <t>V KORAK Z MLADIMI; PODPORNE SKUPINE ZA MLADE, PSIHOTERAPIJA, SVETOVANJE IN IZOBRAŽEVANJA TER DELAVNICE</t>
  </si>
  <si>
    <t>SLOVENSKO ZDRUŽENJE ZA PREPREČEVANJE SAMOMORA</t>
  </si>
  <si>
    <t>Psihološko svetovanje mladostnikom v duševni stiski</t>
  </si>
  <si>
    <t>ŠPORTNI BEACHVOLLEY KLUB KRANJ</t>
  </si>
  <si>
    <t>SONCE + MIVKA = PRAVA ZABAVA</t>
  </si>
  <si>
    <t>ŠPORTNO DRUŠTVO ANDO HIRSCHMANN</t>
  </si>
  <si>
    <t>"Juhuu, poletne počitnice so tu" - počitniško varstvo</t>
  </si>
  <si>
    <t>"Juhuu, jesenske počitnice so tu" - počitniško varstvo</t>
  </si>
  <si>
    <t>ŠPORTNO DRUŠTVO JUDO AKADEMIJA</t>
  </si>
  <si>
    <t>Športni tabor Judo Akademija</t>
  </si>
  <si>
    <t>ŠPORTNO DRUŠTVO KRANJSKIH ROLKARJEV</t>
  </si>
  <si>
    <t>Rolkarski dnevi</t>
  </si>
  <si>
    <t>Rolkarske ulice</t>
  </si>
  <si>
    <t>Zavod Kajžica, montessori za male in velike</t>
  </si>
  <si>
    <t>Moje, tvoje, naše potrebe.</t>
  </si>
  <si>
    <t>ZDRUŽENJE SLOVENSKIH KATOLIŠKIH SKAVTINJ IN SKAVTOV, PODRUŽNICA STEG KRANJ 1</t>
  </si>
  <si>
    <t>Skavtski poletni tabori v letu 2024</t>
  </si>
  <si>
    <t>Letno delovanje skavtov iz Kranja v letu 2024</t>
  </si>
  <si>
    <t>ZVEZA DRUŠTEV ZA TEHNIČNO KULTURO KRANJ</t>
  </si>
  <si>
    <t>KONSTRUIRANJE IN PREDSTAVITEV ELASTOPLOVOV</t>
  </si>
  <si>
    <t>IZDELAVA IN TEKMOVANJE Z VOZILI IZ POLJUBNE TEHNIČNE SESTAVLJANKE  IN LETALA IZ PAPIRJA</t>
  </si>
  <si>
    <t>Zveza tabornikov občine Kranj</t>
  </si>
  <si>
    <t>23. čistilna akcija Očistimo Kranj - Kranj ni več usran</t>
  </si>
  <si>
    <t>Vodniški tečaj (v organizaciji Zveze tabornikov občine Kranj) - izobraževanje taborniškov prostovoljcev za delo z otroci</t>
  </si>
  <si>
    <t>ZVEZA USTVARJALNIH DRUŠTEV KRANJ</t>
  </si>
  <si>
    <t>Mala akademija stripa</t>
  </si>
  <si>
    <t>VRTanje</t>
  </si>
  <si>
    <t>REZULTATI JAVNEGA RAZPISA NA PODROČJU VETERANSKIH ORGANIZACIJ  ZA LETO 2024</t>
  </si>
  <si>
    <t>Združenje borcev za vrednote NOB</t>
  </si>
  <si>
    <t>Območno združenje veteranov vojne za Slovenijo Kranj</t>
  </si>
  <si>
    <t>Policijsko veteransko društvo SEVER GORENJSKA</t>
  </si>
  <si>
    <t>Združenje mobiliziranih Gorenjcev v redno Nemško vojsko v času 1943-1945</t>
  </si>
  <si>
    <t>Društvo izgnancev Slovenije 1941-1945 - krajevna organizacija Kranj</t>
  </si>
  <si>
    <t>Območno združenje slovenskih častnikov Creina</t>
  </si>
  <si>
    <t>ZVEZA KULTURNIH DRUŠTEV KRANJ</t>
  </si>
  <si>
    <t>4. Festival razgledov</t>
  </si>
  <si>
    <t>Pozdrav poletju</t>
  </si>
  <si>
    <t>Med robovi</t>
  </si>
  <si>
    <t>Po Puharjevih stopinjah</t>
  </si>
  <si>
    <t>IZTOK REPOVŽ - SAMOZAPOSLEN V KULTURI, INSTRUMENTALIST</t>
  </si>
  <si>
    <t>Jazz sobote v Kranju</t>
  </si>
  <si>
    <t>Koncerti na vrtovih</t>
  </si>
  <si>
    <t>KULTURNO DRUŠTVO SAVA KRANJ</t>
  </si>
  <si>
    <t>Oživljanje starega mestnega jedra Kranja</t>
  </si>
  <si>
    <t>KAVKA KAVA BAR, MANCA POGAČAR S.P.</t>
  </si>
  <si>
    <t>KULTURNO DRUŠTVO LIKOVNIKOV KRANJ</t>
  </si>
  <si>
    <t>6. extempore Kranj - Kranj zgodovinsko mesto</t>
  </si>
  <si>
    <t>Kresna noč</t>
  </si>
  <si>
    <t>PUHART KULTURNE DEJAVNOSTI PETRA PUHAR S.P.</t>
  </si>
  <si>
    <t>Če bi se srečali VSI</t>
  </si>
  <si>
    <t>Pravljični dopoldnevi na vrtu OKC Krice krace</t>
  </si>
  <si>
    <t>MAKEDONSKO KULTURNO DRUŠTVO SV.CIRIL IN METOD-KRANJ, SLOVENIJA</t>
  </si>
  <si>
    <t>8. Vedute Starega Kranja 2024</t>
  </si>
  <si>
    <t>KULTURNO DRUŠTVO MYSTERIUM KRANJ</t>
  </si>
  <si>
    <t>12. Poletne delavnice vokalne glasbe - Zvoki pravoslavne glasbene dediščine</t>
  </si>
  <si>
    <t>KULTURNO DRUŠTVO AKADEMSKA FOLKLORNA SKUPINA OZARA KRANJ</t>
  </si>
  <si>
    <t>Slovenska kultura v malem</t>
  </si>
  <si>
    <t>ODPRTI PREDALI, Zavod za sodobne interdisciplinarne procese Kranj</t>
  </si>
  <si>
    <t>AJDA TOMAZIN - SAMOZAPOSLENA V KULTURI, OBLIKOVALKA IN KOREOGRAFINJA</t>
  </si>
  <si>
    <t>DRUŠTVO PUNGERT KRANJ</t>
  </si>
  <si>
    <t>Poletje na Pungertu</t>
  </si>
  <si>
    <t>Pravljice na dvoriščih</t>
  </si>
  <si>
    <t>PRIREDITVE NA JAVNIH POVRŠINAH</t>
  </si>
  <si>
    <t>PROJEKTI</t>
  </si>
  <si>
    <t>KULTURNO DRUŠTVO GIMNAZIJE KRANJ</t>
  </si>
  <si>
    <t>FOLKLORNO DRUŠTVO KRANJ</t>
  </si>
  <si>
    <t>SRBSKO KULTURNO-PROSVETNO DRUŠTVO SVETI SAVA KRANJ</t>
  </si>
  <si>
    <t>DELAVSKO PROSVETNO DRUŠTVO SVOBODA STRAŽIŠČE</t>
  </si>
  <si>
    <t>KULTURNO DRUŠTVO MEŠANI PEVSKI ZBOR MUSICA VIVA KRANJ - PRIMSKOVO</t>
  </si>
  <si>
    <t>KULTURNO DRUŠTVO FOLKLORNA SKUPINA ISKRAEMECO KRANJ</t>
  </si>
  <si>
    <t>GORENJSKO UMETNIŠKO DRUŠTVO KRANJSKI KOMEDIJANTI</t>
  </si>
  <si>
    <t>KULTURNO UMETNIŠKO DRUŠTVO KIKS</t>
  </si>
  <si>
    <t>Društvo Slovensko narodno gledališče Kranj</t>
  </si>
  <si>
    <t>HERLEC NATALIJA - LUTKARICA, animatorica in lutkovna pedagoginja</t>
  </si>
  <si>
    <t>SLAPAR LJUBUTIN VANJA - SAMOZAPOSLENA V KULTURI, IGRALKA, PEDAGOGINJA IN PREVAJALKA V SLOVENSKI JEZIK IN IZ SLOVENSKEGA JEZIKA V TUJ JEZIK</t>
  </si>
  <si>
    <t>SRBSKO KULTURNO DRUŠTVO PETAR KOČIĆ KRANJ</t>
  </si>
  <si>
    <t>HORTIKULTURNO DRUŠTVO KRANJ</t>
  </si>
  <si>
    <t>KULTURNO DRUŠTVO JOŽETA PAPLERJA BESNICA</t>
  </si>
  <si>
    <t>KULTURNO DRUŠTVO KR' BIS BAND</t>
  </si>
  <si>
    <t>FOTOGRAFSKO DRUŠTVO JANEZ PUHAR KRANJ</t>
  </si>
  <si>
    <t>KULTURNO DRUŠTVO BRDO</t>
  </si>
  <si>
    <t>KULTURNO DRUŠTVO FOTO SKUPINA IME KRANJ</t>
  </si>
  <si>
    <t>KULTURNO UMETNIŠKO DRUŠTVO LUTKOVNO GLEDALIŠČE TRI KRANJ</t>
  </si>
  <si>
    <t>KULTURNO DRUŠTVO GORENJSKI OKTET</t>
  </si>
  <si>
    <t>MITJA OBED - SAMOZAPOSLENI V KULTURI, PLESALEC, KOREOGRAF IN PEDAGOG</t>
  </si>
  <si>
    <t>KULTURNO DRUŠTVO AKADEMSKI PEVSKI ZBOR FRANCE PREŠEREN KRANJ</t>
  </si>
  <si>
    <t>KULTURNO DRUŠTVO NEBO</t>
  </si>
  <si>
    <t>KULTURNO DRUŠTVO QULENIUM</t>
  </si>
  <si>
    <t>KULTURNO DRUŠTVO DE PROFUNDIS KRANJ</t>
  </si>
  <si>
    <t>Med nami</t>
  </si>
  <si>
    <t>Barve miru</t>
  </si>
  <si>
    <t>Pridipravovi gledališki dogodki</t>
  </si>
  <si>
    <t>Janez Puhar: 210-letnica rojstva</t>
  </si>
  <si>
    <t>Pridipravovi glasbeni dogodki</t>
  </si>
  <si>
    <t>Gostovanje na enem izmed mednarodnim festivalov</t>
  </si>
  <si>
    <t>Evropski glasbeni festival za mlade Neerpelt 2024</t>
  </si>
  <si>
    <t>Literarni večer</t>
  </si>
  <si>
    <t>Udeležba na mednarodnem festivalu CHORAL Croatia v Vrsarju</t>
  </si>
  <si>
    <t>Udeležba na srečanju Štiriperesne deteljice v Železna Kapla, Avstrija</t>
  </si>
  <si>
    <t>Udeležba na festivalu v Beogradu We Are SingingDunum</t>
  </si>
  <si>
    <t>Udeležba na mednarodnem folklornem festivalu CIOFF Vöru v Estoniji</t>
  </si>
  <si>
    <t>Mednarodni folklorni festival na PORTUGALSKEM od 15. do 21. julija 2024</t>
  </si>
  <si>
    <t>Gostovanja na tujih mednarodnih lajnarskih festivalih v letu 2024</t>
  </si>
  <si>
    <t>Slovenski kulturni praznik - SLEDI POETA</t>
  </si>
  <si>
    <t>Ujeta etnologija prostora</t>
  </si>
  <si>
    <t>Medgeneracijski impro turnir Spopad Generacij 2024</t>
  </si>
  <si>
    <t>Predstavitveni film na temo medgeneracijskega sodelovanja</t>
  </si>
  <si>
    <t>Jakob in češnja</t>
  </si>
  <si>
    <t>72. Letni koncert AFS Ozara: Jabolko rudeče</t>
  </si>
  <si>
    <t>Glasbeni vrtiljak</t>
  </si>
  <si>
    <t>Brezplačni seminar komunikacije, javnega nastopanja in retorike za mlade</t>
  </si>
  <si>
    <t>Festival Fragmenti 2024</t>
  </si>
  <si>
    <t>Literarno ustvarjanje</t>
  </si>
  <si>
    <t>Koncert ljudskih plesov in pesmi</t>
  </si>
  <si>
    <t>30 let Kranjskih Furmanov</t>
  </si>
  <si>
    <t>Slavnostna akademija MO Kranj</t>
  </si>
  <si>
    <t>Gledališka predstava "Gostilna na vasi"</t>
  </si>
  <si>
    <t>Celoletna dramska šola za osnovnošolce in srednješolce z zaključno produkcijo</t>
  </si>
  <si>
    <t>Kratki igrani film FRKA</t>
  </si>
  <si>
    <t>Mednarodni folklorni festival</t>
  </si>
  <si>
    <t>11. Tedni ljubiteljske kulture "Kulturni dialog 2024"</t>
  </si>
  <si>
    <t>Teden mladih</t>
  </si>
  <si>
    <t>Jazz večeri v Kranju</t>
  </si>
  <si>
    <t>Škrinja uarehova</t>
  </si>
  <si>
    <t>Puharjevi dnevi 2024</t>
  </si>
  <si>
    <t>Dnevi srbske kulture v Kranju</t>
  </si>
  <si>
    <t>Mednarodni otroški festival Ringaraja</t>
  </si>
  <si>
    <t>Razstavni ciklus 2024</t>
  </si>
  <si>
    <t>Lutke v vzgoji in izobraževanju</t>
  </si>
  <si>
    <t>32. Dnevi sv. Cirila in Metoda, Kranj 2023</t>
  </si>
  <si>
    <t>Petkove prireditve</t>
  </si>
  <si>
    <t>SVEŽenj</t>
  </si>
  <si>
    <t>75 let - Gremo naprej</t>
  </si>
  <si>
    <t>Sem slišal peti 5</t>
  </si>
  <si>
    <t>Trimesečni mentorski program VID na področju fotografije in spremljajoča razstava</t>
  </si>
  <si>
    <t>Vokalni ciklus 2024</t>
  </si>
  <si>
    <t>Sakralni biseri - Glasba iz nevidnih sfer</t>
  </si>
  <si>
    <t>Podeželje moje mesto " 15 TI NAAAJ DAN "</t>
  </si>
  <si>
    <t>Odzven Puharjevega časa</t>
  </si>
  <si>
    <t>Kranj Foto Fest 2024: Mednarodni Festival Sodobne Fotografije v Kranju</t>
  </si>
  <si>
    <t>Espacio flamenco</t>
  </si>
  <si>
    <t>Snemanje kratkega filma</t>
  </si>
  <si>
    <t>APZ Pop Blast</t>
  </si>
  <si>
    <t>12. mednarodni salon fotografije "Miniature 2024"</t>
  </si>
  <si>
    <t>Plesni ognjemet - produkcija KD Qulenium</t>
  </si>
  <si>
    <t>Eko pod zeleno smreko</t>
  </si>
  <si>
    <t>Koncertni cikel Naj se sliš'</t>
  </si>
  <si>
    <t>Pravljice in bajke</t>
  </si>
  <si>
    <t>Slovenski božič</t>
  </si>
  <si>
    <t>Kumparija</t>
  </si>
  <si>
    <t>Kalejdoskop 2024 - manifestacija umetniškega izražanja</t>
  </si>
  <si>
    <t xml:space="preserve">Skupaj: </t>
  </si>
  <si>
    <t>PROGRAMI LJUBITELJSKIH DRUŠTEV</t>
  </si>
  <si>
    <t>ČRNOGORSKO KULTURNO PROSVETNO IN ŠPORTNO DRUŠTVO MORAČA KRANJ</t>
  </si>
  <si>
    <t>P2. Obrazec B - Ljubitelji - folklorne dejavnosti</t>
  </si>
  <si>
    <t>P1. Obrazec A - Ljubitelji - glasbene dejavnosti</t>
  </si>
  <si>
    <t>P4. Obrazec D - Ljubitelji - gledališke dejavnosti</t>
  </si>
  <si>
    <t>P7. Obrazec G - Ljubitelji - foto, filmske in video dejavnosti</t>
  </si>
  <si>
    <t>GORENJSKO UMETNIŠKO DRUŠTVO KRANJSKI KOMEDIJANT</t>
  </si>
  <si>
    <t>P5. Obrazec E - Ljubitelji - lutkovne dejavnosti</t>
  </si>
  <si>
    <t xml:space="preserve"> KULTURNO DRUŠTVO DE PROFUNDIS KRANJ</t>
  </si>
  <si>
    <t>P1. Obrazec A - Ljubitelji - glasbene dejavnost</t>
  </si>
  <si>
    <t>P6. Obrazec F - Ljubitelji - likovne dejavnosti</t>
  </si>
  <si>
    <t>P8. Obrazec H - Ljubitelji - literarna dejavnost</t>
  </si>
  <si>
    <t>KULTURNO DRUŠTVO KOMORNI ZBOR GALLUS KRANJ</t>
  </si>
  <si>
    <t>P1. Ljubitelji - glasbene dejavnosti</t>
  </si>
  <si>
    <t>KULTURNO DRUŠTVO MEŠANI PEVSKI ZBOR MUSICA VIVA KRANJ</t>
  </si>
  <si>
    <t>KULTURNO DRUŠTVO MOŠKI PEVSKI ZBOR MAJ KRANJ</t>
  </si>
  <si>
    <t>P3. Obrazec C - Ljubitelji - plesne dejavnosti</t>
  </si>
  <si>
    <t>KULTURNO UMETNIŠKO DRUŠTVO KOKRICA</t>
  </si>
  <si>
    <t>KULTURNO UMETNIŠKO DRUŠTVO MALI VRH NEMILJE-PODBLICA</t>
  </si>
  <si>
    <t>MAKEDONSKO KULTURNO DRUŠTVO SV.CIRIL IN METOD-KRANJ</t>
  </si>
  <si>
    <t>MAŽORETNI IN TWIRLING KLUB KRANJ</t>
  </si>
  <si>
    <t>PLESNI KLUB BIT KRANJ</t>
  </si>
  <si>
    <t>PLESNO KULTURNO DRUŠTVO PREDMESTJE</t>
  </si>
  <si>
    <t>P9. Obrazec I - Ljubitelji - delovanje zvez društev</t>
  </si>
  <si>
    <t>KULTURNO UMETNIŠKO DRUŠTVO PREDOSLJE</t>
  </si>
  <si>
    <t xml:space="preserve">TRILETNI PROGRAMI VEČJEGA OBSEGA </t>
  </si>
  <si>
    <t>Layer, hvala za rože</t>
  </si>
  <si>
    <t>LIKOVNO DRUŠTVO KRANJ</t>
  </si>
  <si>
    <t>Razstavni program Likovnega društva Kranj</t>
  </si>
  <si>
    <t>KULTURNO DRUŠTVO PIHALNI ORKESTER MESTNE OBČINE KRANJ</t>
  </si>
  <si>
    <t>Izvedba programa "KD Pihalni orkester Mestne občine Kranj" v letih 2022-2024</t>
  </si>
  <si>
    <t>GRAMUS, TRGOVINA IN STORITVE, D.O.O.</t>
  </si>
  <si>
    <t>UGL, UPRAVLJANJE GOSTINSKIH LOKALOV, D.O.O.</t>
  </si>
  <si>
    <t>ZA dobro glasbo! KluBar.</t>
  </si>
  <si>
    <t>PROGRAM S PODROČJA ALTERNATIVNE KULTURE</t>
  </si>
  <si>
    <t>Subart program</t>
  </si>
  <si>
    <t>FRAGMENTI, ZAVOD ZA PROMOCIJO LITERATURE</t>
  </si>
  <si>
    <t>SOTOČJE OTROŠKEGA VESELJA, ZAVOD ZA IZOBRAŽEVANJE, KULTURO IN DOBROBIT OTROK, KRANJ</t>
  </si>
  <si>
    <t>KULTURNO DRUŠTVO CARMEN MANET</t>
  </si>
  <si>
    <t>KULTURNO UMETNIŠKO DRUŠTVO PRIDIPRAV</t>
  </si>
  <si>
    <t>DRAMALOG, GLEDALIŠKA PEDAGOGIKA, KATJA ROPRET PERNE S.P.</t>
  </si>
  <si>
    <t>DRUŠTVO SLOVENSKO NARODNO GLEDALIŠČE KRANJ</t>
  </si>
  <si>
    <t>TURISTIČNO, KULTURNA IN REKREATIVNA ZADRUGA PREDOSLJE, Z.B.O.</t>
  </si>
  <si>
    <t>ZAVOD PHOTO DIALOGUE - ZAVOD ZA VIZUALNO UMETNOST</t>
  </si>
  <si>
    <t>KULTURNO UMETNIŠKO IN IZOBRAŽEVALNO DRUŠTVO APÉL</t>
  </si>
  <si>
    <t>ODPRTI PREDALI, ZAVOD ZA SODOBNE INTERDISCIPLINARNE PROCESE KRANJ</t>
  </si>
  <si>
    <t>ZAVOD BALETNA ŠOLA STEVENS, IZOBRAŽEVANJE, STROKOVNO USPOSABLJANJE IN UMETNIŠKO USTVARJANJE</t>
  </si>
  <si>
    <t>KULTURNO UMETNIŠKO DRUŠTVO SUBART</t>
  </si>
  <si>
    <t>ZAVOD CARNICA</t>
  </si>
  <si>
    <t>Obstati</t>
  </si>
  <si>
    <t>Moje mesto - moji ljudje, film o mojem mestu</t>
  </si>
  <si>
    <t>Slovenska transverzala</t>
  </si>
  <si>
    <t>Zmmešnjava</t>
  </si>
  <si>
    <t>Itak</t>
  </si>
  <si>
    <t>Stikanja in svetlikanja</t>
  </si>
  <si>
    <t>19.Prešernovo oro, kranj 2024</t>
  </si>
  <si>
    <t>galerija Planika</t>
  </si>
  <si>
    <t>Čarobna Kavka december 2024</t>
  </si>
  <si>
    <t>Festival Kavka Maja 2024</t>
  </si>
  <si>
    <t>Najboljše je domače -100% lokalno</t>
  </si>
  <si>
    <t>14.  Kresni večer in dan državnosti</t>
  </si>
  <si>
    <t>Zoisovi dnevi 2024</t>
  </si>
  <si>
    <t>Velika otroška zabava</t>
  </si>
  <si>
    <t>Bien life</t>
  </si>
  <si>
    <t>Zakladi kokre 2</t>
  </si>
  <si>
    <t>Raziskovanje literarnih svetov skozi gledališko pedagogiko</t>
  </si>
  <si>
    <t>Obrazi: vztrajno novo telo</t>
  </si>
  <si>
    <t>Jaz v iii. življenjskem obodobju (delovni naslov)</t>
  </si>
  <si>
    <t>Poletje na Maistrovem trgu 2024</t>
  </si>
  <si>
    <t>Pesniški stih v gibu / Ivan Minatti, Srečko Kosovel, Frane Milčinski Ježek</t>
  </si>
  <si>
    <t>Jazz kamp Kranj</t>
  </si>
  <si>
    <t>AKADEMSKI VATERPOLSKI KLUB TRIGLAV KRANJ</t>
  </si>
  <si>
    <t>ALPSKI GORNIŠKI KLUB</t>
  </si>
  <si>
    <t>ALPSKI SMUČARSKI KLUB TRIGLAV KRANJ</t>
  </si>
  <si>
    <t>ATLETSKI KLUB TRIGLAV KRANJ</t>
  </si>
  <si>
    <t>BOKSARSKI KLUB KRANJ</t>
  </si>
  <si>
    <t>DRSALNI KLUB KRANJ</t>
  </si>
  <si>
    <t>DRUŠTVO UPOKOJENCEV KRANJ</t>
  </si>
  <si>
    <t>DRUŠTVO ZA PODVODNE DEJAVNOSTI KRANJ</t>
  </si>
  <si>
    <t>GOLF &amp; COUNTRY KLUB KRANJ</t>
  </si>
  <si>
    <t>HOKEJSKI KLUB TRIGLAV KRANJ</t>
  </si>
  <si>
    <t>JUDO KLUB TRIGLAV KRANJ</t>
  </si>
  <si>
    <t>KARATE KLUB KRANJ</t>
  </si>
  <si>
    <t>KARATE KLUB SHOTOKAN KRANJ</t>
  </si>
  <si>
    <t>KEGLJAŠKI KLUB TRIGLAV KRANJ</t>
  </si>
  <si>
    <t>KLUB LOKOSTRELCEV KRANJ</t>
  </si>
  <si>
    <t>KLUB ZA RITMIČNO GIMNASTIKO RIJA</t>
  </si>
  <si>
    <t>KOŠARKARSKI KLUB STRAŽIŠČE KRANJ</t>
  </si>
  <si>
    <t>KOŠARKARSKI KLUB TRIGLAV KRANJ</t>
  </si>
  <si>
    <t>KOTALKARSKI KLUB TRIGLAV KRANJ</t>
  </si>
  <si>
    <t>MEDOBČINSKO DRUŠTVO INVALIDOV KRANJ</t>
  </si>
  <si>
    <t>MEDOBČINSKO DRUŠTVO SLEPIH IN SLABOVIDNIH KRANJ</t>
  </si>
  <si>
    <t>MOUNTAIN BIKE KLUB KRANJ</t>
  </si>
  <si>
    <t>NAMIZNOTENIŠKI KLUB B2 CENTER</t>
  </si>
  <si>
    <t>NOGOMETNI KLUB BITNJE</t>
  </si>
  <si>
    <t>NOGOMETNI KLUB BRITOF</t>
  </si>
  <si>
    <t>NOGOMETNI KLUB KRANJ</t>
  </si>
  <si>
    <t>NOGOMETNI KLUB TRIGLAV KRANJ</t>
  </si>
  <si>
    <t>PLANINSKO DRUŠTVO ISKRA KRANJ</t>
  </si>
  <si>
    <t>PLANINSKO DRUŠTVO KRANJ</t>
  </si>
  <si>
    <t>PLAVALNI KLUB TRIGLAV KRANJ</t>
  </si>
  <si>
    <t>PLESNI KLUB IMPULZ KRANJ</t>
  </si>
  <si>
    <t>ROKOMETNI KLUB SAVA KRANJ</t>
  </si>
  <si>
    <t>ŠAHOVSKI KLUB - STARI MAYR KRANJ</t>
  </si>
  <si>
    <t>SMUČARSKI KLUB TRIGLAV KRANJ</t>
  </si>
  <si>
    <t>SMUČARSKO AKROBATSKI KLUB KRANJ</t>
  </si>
  <si>
    <t>ŠPORTNI KLUB DR.LOVKA</t>
  </si>
  <si>
    <t>ŠPORTNO DRUŠTVO AKTIVČEK</t>
  </si>
  <si>
    <t>ŠPORTNO DRUŠTVO BELA PEČ - PODBLICA</t>
  </si>
  <si>
    <t>ŠPORTNO DRUŠTVO ČRNI PANTER</t>
  </si>
  <si>
    <t>TEKAŠKI SMUČARSKI KLUB TRIGLAV KRANJ</t>
  </si>
  <si>
    <t>TENIŠKI KLUB STRAŽIŠČE</t>
  </si>
  <si>
    <t>TENIŠKI KLUB TRIGLAV KRANJ</t>
  </si>
  <si>
    <t>TRIATLON KLUB GORENJSKA</t>
  </si>
  <si>
    <t>ŽENSKI KOŠARKARSKI KLUB TRIGLAV</t>
  </si>
  <si>
    <t>ŽENSKI ODBOJKARSKI KLUB TRIGLAV KRANJ</t>
  </si>
  <si>
    <t>ZVEZA ŠPORTNIH DRUŠTEV SAVA KRANJ</t>
  </si>
  <si>
    <t>REZULTATI JAVNEGA RAZPISA NA PODROČJU ŠPORTA ZA LETO 2024</t>
  </si>
  <si>
    <t>Namen</t>
  </si>
  <si>
    <t>Športni programi, delovanje, izobraževanje, usposabljanje strokovnega kadra</t>
  </si>
  <si>
    <t>Športni programi, izobraževanje, usposabljanje strokovnega kadra</t>
  </si>
  <si>
    <t>Športni programi, delovanje</t>
  </si>
  <si>
    <t>Delovanje</t>
  </si>
  <si>
    <t>Športni programi, delovanje in tekmovanje</t>
  </si>
  <si>
    <t>Športni programi, delovanje, izobraževanje, usposabljanje strokovnega kadra in tekmovanje</t>
  </si>
  <si>
    <t>Športni programi</t>
  </si>
  <si>
    <t>Tekmovanje</t>
  </si>
  <si>
    <t>PLEZALNI KLUB FA</t>
  </si>
  <si>
    <t>ŠPORTNO DRUŠTVO RDEČI OREL</t>
  </si>
  <si>
    <t>ŠPORTNO REKREATIVNI KLUB ZMAGOVALCI - CHAMP</t>
  </si>
  <si>
    <t>REZULTATI JAVNEGA RAZPISA NA PODROČJU KULTURE ZA LETO 2024</t>
  </si>
  <si>
    <t>poročilo o porabljenih sredstvih v letu 2024</t>
  </si>
  <si>
    <t>POROČILO O PORABLJENIH SREDSTIH JAVNIH RAZPISOV NA PODROČJU SOCIALNEGA VARSTVA ZA LETO 2024</t>
  </si>
  <si>
    <t>Realizirana sredstva</t>
  </si>
  <si>
    <t>realizirana sredstva</t>
  </si>
  <si>
    <t>PROGRAM C - triletni program 2022 - 2024 (JAVNI RAZPIS 2022, POZIV 2023 IN POZIV 2024)</t>
  </si>
  <si>
    <t>Višina odobrenih sredstev 2024</t>
  </si>
  <si>
    <t>Poročilo o porabljenih sredstvih v letu 2024</t>
  </si>
  <si>
    <t>SKUPAJ odobrenih sredstev v l.2024</t>
  </si>
  <si>
    <t>Poročilo o porabljenih sredstvih v l.2024</t>
  </si>
  <si>
    <t>DRUŠTVO TOMO ZUPAN</t>
  </si>
  <si>
    <r>
      <t xml:space="preserve">Višina odobrenih sredstev v l. 2024 
 </t>
    </r>
    <r>
      <rPr>
        <b/>
        <sz val="11"/>
        <rFont val="Calibri"/>
        <family val="2"/>
        <charset val="238"/>
        <scheme val="minor"/>
      </rPr>
      <t>Občinska panožna športna šola</t>
    </r>
    <r>
      <rPr>
        <sz val="11"/>
        <rFont val="Calibri"/>
        <family val="2"/>
        <charset val="238"/>
        <scheme val="minor"/>
      </rPr>
      <t>; 
4 letni program</t>
    </r>
  </si>
  <si>
    <r>
      <t xml:space="preserve">Višina odobrenih sredstev v l. 2024 
</t>
    </r>
    <r>
      <rPr>
        <b/>
        <sz val="11"/>
        <rFont val="Calibri"/>
        <family val="2"/>
        <charset val="238"/>
        <scheme val="minor"/>
      </rPr>
      <t>Športni programi, delovanje, izob</t>
    </r>
    <r>
      <rPr>
        <sz val="11"/>
        <rFont val="Calibri"/>
        <family val="2"/>
        <charset val="238"/>
        <scheme val="minor"/>
      </rPr>
      <t>…
1 letni program</t>
    </r>
  </si>
  <si>
    <t>FINANCIRANJE KZULTURNIH PROJEKTOV IZ INTERVENTNIH SREDSTEV</t>
  </si>
  <si>
    <t>1.</t>
  </si>
  <si>
    <t>2.</t>
  </si>
  <si>
    <t>Subart Open Air</t>
  </si>
  <si>
    <t>Ustvarjalni tabor Mašun 2024</t>
  </si>
  <si>
    <t>Seznam vseh prejemnikov tekočih transferov, ki so jim bila v letu 2024 dodeljena sredstva z neposredno pogodbo ali na podlagi sklepa oziroma odredbe (fizične in pravne osebe, razen javnih zavodov, katerih ustanoviteljica oz. soustanoviteljica je občina)</t>
  </si>
  <si>
    <t>PREJEMNIKI TEK. TRANSFERJEV</t>
  </si>
  <si>
    <t>POG. ZNESEK</t>
  </si>
  <si>
    <t>NAMEN DODELITVE SRED.</t>
  </si>
  <si>
    <t>RKS, Območno združenje Rdečega križa Kranj</t>
  </si>
  <si>
    <t>izvedba programov: humanitarna pomoč družinam in posameznikom (razdeljevanje pomoči, organizacija humanitarnega dogodka in humanitarnih akcij); skrb za boljšo kakovost življenja starejših (zdravi krajani-zdrava skupnost; sosedska pomoč-nega bolnika; razvoz kosil starejšim občanom; srečanja in obiski starostnikov), skrb za mlade in mladostnike (samopomočna skupina Živimo zdravo; delo z mladimi člani RK); teden RK; medobčinsko in mednarodno sodelovanje; skrb za prostovoljce in informiranje javnosti o aktivnostih RK</t>
  </si>
  <si>
    <t>Društvo za pomoč ženskam in otrokom žrtvam nasilja Varna hiša Gorenjske, program Varna hiša Gorenjske</t>
  </si>
  <si>
    <t>izvedba socialno varstvenega programa Varna hiša za občine Gorenjske</t>
  </si>
  <si>
    <t>Društvo za pomoč ženskam in otrokom žrtvam nasilja Varna hiša Gorenjske, program Materinski dom Gorenjske</t>
  </si>
  <si>
    <t>izvedba socialno varstvenega programa Materinski dom za občine Gorenjske</t>
  </si>
  <si>
    <t>Jamarsko društvo Carnium</t>
  </si>
  <si>
    <t>usposabljanje ter nabava opreme in osnovnih sredstev</t>
  </si>
  <si>
    <t>Zveza tabornikov Kranj</t>
  </si>
  <si>
    <t>Gorsko reševalna služba</t>
  </si>
  <si>
    <t>Klub vodnikov reševalnih psov</t>
  </si>
  <si>
    <t>Društvo za podvodne dejavnosti</t>
  </si>
  <si>
    <t>Društvo za raziskovanje jam</t>
  </si>
  <si>
    <t>Radioklub Kranj</t>
  </si>
  <si>
    <t>Rdeči križ Slovenije -OZ Kranj</t>
  </si>
  <si>
    <t>Gasilska zveza MOK</t>
  </si>
  <si>
    <t>Prostovoljno gasilsko društvo Podblica</t>
  </si>
  <si>
    <t>sodelovanje na Čistilni akciji</t>
  </si>
  <si>
    <t>Lovska družina Jošt – Kranj</t>
  </si>
  <si>
    <t>Prostovoljno gasilsko društvo Mavčiče</t>
  </si>
  <si>
    <t>Lovska družina Šenčur</t>
  </si>
  <si>
    <t>Lovska družina Udenboršt</t>
  </si>
  <si>
    <t>Prostovoljno gasilsko društvo Breg ob Savi</t>
  </si>
  <si>
    <t>Ribiška družina Tržič</t>
  </si>
  <si>
    <t>Društvo Sorško polje</t>
  </si>
  <si>
    <t>Zveza tabornikov Mestne občine Kranj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</si>
</sst>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\ [$€-1]"/>
    <numFmt numFmtId="165" formatCode="_-* #,##0.00\ [$€-1]_-;\-* #,##0.00\ [$€-1]_-;_-* &quot;-&quot;??\ [$€-1]_-;_-@_-"/>
    <numFmt numFmtId="166" formatCode="#,##0.00\ &quot;€&quot;"/>
    <numFmt numFmtId="167" formatCode="#,##0\ &quot;€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5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Fill="0" applyProtection="0"/>
    <xf numFmtId="0" fontId="3" fillId="0" borderId="0"/>
    <xf numFmtId="0" fontId="1" fillId="0" borderId="0"/>
    <xf numFmtId="43" fontId="15" fillId="0" borderId="0" applyFont="0" applyFill="0" applyBorder="0" applyAlignment="0" applyProtection="0"/>
  </cellStyleXfs>
  <cellXfs count="15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64" fontId="8" fillId="0" borderId="0" xfId="0" applyNumberFormat="1" applyFont="1"/>
    <xf numFmtId="0" fontId="8" fillId="0" borderId="1" xfId="0" applyFont="1" applyBorder="1"/>
    <xf numFmtId="0" fontId="8" fillId="0" borderId="1" xfId="0" applyFont="1" applyBorder="1" applyAlignment="1">
      <alignment wrapText="1"/>
    </xf>
    <xf numFmtId="165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justify" vertical="justify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Alignment="1">
      <alignment horizontal="justify" vertical="justify"/>
    </xf>
    <xf numFmtId="164" fontId="8" fillId="0" borderId="1" xfId="0" applyNumberFormat="1" applyFont="1" applyBorder="1" applyAlignment="1">
      <alignment horizontal="center" vertical="justify"/>
    </xf>
    <xf numFmtId="0" fontId="4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164" fontId="9" fillId="0" borderId="0" xfId="0" applyNumberFormat="1" applyFont="1" applyAlignment="1">
      <alignment horizontal="left"/>
    </xf>
    <xf numFmtId="166" fontId="8" fillId="0" borderId="4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4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7" xfId="0" applyFont="1" applyBorder="1" applyAlignment="1">
      <alignment wrapText="1"/>
    </xf>
    <xf numFmtId="2" fontId="8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166" fontId="8" fillId="0" borderId="0" xfId="0" applyNumberFormat="1" applyFont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2" fillId="0" borderId="0" xfId="0" applyFont="1"/>
    <xf numFmtId="166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justify"/>
    </xf>
    <xf numFmtId="0" fontId="1" fillId="0" borderId="0" xfId="0" applyFont="1"/>
    <xf numFmtId="4" fontId="1" fillId="0" borderId="0" xfId="0" applyNumberFormat="1" applyFont="1"/>
    <xf numFmtId="0" fontId="14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3" fontId="5" fillId="0" borderId="1" xfId="4" applyFont="1" applyBorder="1"/>
    <xf numFmtId="43" fontId="8" fillId="0" borderId="1" xfId="4" applyFont="1" applyBorder="1"/>
    <xf numFmtId="0" fontId="5" fillId="2" borderId="1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43" fontId="5" fillId="2" borderId="1" xfId="4" applyFont="1" applyFill="1" applyBorder="1"/>
    <xf numFmtId="43" fontId="8" fillId="2" borderId="1" xfId="4" applyFont="1" applyFill="1" applyBorder="1"/>
    <xf numFmtId="0" fontId="8" fillId="2" borderId="1" xfId="0" applyFont="1" applyFill="1" applyBorder="1" applyAlignment="1">
      <alignment horizontal="center" vertical="center"/>
    </xf>
    <xf numFmtId="4" fontId="8" fillId="0" borderId="0" xfId="0" applyNumberFormat="1" applyFont="1"/>
    <xf numFmtId="2" fontId="8" fillId="0" borderId="1" xfId="0" applyNumberFormat="1" applyFont="1" applyBorder="1" applyAlignment="1">
      <alignment wrapText="1"/>
    </xf>
    <xf numFmtId="166" fontId="8" fillId="0" borderId="1" xfId="0" applyNumberFormat="1" applyFont="1" applyBorder="1"/>
    <xf numFmtId="166" fontId="8" fillId="0" borderId="0" xfId="0" applyNumberFormat="1" applyFont="1"/>
    <xf numFmtId="0" fontId="8" fillId="0" borderId="1" xfId="0" applyFont="1" applyBorder="1" applyAlignment="1">
      <alignment vertical="top" wrapText="1"/>
    </xf>
    <xf numFmtId="0" fontId="1" fillId="0" borderId="0" xfId="0" applyFont="1" applyBorder="1"/>
    <xf numFmtId="4" fontId="1" fillId="0" borderId="0" xfId="0" applyNumberFormat="1" applyFont="1" applyBorder="1"/>
    <xf numFmtId="0" fontId="14" fillId="0" borderId="0" xfId="0" applyFont="1" applyFill="1" applyBorder="1"/>
    <xf numFmtId="4" fontId="14" fillId="0" borderId="0" xfId="0" applyNumberFormat="1" applyFont="1" applyBorder="1"/>
    <xf numFmtId="0" fontId="1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7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6" fillId="0" borderId="12" xfId="0" applyFont="1" applyBorder="1"/>
    <xf numFmtId="0" fontId="6" fillId="0" borderId="13" xfId="0" applyFont="1" applyBorder="1"/>
    <xf numFmtId="4" fontId="6" fillId="0" borderId="14" xfId="0" applyNumberFormat="1" applyFont="1" applyBorder="1"/>
    <xf numFmtId="4" fontId="6" fillId="0" borderId="12" xfId="0" applyNumberFormat="1" applyFont="1" applyBorder="1"/>
    <xf numFmtId="0" fontId="6" fillId="0" borderId="15" xfId="0" applyFont="1" applyFill="1" applyBorder="1" applyAlignment="1"/>
    <xf numFmtId="0" fontId="6" fillId="0" borderId="16" xfId="0" applyFont="1" applyBorder="1"/>
    <xf numFmtId="0" fontId="6" fillId="0" borderId="7" xfId="0" applyFont="1" applyBorder="1"/>
    <xf numFmtId="4" fontId="6" fillId="0" borderId="17" xfId="0" applyNumberFormat="1" applyFont="1" applyBorder="1"/>
    <xf numFmtId="4" fontId="6" fillId="0" borderId="16" xfId="0" applyNumberFormat="1" applyFont="1" applyBorder="1"/>
    <xf numFmtId="0" fontId="6" fillId="0" borderId="18" xfId="0" applyFont="1" applyFill="1" applyBorder="1" applyAlignment="1"/>
    <xf numFmtId="0" fontId="6" fillId="0" borderId="19" xfId="0" applyFont="1" applyFill="1" applyBorder="1" applyAlignment="1"/>
    <xf numFmtId="0" fontId="6" fillId="3" borderId="7" xfId="0" applyFont="1" applyFill="1" applyBorder="1"/>
    <xf numFmtId="0" fontId="6" fillId="0" borderId="20" xfId="0" applyFont="1" applyBorder="1"/>
    <xf numFmtId="0" fontId="6" fillId="0" borderId="21" xfId="0" applyFont="1" applyBorder="1"/>
    <xf numFmtId="4" fontId="6" fillId="0" borderId="22" xfId="0" applyNumberFormat="1" applyFont="1" applyBorder="1"/>
    <xf numFmtId="4" fontId="6" fillId="0" borderId="20" xfId="0" applyNumberFormat="1" applyFont="1" applyBorder="1"/>
    <xf numFmtId="0" fontId="6" fillId="0" borderId="23" xfId="0" applyFont="1" applyFill="1" applyBorder="1" applyAlignment="1"/>
    <xf numFmtId="4" fontId="13" fillId="0" borderId="24" xfId="0" applyNumberFormat="1" applyFont="1" applyBorder="1"/>
    <xf numFmtId="4" fontId="1" fillId="0" borderId="10" xfId="0" applyNumberFormat="1" applyFont="1" applyBorder="1"/>
    <xf numFmtId="4" fontId="13" fillId="0" borderId="10" xfId="0" applyNumberFormat="1" applyFont="1" applyBorder="1"/>
    <xf numFmtId="0" fontId="16" fillId="0" borderId="0" xfId="0" applyFont="1"/>
    <xf numFmtId="166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justify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166" fontId="6" fillId="0" borderId="1" xfId="0" applyNumberFormat="1" applyFont="1" applyBorder="1"/>
    <xf numFmtId="0" fontId="6" fillId="0" borderId="4" xfId="0" applyFont="1" applyBorder="1"/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wrapText="1"/>
    </xf>
    <xf numFmtId="0" fontId="17" fillId="0" borderId="0" xfId="0" applyFont="1" applyAlignment="1">
      <alignment horizontal="right"/>
    </xf>
    <xf numFmtId="166" fontId="17" fillId="0" borderId="0" xfId="0" applyNumberFormat="1" applyFont="1"/>
    <xf numFmtId="0" fontId="17" fillId="0" borderId="0" xfId="0" applyFont="1" applyAlignment="1">
      <alignment horizontal="justify" vertical="justify"/>
    </xf>
    <xf numFmtId="0" fontId="6" fillId="0" borderId="1" xfId="0" applyFont="1" applyBorder="1" applyAlignment="1">
      <alignment vertical="center"/>
    </xf>
    <xf numFmtId="0" fontId="18" fillId="0" borderId="1" xfId="0" applyFont="1" applyBorder="1"/>
    <xf numFmtId="166" fontId="6" fillId="0" borderId="1" xfId="0" applyNumberFormat="1" applyFont="1" applyBorder="1" applyAlignment="1">
      <alignment horizontal="right" vertical="justify"/>
    </xf>
    <xf numFmtId="0" fontId="6" fillId="0" borderId="0" xfId="0" applyFont="1" applyAlignment="1">
      <alignment horizontal="justify" vertical="justify"/>
    </xf>
    <xf numFmtId="166" fontId="6" fillId="0" borderId="0" xfId="0" applyNumberFormat="1" applyFont="1" applyAlignment="1">
      <alignment horizontal="justify" vertical="justify"/>
    </xf>
    <xf numFmtId="0" fontId="6" fillId="0" borderId="1" xfId="0" applyFont="1" applyBorder="1" applyAlignment="1">
      <alignment horizontal="justify" vertical="justify"/>
    </xf>
    <xf numFmtId="167" fontId="6" fillId="0" borderId="1" xfId="0" applyNumberFormat="1" applyFont="1" applyBorder="1" applyAlignment="1">
      <alignment horizontal="right" vertical="justify"/>
    </xf>
    <xf numFmtId="0" fontId="6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4" xfId="0" applyFont="1" applyBorder="1" applyAlignment="1">
      <alignment vertical="center"/>
    </xf>
    <xf numFmtId="0" fontId="17" fillId="0" borderId="0" xfId="0" applyFont="1" applyAlignment="1">
      <alignment horizontal="right" wrapText="1"/>
    </xf>
    <xf numFmtId="166" fontId="6" fillId="0" borderId="0" xfId="0" applyNumberFormat="1" applyFont="1"/>
    <xf numFmtId="0" fontId="20" fillId="0" borderId="1" xfId="0" applyFont="1" applyBorder="1"/>
    <xf numFmtId="0" fontId="17" fillId="0" borderId="1" xfId="0" applyFont="1" applyBorder="1" applyAlignment="1">
      <alignment horizontal="right" vertical="justify"/>
    </xf>
    <xf numFmtId="166" fontId="19" fillId="0" borderId="1" xfId="0" applyNumberFormat="1" applyFont="1" applyBorder="1"/>
    <xf numFmtId="0" fontId="6" fillId="0" borderId="4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166" fontId="6" fillId="0" borderId="1" xfId="0" applyNumberFormat="1" applyFont="1" applyFill="1" applyBorder="1"/>
    <xf numFmtId="167" fontId="6" fillId="0" borderId="1" xfId="0" applyNumberFormat="1" applyFont="1" applyBorder="1"/>
    <xf numFmtId="0" fontId="17" fillId="0" borderId="1" xfId="0" applyFont="1" applyBorder="1" applyAlignment="1">
      <alignment horizontal="right" wrapText="1"/>
    </xf>
    <xf numFmtId="166" fontId="17" fillId="0" borderId="1" xfId="0" applyNumberFormat="1" applyFont="1" applyBorder="1"/>
    <xf numFmtId="0" fontId="17" fillId="0" borderId="1" xfId="0" applyFont="1" applyBorder="1" applyAlignment="1">
      <alignment horizontal="right"/>
    </xf>
    <xf numFmtId="167" fontId="17" fillId="0" borderId="1" xfId="0" applyNumberFormat="1" applyFont="1" applyBorder="1"/>
    <xf numFmtId="166" fontId="17" fillId="0" borderId="0" xfId="0" applyNumberFormat="1" applyFont="1" applyFill="1"/>
    <xf numFmtId="0" fontId="6" fillId="0" borderId="0" xfId="0" applyFont="1" applyFill="1"/>
    <xf numFmtId="0" fontId="12" fillId="0" borderId="0" xfId="0" applyFont="1" applyAlignment="1">
      <alignment horizontal="left"/>
    </xf>
    <xf numFmtId="0" fontId="16" fillId="0" borderId="0" xfId="0" applyFont="1" applyFill="1" applyBorder="1" applyAlignment="1">
      <alignment horizontal="left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3" fillId="0" borderId="0" xfId="0" applyFont="1"/>
    <xf numFmtId="0" fontId="24" fillId="0" borderId="2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4" fontId="22" fillId="0" borderId="25" xfId="0" applyNumberFormat="1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3" fillId="0" borderId="26" xfId="0" applyFont="1" applyBorder="1"/>
    <xf numFmtId="0" fontId="25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3" fontId="23" fillId="0" borderId="1" xfId="0" applyNumberFormat="1" applyFont="1" applyBorder="1" applyAlignment="1">
      <alignment horizontal="right" vertical="center"/>
    </xf>
    <xf numFmtId="0" fontId="23" fillId="0" borderId="1" xfId="0" quotePrefix="1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</cellXfs>
  <cellStyles count="5">
    <cellStyle name="Navadno" xfId="0" builtinId="0"/>
    <cellStyle name="Navadno 2" xfId="1"/>
    <cellStyle name="Navadno 3" xfId="2"/>
    <cellStyle name="Navadno 4" xfId="3"/>
    <cellStyle name="Vejic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5"/>
  <sheetViews>
    <sheetView zoomScale="110" zoomScaleNormal="110" workbookViewId="0">
      <selection activeCell="C55" sqref="C55"/>
    </sheetView>
  </sheetViews>
  <sheetFormatPr defaultRowHeight="15" x14ac:dyDescent="0.25"/>
  <cols>
    <col min="1" max="1" width="3.7109375" style="52" customWidth="1"/>
    <col min="2" max="2" width="24.28515625" style="3" customWidth="1"/>
    <col min="3" max="3" width="41.28515625" style="3" customWidth="1"/>
    <col min="4" max="4" width="16.85546875" style="3" customWidth="1"/>
    <col min="5" max="5" width="17.5703125" style="1" customWidth="1"/>
    <col min="6" max="16384" width="9.140625" style="1"/>
  </cols>
  <sheetData>
    <row r="2" spans="1:10" x14ac:dyDescent="0.25">
      <c r="B2" s="143" t="s">
        <v>415</v>
      </c>
      <c r="C2" s="143"/>
      <c r="D2" s="143"/>
      <c r="E2" s="143"/>
    </row>
    <row r="3" spans="1:10" x14ac:dyDescent="0.25">
      <c r="B3" s="4"/>
      <c r="C3" s="4"/>
      <c r="D3" s="23"/>
    </row>
    <row r="4" spans="1:10" x14ac:dyDescent="0.25">
      <c r="A4" s="54" t="s">
        <v>59</v>
      </c>
      <c r="B4" s="5"/>
      <c r="D4" s="6"/>
    </row>
    <row r="5" spans="1:10" ht="38.25" x14ac:dyDescent="0.25">
      <c r="A5" s="53" t="s">
        <v>37</v>
      </c>
      <c r="B5" s="18" t="s">
        <v>0</v>
      </c>
      <c r="C5" s="19" t="s">
        <v>1</v>
      </c>
      <c r="D5" s="16" t="s">
        <v>70</v>
      </c>
      <c r="E5" s="16" t="s">
        <v>414</v>
      </c>
    </row>
    <row r="6" spans="1:10" ht="24.75" customHeight="1" x14ac:dyDescent="0.25">
      <c r="A6" s="21">
        <v>1</v>
      </c>
      <c r="B6" s="29" t="s">
        <v>6</v>
      </c>
      <c r="C6" s="8" t="s">
        <v>29</v>
      </c>
      <c r="D6" s="38">
        <v>1000</v>
      </c>
      <c r="E6" s="38">
        <v>1000</v>
      </c>
      <c r="J6" s="5"/>
    </row>
    <row r="7" spans="1:10" ht="28.5" customHeight="1" x14ac:dyDescent="0.25">
      <c r="A7" s="21">
        <f>SUM(A6+1)</f>
        <v>2</v>
      </c>
      <c r="B7" s="29" t="s">
        <v>20</v>
      </c>
      <c r="C7" s="8" t="s">
        <v>27</v>
      </c>
      <c r="D7" s="38">
        <v>1100</v>
      </c>
      <c r="E7" s="38">
        <v>1100</v>
      </c>
    </row>
    <row r="8" spans="1:10" ht="15.75" customHeight="1" x14ac:dyDescent="0.25">
      <c r="A8" s="21">
        <f t="shared" ref="A8:A17" si="0">SUM(A7+1)</f>
        <v>3</v>
      </c>
      <c r="B8" s="29" t="s">
        <v>19</v>
      </c>
      <c r="C8" s="8" t="s">
        <v>26</v>
      </c>
      <c r="D8" s="38">
        <v>1100</v>
      </c>
      <c r="E8" s="38">
        <v>1100</v>
      </c>
    </row>
    <row r="9" spans="1:10" ht="37.5" customHeight="1" x14ac:dyDescent="0.25">
      <c r="A9" s="21">
        <f t="shared" si="0"/>
        <v>4</v>
      </c>
      <c r="B9" s="30" t="s">
        <v>39</v>
      </c>
      <c r="C9" s="33" t="s">
        <v>69</v>
      </c>
      <c r="D9" s="38">
        <v>1100</v>
      </c>
      <c r="E9" s="38">
        <v>1100</v>
      </c>
    </row>
    <row r="10" spans="1:10" ht="24.75" customHeight="1" x14ac:dyDescent="0.25">
      <c r="A10" s="21">
        <f t="shared" si="0"/>
        <v>5</v>
      </c>
      <c r="B10" s="29" t="s">
        <v>18</v>
      </c>
      <c r="C10" s="8" t="s">
        <v>28</v>
      </c>
      <c r="D10" s="38">
        <v>1100</v>
      </c>
      <c r="E10" s="38">
        <v>1100</v>
      </c>
    </row>
    <row r="11" spans="1:10" ht="15" customHeight="1" x14ac:dyDescent="0.25">
      <c r="A11" s="21">
        <f t="shared" si="0"/>
        <v>6</v>
      </c>
      <c r="B11" s="20" t="s">
        <v>60</v>
      </c>
      <c r="C11" s="8" t="s">
        <v>61</v>
      </c>
      <c r="D11" s="38">
        <v>1100</v>
      </c>
      <c r="E11" s="38">
        <v>1100</v>
      </c>
    </row>
    <row r="12" spans="1:10" ht="15.75" customHeight="1" x14ac:dyDescent="0.25">
      <c r="A12" s="21">
        <f t="shared" si="0"/>
        <v>7</v>
      </c>
      <c r="B12" s="29" t="s">
        <v>25</v>
      </c>
      <c r="C12" s="34" t="s">
        <v>44</v>
      </c>
      <c r="D12" s="38">
        <v>350</v>
      </c>
      <c r="E12" s="38">
        <v>350</v>
      </c>
    </row>
    <row r="13" spans="1:10" ht="28.5" customHeight="1" x14ac:dyDescent="0.25">
      <c r="A13" s="21">
        <f t="shared" si="0"/>
        <v>8</v>
      </c>
      <c r="B13" s="31" t="s">
        <v>38</v>
      </c>
      <c r="C13" s="20" t="s">
        <v>46</v>
      </c>
      <c r="D13" s="38">
        <v>530</v>
      </c>
      <c r="E13" s="38">
        <v>530</v>
      </c>
    </row>
    <row r="14" spans="1:10" ht="17.25" customHeight="1" x14ac:dyDescent="0.25">
      <c r="A14" s="21">
        <f t="shared" si="0"/>
        <v>9</v>
      </c>
      <c r="B14" s="31" t="s">
        <v>47</v>
      </c>
      <c r="C14" s="8" t="s">
        <v>62</v>
      </c>
      <c r="D14" s="38">
        <v>795</v>
      </c>
      <c r="E14" s="38">
        <v>795</v>
      </c>
    </row>
    <row r="15" spans="1:10" ht="24.75" customHeight="1" x14ac:dyDescent="0.25">
      <c r="A15" s="21">
        <f t="shared" si="0"/>
        <v>10</v>
      </c>
      <c r="B15" s="31" t="s">
        <v>48</v>
      </c>
      <c r="C15" s="32" t="s">
        <v>49</v>
      </c>
      <c r="D15" s="38">
        <v>1100</v>
      </c>
      <c r="E15" s="38">
        <v>1100</v>
      </c>
    </row>
    <row r="16" spans="1:10" ht="38.25" customHeight="1" x14ac:dyDescent="0.25">
      <c r="A16" s="21">
        <f t="shared" si="0"/>
        <v>11</v>
      </c>
      <c r="B16" s="29" t="s">
        <v>40</v>
      </c>
      <c r="C16" s="8" t="s">
        <v>55</v>
      </c>
      <c r="D16" s="38">
        <v>1100</v>
      </c>
      <c r="E16" s="38">
        <v>1100</v>
      </c>
    </row>
    <row r="17" spans="1:5" ht="39.75" customHeight="1" x14ac:dyDescent="0.25">
      <c r="A17" s="21">
        <f t="shared" si="0"/>
        <v>12</v>
      </c>
      <c r="B17" s="29" t="s">
        <v>63</v>
      </c>
      <c r="C17" s="8" t="s">
        <v>64</v>
      </c>
      <c r="D17" s="38">
        <v>1000</v>
      </c>
      <c r="E17" s="38">
        <v>1000</v>
      </c>
    </row>
    <row r="18" spans="1:5" x14ac:dyDescent="0.25">
      <c r="C18" s="22" t="s">
        <v>68</v>
      </c>
      <c r="D18" s="25">
        <f>SUM(D6:D17)</f>
        <v>11375</v>
      </c>
      <c r="E18" s="25">
        <f>SUM(E6:E17)</f>
        <v>11375</v>
      </c>
    </row>
    <row r="19" spans="1:5" x14ac:dyDescent="0.25">
      <c r="D19" s="6"/>
      <c r="E19" s="6"/>
    </row>
    <row r="20" spans="1:5" x14ac:dyDescent="0.25">
      <c r="A20" s="54" t="s">
        <v>58</v>
      </c>
      <c r="B20" s="5"/>
      <c r="D20" s="6"/>
      <c r="E20" s="6"/>
    </row>
    <row r="21" spans="1:5" ht="38.25" x14ac:dyDescent="0.25">
      <c r="A21" s="53" t="s">
        <v>37</v>
      </c>
      <c r="B21" s="13" t="s">
        <v>0</v>
      </c>
      <c r="C21" s="14" t="s">
        <v>1</v>
      </c>
      <c r="D21" s="16" t="s">
        <v>70</v>
      </c>
      <c r="E21" s="16" t="s">
        <v>414</v>
      </c>
    </row>
    <row r="22" spans="1:5" ht="42.75" customHeight="1" x14ac:dyDescent="0.25">
      <c r="A22" s="21">
        <v>1</v>
      </c>
      <c r="B22" s="8" t="s">
        <v>23</v>
      </c>
      <c r="C22" s="31" t="s">
        <v>31</v>
      </c>
      <c r="D22" s="24">
        <v>3604</v>
      </c>
      <c r="E22" s="24">
        <v>3604</v>
      </c>
    </row>
    <row r="23" spans="1:5" ht="26.25" x14ac:dyDescent="0.25">
      <c r="A23" s="21">
        <f>SUM(1+A22)</f>
        <v>2</v>
      </c>
      <c r="B23" s="29" t="s">
        <v>8</v>
      </c>
      <c r="C23" s="8" t="s">
        <v>74</v>
      </c>
      <c r="D23" s="24">
        <v>3000</v>
      </c>
      <c r="E23" s="24">
        <v>3000</v>
      </c>
    </row>
    <row r="24" spans="1:5" ht="24.75" customHeight="1" x14ac:dyDescent="0.25">
      <c r="A24" s="21">
        <f t="shared" ref="A24:A38" si="1">SUM(1+A23)</f>
        <v>3</v>
      </c>
      <c r="B24" s="31" t="s">
        <v>4</v>
      </c>
      <c r="C24" s="8" t="s">
        <v>45</v>
      </c>
      <c r="D24" s="24">
        <v>4558</v>
      </c>
      <c r="E24" s="24">
        <v>4558</v>
      </c>
    </row>
    <row r="25" spans="1:5" ht="39" x14ac:dyDescent="0.25">
      <c r="A25" s="21">
        <f t="shared" si="1"/>
        <v>4</v>
      </c>
      <c r="B25" s="31" t="s">
        <v>42</v>
      </c>
      <c r="C25" s="8" t="s">
        <v>75</v>
      </c>
      <c r="D25" s="24">
        <v>2279</v>
      </c>
      <c r="E25" s="24">
        <v>2279</v>
      </c>
    </row>
    <row r="26" spans="1:5" x14ac:dyDescent="0.25">
      <c r="A26" s="21">
        <f t="shared" si="1"/>
        <v>5</v>
      </c>
      <c r="B26" s="8" t="s">
        <v>7</v>
      </c>
      <c r="C26" s="8" t="s">
        <v>32</v>
      </c>
      <c r="D26" s="24">
        <v>4500</v>
      </c>
      <c r="E26" s="24">
        <v>4500</v>
      </c>
    </row>
    <row r="27" spans="1:5" ht="38.25" x14ac:dyDescent="0.25">
      <c r="A27" s="21">
        <f t="shared" si="1"/>
        <v>6</v>
      </c>
      <c r="B27" s="29" t="s">
        <v>16</v>
      </c>
      <c r="C27" s="31" t="s">
        <v>34</v>
      </c>
      <c r="D27" s="24">
        <v>2000</v>
      </c>
      <c r="E27" s="24">
        <v>2000</v>
      </c>
    </row>
    <row r="28" spans="1:5" ht="78" customHeight="1" x14ac:dyDescent="0.25">
      <c r="A28" s="21">
        <f t="shared" si="1"/>
        <v>7</v>
      </c>
      <c r="B28" s="28" t="s">
        <v>65</v>
      </c>
      <c r="C28" s="29" t="s">
        <v>36</v>
      </c>
      <c r="D28" s="24">
        <v>6413</v>
      </c>
      <c r="E28" s="24">
        <v>6413</v>
      </c>
    </row>
    <row r="29" spans="1:5" ht="26.25" x14ac:dyDescent="0.25">
      <c r="A29" s="21">
        <f t="shared" si="1"/>
        <v>8</v>
      </c>
      <c r="B29" s="8" t="s">
        <v>41</v>
      </c>
      <c r="C29" s="29" t="s">
        <v>50</v>
      </c>
      <c r="D29" s="24">
        <v>1219</v>
      </c>
      <c r="E29" s="24">
        <v>1219</v>
      </c>
    </row>
    <row r="30" spans="1:5" ht="51.75" x14ac:dyDescent="0.25">
      <c r="A30" s="21">
        <f t="shared" si="1"/>
        <v>9</v>
      </c>
      <c r="B30" s="29" t="s">
        <v>17</v>
      </c>
      <c r="C30" s="36" t="s">
        <v>53</v>
      </c>
      <c r="D30" s="24">
        <v>5500</v>
      </c>
      <c r="E30" s="24">
        <v>5500</v>
      </c>
    </row>
    <row r="31" spans="1:5" ht="28.5" customHeight="1" x14ac:dyDescent="0.25">
      <c r="A31" s="21">
        <f t="shared" si="1"/>
        <v>10</v>
      </c>
      <c r="B31" s="8" t="s">
        <v>15</v>
      </c>
      <c r="C31" s="28" t="s">
        <v>52</v>
      </c>
      <c r="D31" s="24">
        <v>5000</v>
      </c>
      <c r="E31" s="24">
        <v>5000</v>
      </c>
    </row>
    <row r="32" spans="1:5" ht="31.5" customHeight="1" x14ac:dyDescent="0.25">
      <c r="A32" s="21">
        <f t="shared" si="1"/>
        <v>11</v>
      </c>
      <c r="B32" s="29" t="s">
        <v>2</v>
      </c>
      <c r="C32" s="8" t="s">
        <v>54</v>
      </c>
      <c r="D32" s="24">
        <v>1800</v>
      </c>
      <c r="E32" s="24">
        <v>1800</v>
      </c>
    </row>
    <row r="33" spans="1:5" ht="26.25" x14ac:dyDescent="0.25">
      <c r="A33" s="21">
        <f t="shared" si="1"/>
        <v>12</v>
      </c>
      <c r="B33" s="8" t="s">
        <v>22</v>
      </c>
      <c r="C33" s="8" t="s">
        <v>51</v>
      </c>
      <c r="D33" s="24">
        <v>7473</v>
      </c>
      <c r="E33" s="24">
        <v>7473</v>
      </c>
    </row>
    <row r="34" spans="1:5" ht="26.25" x14ac:dyDescent="0.25">
      <c r="A34" s="21">
        <f t="shared" si="1"/>
        <v>13</v>
      </c>
      <c r="B34" s="29" t="s">
        <v>14</v>
      </c>
      <c r="C34" s="8" t="s">
        <v>35</v>
      </c>
      <c r="D34" s="24">
        <v>5500</v>
      </c>
      <c r="E34" s="24">
        <v>5500</v>
      </c>
    </row>
    <row r="35" spans="1:5" x14ac:dyDescent="0.25">
      <c r="A35" s="21">
        <f t="shared" si="1"/>
        <v>14</v>
      </c>
      <c r="B35" s="28" t="s">
        <v>10</v>
      </c>
      <c r="C35" s="37" t="s">
        <v>33</v>
      </c>
      <c r="D35" s="24">
        <v>4000</v>
      </c>
      <c r="E35" s="24">
        <v>4000</v>
      </c>
    </row>
    <row r="36" spans="1:5" ht="26.25" x14ac:dyDescent="0.25">
      <c r="A36" s="21">
        <f t="shared" si="1"/>
        <v>15</v>
      </c>
      <c r="B36" s="8" t="s">
        <v>9</v>
      </c>
      <c r="C36" s="8" t="s">
        <v>30</v>
      </c>
      <c r="D36" s="24">
        <v>9805</v>
      </c>
      <c r="E36" s="24">
        <v>9805</v>
      </c>
    </row>
    <row r="37" spans="1:5" ht="26.25" x14ac:dyDescent="0.25">
      <c r="A37" s="21">
        <f t="shared" si="1"/>
        <v>16</v>
      </c>
      <c r="B37" s="8" t="s">
        <v>3</v>
      </c>
      <c r="C37" s="35" t="s">
        <v>76</v>
      </c>
      <c r="D37" s="24">
        <v>4823</v>
      </c>
      <c r="E37" s="24">
        <v>4823</v>
      </c>
    </row>
    <row r="38" spans="1:5" ht="72.75" x14ac:dyDescent="0.25">
      <c r="A38" s="21">
        <f t="shared" si="1"/>
        <v>17</v>
      </c>
      <c r="B38" s="31" t="s">
        <v>66</v>
      </c>
      <c r="C38" s="27" t="s">
        <v>67</v>
      </c>
      <c r="D38" s="24">
        <v>2950</v>
      </c>
      <c r="E38" s="24">
        <v>2950</v>
      </c>
    </row>
    <row r="39" spans="1:5" x14ac:dyDescent="0.25">
      <c r="C39" s="22" t="s">
        <v>68</v>
      </c>
      <c r="D39" s="25">
        <f>SUM(D22:D38)</f>
        <v>74424</v>
      </c>
      <c r="E39" s="25">
        <f>SUM(E22:E38)</f>
        <v>74424</v>
      </c>
    </row>
    <row r="40" spans="1:5" x14ac:dyDescent="0.25">
      <c r="D40" s="6"/>
      <c r="E40" s="6"/>
    </row>
    <row r="41" spans="1:5" x14ac:dyDescent="0.25">
      <c r="A41" s="54" t="s">
        <v>418</v>
      </c>
      <c r="B41" s="5"/>
      <c r="D41" s="6"/>
      <c r="E41" s="6"/>
    </row>
    <row r="42" spans="1:5" ht="39.75" customHeight="1" x14ac:dyDescent="0.25">
      <c r="A42" s="53" t="s">
        <v>37</v>
      </c>
      <c r="B42" s="13" t="s">
        <v>0</v>
      </c>
      <c r="C42" s="14" t="s">
        <v>1</v>
      </c>
      <c r="D42" s="16" t="s">
        <v>70</v>
      </c>
      <c r="E42" s="16" t="s">
        <v>414</v>
      </c>
    </row>
    <row r="43" spans="1:5" ht="49.5" customHeight="1" x14ac:dyDescent="0.25">
      <c r="A43" s="21">
        <v>1</v>
      </c>
      <c r="B43" s="7" t="s">
        <v>11</v>
      </c>
      <c r="C43" s="17" t="s">
        <v>43</v>
      </c>
      <c r="D43" s="26">
        <v>9071</v>
      </c>
      <c r="E43" s="26">
        <v>9071</v>
      </c>
    </row>
    <row r="44" spans="1:5" ht="51.75" x14ac:dyDescent="0.25">
      <c r="A44" s="21">
        <f>SUM(1+A43)</f>
        <v>2</v>
      </c>
      <c r="B44" s="12" t="s">
        <v>21</v>
      </c>
      <c r="C44" s="17" t="s">
        <v>56</v>
      </c>
      <c r="D44" s="26">
        <v>11200</v>
      </c>
      <c r="E44" s="26">
        <v>11200</v>
      </c>
    </row>
    <row r="45" spans="1:5" ht="28.5" customHeight="1" x14ac:dyDescent="0.25">
      <c r="A45" s="21">
        <f>SUM(1+A44)</f>
        <v>3</v>
      </c>
      <c r="B45" s="8" t="s">
        <v>13</v>
      </c>
      <c r="C45" s="17" t="s">
        <v>72</v>
      </c>
      <c r="D45" s="26">
        <v>11312</v>
      </c>
      <c r="E45" s="26">
        <v>11312</v>
      </c>
    </row>
    <row r="46" spans="1:5" ht="26.25" x14ac:dyDescent="0.25">
      <c r="A46" s="21">
        <f>SUM(1+A45)</f>
        <v>4</v>
      </c>
      <c r="B46" s="8" t="s">
        <v>12</v>
      </c>
      <c r="C46" s="17" t="s">
        <v>73</v>
      </c>
      <c r="D46" s="26">
        <v>4256</v>
      </c>
      <c r="E46" s="26">
        <v>4256</v>
      </c>
    </row>
    <row r="47" spans="1:5" s="2" customFormat="1" x14ac:dyDescent="0.25">
      <c r="A47" s="52"/>
      <c r="B47" s="3"/>
      <c r="C47" s="22" t="s">
        <v>68</v>
      </c>
      <c r="D47" s="25">
        <f>SUM(D43:D46)</f>
        <v>35839</v>
      </c>
      <c r="E47" s="25">
        <f>SUM(E43:E46)</f>
        <v>35839</v>
      </c>
    </row>
    <row r="48" spans="1:5" s="2" customFormat="1" x14ac:dyDescent="0.25">
      <c r="A48" s="52"/>
      <c r="B48" s="3"/>
      <c r="C48" s="3"/>
      <c r="D48" s="9"/>
      <c r="E48" s="9"/>
    </row>
    <row r="49" spans="1:5" x14ac:dyDescent="0.25">
      <c r="A49" s="54" t="s">
        <v>57</v>
      </c>
      <c r="B49" s="5"/>
      <c r="D49" s="6"/>
      <c r="E49" s="6"/>
    </row>
    <row r="50" spans="1:5" ht="38.25" x14ac:dyDescent="0.25">
      <c r="A50" s="53" t="s">
        <v>37</v>
      </c>
      <c r="B50" s="10" t="s">
        <v>0</v>
      </c>
      <c r="C50" s="10" t="s">
        <v>1</v>
      </c>
      <c r="D50" s="16" t="s">
        <v>70</v>
      </c>
      <c r="E50" s="16" t="s">
        <v>414</v>
      </c>
    </row>
    <row r="51" spans="1:5" ht="28.5" customHeight="1" x14ac:dyDescent="0.25">
      <c r="A51" s="21">
        <v>1</v>
      </c>
      <c r="B51" s="8" t="s">
        <v>4</v>
      </c>
      <c r="C51" s="7" t="s">
        <v>24</v>
      </c>
      <c r="D51" s="26">
        <v>3862</v>
      </c>
      <c r="E51" s="26">
        <v>3862</v>
      </c>
    </row>
    <row r="52" spans="1:5" x14ac:dyDescent="0.25">
      <c r="B52" s="11"/>
      <c r="C52" s="22" t="s">
        <v>68</v>
      </c>
      <c r="D52" s="25">
        <f>SUM(D51:D51)</f>
        <v>3862</v>
      </c>
      <c r="E52" s="25">
        <v>3860</v>
      </c>
    </row>
    <row r="53" spans="1:5" x14ac:dyDescent="0.25">
      <c r="D53" s="6"/>
      <c r="E53" s="6"/>
    </row>
    <row r="54" spans="1:5" ht="27.75" customHeight="1" x14ac:dyDescent="0.25">
      <c r="B54" s="15"/>
      <c r="C54" s="15"/>
      <c r="D54" s="16" t="s">
        <v>71</v>
      </c>
      <c r="E54" s="16" t="s">
        <v>414</v>
      </c>
    </row>
    <row r="55" spans="1:5" x14ac:dyDescent="0.25">
      <c r="C55" s="7" t="s">
        <v>5</v>
      </c>
      <c r="D55" s="26">
        <f>SUM(D52+D47+D39+D18)</f>
        <v>125500</v>
      </c>
      <c r="E55" s="26">
        <f>SUM(E52+E47+E39+E18)</f>
        <v>125498</v>
      </c>
    </row>
  </sheetData>
  <mergeCells count="1">
    <mergeCell ref="B2:E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9"/>
  <sheetViews>
    <sheetView workbookViewId="0">
      <selection activeCell="E4" sqref="E4"/>
    </sheetView>
  </sheetViews>
  <sheetFormatPr defaultRowHeight="12.75" x14ac:dyDescent="0.2"/>
  <cols>
    <col min="1" max="1" width="3" style="52" bestFit="1" customWidth="1"/>
    <col min="2" max="2" width="24.140625" style="3" bestFit="1" customWidth="1"/>
    <col min="3" max="3" width="63.5703125" style="3" bestFit="1" customWidth="1"/>
    <col min="4" max="4" width="16.85546875" style="3" customWidth="1"/>
    <col min="5" max="5" width="12" style="3" customWidth="1"/>
    <col min="6" max="16384" width="9.140625" style="3"/>
  </cols>
  <sheetData>
    <row r="2" spans="1:6" x14ac:dyDescent="0.2">
      <c r="B2" s="143" t="s">
        <v>77</v>
      </c>
      <c r="C2" s="143"/>
    </row>
    <row r="4" spans="1:6" ht="51" x14ac:dyDescent="0.2">
      <c r="A4" s="53" t="s">
        <v>37</v>
      </c>
      <c r="B4" s="8" t="s">
        <v>0</v>
      </c>
      <c r="C4" s="8" t="s">
        <v>1</v>
      </c>
      <c r="D4" s="16" t="s">
        <v>70</v>
      </c>
      <c r="E4" s="16" t="s">
        <v>414</v>
      </c>
    </row>
    <row r="5" spans="1:6" x14ac:dyDescent="0.2">
      <c r="A5" s="21">
        <v>1</v>
      </c>
      <c r="B5" s="39" t="s">
        <v>78</v>
      </c>
      <c r="C5" s="40" t="s">
        <v>79</v>
      </c>
      <c r="D5" s="55">
        <v>70</v>
      </c>
      <c r="E5" s="56">
        <f>D5</f>
        <v>70</v>
      </c>
    </row>
    <row r="6" spans="1:6" ht="38.25" x14ac:dyDescent="0.2">
      <c r="A6" s="21">
        <v>2</v>
      </c>
      <c r="B6" s="39" t="s">
        <v>80</v>
      </c>
      <c r="C6" s="40" t="s">
        <v>81</v>
      </c>
      <c r="D6" s="55">
        <v>2110</v>
      </c>
      <c r="E6" s="56">
        <f t="shared" ref="E6:E8" si="0">D6</f>
        <v>2110</v>
      </c>
    </row>
    <row r="7" spans="1:6" ht="25.5" x14ac:dyDescent="0.2">
      <c r="A7" s="21">
        <v>3</v>
      </c>
      <c r="B7" s="39" t="s">
        <v>82</v>
      </c>
      <c r="C7" s="40" t="s">
        <v>83</v>
      </c>
      <c r="D7" s="55">
        <v>2070</v>
      </c>
      <c r="E7" s="56">
        <f t="shared" si="0"/>
        <v>2070</v>
      </c>
    </row>
    <row r="8" spans="1:6" ht="25.5" x14ac:dyDescent="0.2">
      <c r="A8" s="21">
        <v>4</v>
      </c>
      <c r="B8" s="39" t="s">
        <v>82</v>
      </c>
      <c r="C8" s="40" t="s">
        <v>84</v>
      </c>
      <c r="D8" s="55">
        <v>1900</v>
      </c>
      <c r="E8" s="56">
        <f t="shared" si="0"/>
        <v>1900</v>
      </c>
    </row>
    <row r="9" spans="1:6" x14ac:dyDescent="0.2">
      <c r="A9" s="21">
        <v>5</v>
      </c>
      <c r="B9" s="57" t="s">
        <v>25</v>
      </c>
      <c r="C9" s="58" t="s">
        <v>85</v>
      </c>
      <c r="D9" s="59">
        <v>890</v>
      </c>
      <c r="E9" s="60">
        <v>623</v>
      </c>
      <c r="F9" s="41"/>
    </row>
    <row r="10" spans="1:6" ht="25.5" x14ac:dyDescent="0.2">
      <c r="A10" s="21">
        <v>6</v>
      </c>
      <c r="B10" s="57" t="s">
        <v>25</v>
      </c>
      <c r="C10" s="58" t="s">
        <v>86</v>
      </c>
      <c r="D10" s="59">
        <v>190</v>
      </c>
      <c r="E10" s="60">
        <v>133</v>
      </c>
      <c r="F10" s="41"/>
    </row>
    <row r="11" spans="1:6" ht="25.5" x14ac:dyDescent="0.2">
      <c r="A11" s="21">
        <v>7</v>
      </c>
      <c r="B11" s="39" t="s">
        <v>87</v>
      </c>
      <c r="C11" s="40" t="s">
        <v>88</v>
      </c>
      <c r="D11" s="55">
        <v>400</v>
      </c>
      <c r="E11" s="56">
        <f>D11</f>
        <v>400</v>
      </c>
    </row>
    <row r="12" spans="1:6" ht="25.5" x14ac:dyDescent="0.2">
      <c r="A12" s="21">
        <v>8</v>
      </c>
      <c r="B12" s="39" t="s">
        <v>87</v>
      </c>
      <c r="C12" s="40" t="s">
        <v>89</v>
      </c>
      <c r="D12" s="55">
        <v>1380</v>
      </c>
      <c r="E12" s="56">
        <f t="shared" ref="E12:E21" si="1">D12</f>
        <v>1380</v>
      </c>
    </row>
    <row r="13" spans="1:6" ht="25.5" x14ac:dyDescent="0.2">
      <c r="A13" s="21">
        <v>9</v>
      </c>
      <c r="B13" s="39" t="s">
        <v>90</v>
      </c>
      <c r="C13" s="40" t="s">
        <v>91</v>
      </c>
      <c r="D13" s="55">
        <v>1490</v>
      </c>
      <c r="E13" s="56">
        <f t="shared" si="1"/>
        <v>1490</v>
      </c>
    </row>
    <row r="14" spans="1:6" ht="25.5" x14ac:dyDescent="0.2">
      <c r="A14" s="21">
        <v>10</v>
      </c>
      <c r="B14" s="39" t="s">
        <v>90</v>
      </c>
      <c r="C14" s="40" t="s">
        <v>92</v>
      </c>
      <c r="D14" s="55">
        <v>1700</v>
      </c>
      <c r="E14" s="56">
        <f t="shared" si="1"/>
        <v>1700</v>
      </c>
    </row>
    <row r="15" spans="1:6" ht="25.5" x14ac:dyDescent="0.2">
      <c r="A15" s="21">
        <v>11</v>
      </c>
      <c r="B15" s="39" t="s">
        <v>93</v>
      </c>
      <c r="C15" s="40" t="s">
        <v>94</v>
      </c>
      <c r="D15" s="55">
        <v>1260</v>
      </c>
      <c r="E15" s="56">
        <f t="shared" si="1"/>
        <v>1260</v>
      </c>
    </row>
    <row r="16" spans="1:6" ht="25.5" x14ac:dyDescent="0.2">
      <c r="A16" s="21">
        <v>12</v>
      </c>
      <c r="B16" s="39" t="s">
        <v>93</v>
      </c>
      <c r="C16" s="40" t="s">
        <v>95</v>
      </c>
      <c r="D16" s="55">
        <v>1250</v>
      </c>
      <c r="E16" s="56">
        <f t="shared" si="1"/>
        <v>1250</v>
      </c>
    </row>
    <row r="17" spans="1:6" ht="25.5" x14ac:dyDescent="0.2">
      <c r="A17" s="21">
        <v>13</v>
      </c>
      <c r="B17" s="39" t="s">
        <v>96</v>
      </c>
      <c r="C17" s="40" t="s">
        <v>97</v>
      </c>
      <c r="D17" s="55">
        <v>2240</v>
      </c>
      <c r="E17" s="56">
        <f t="shared" si="1"/>
        <v>2240</v>
      </c>
    </row>
    <row r="18" spans="1:6" ht="25.5" x14ac:dyDescent="0.2">
      <c r="A18" s="21">
        <v>14</v>
      </c>
      <c r="B18" s="39" t="s">
        <v>96</v>
      </c>
      <c r="C18" s="40" t="s">
        <v>98</v>
      </c>
      <c r="D18" s="55">
        <v>1900</v>
      </c>
      <c r="E18" s="56">
        <f t="shared" si="1"/>
        <v>1900</v>
      </c>
    </row>
    <row r="19" spans="1:6" ht="38.25" x14ac:dyDescent="0.2">
      <c r="A19" s="21">
        <v>15</v>
      </c>
      <c r="B19" s="39" t="s">
        <v>99</v>
      </c>
      <c r="C19" s="40" t="s">
        <v>100</v>
      </c>
      <c r="D19" s="55">
        <v>160</v>
      </c>
      <c r="E19" s="56">
        <f t="shared" si="1"/>
        <v>160</v>
      </c>
    </row>
    <row r="20" spans="1:6" ht="38.25" x14ac:dyDescent="0.2">
      <c r="A20" s="21">
        <v>16</v>
      </c>
      <c r="B20" s="39" t="s">
        <v>99</v>
      </c>
      <c r="C20" s="40" t="s">
        <v>101</v>
      </c>
      <c r="D20" s="55">
        <v>240</v>
      </c>
      <c r="E20" s="56">
        <f t="shared" si="1"/>
        <v>240</v>
      </c>
    </row>
    <row r="21" spans="1:6" ht="25.5" x14ac:dyDescent="0.2">
      <c r="A21" s="21">
        <v>17</v>
      </c>
      <c r="B21" s="39" t="s">
        <v>102</v>
      </c>
      <c r="C21" s="40" t="s">
        <v>103</v>
      </c>
      <c r="D21" s="55">
        <v>1440</v>
      </c>
      <c r="E21" s="56">
        <f t="shared" si="1"/>
        <v>1440</v>
      </c>
    </row>
    <row r="22" spans="1:6" ht="38.25" x14ac:dyDescent="0.2">
      <c r="A22" s="21">
        <v>18</v>
      </c>
      <c r="B22" s="39" t="s">
        <v>104</v>
      </c>
      <c r="C22" s="40" t="s">
        <v>105</v>
      </c>
      <c r="D22" s="55">
        <v>1640</v>
      </c>
      <c r="E22" s="56">
        <v>1640</v>
      </c>
    </row>
    <row r="23" spans="1:6" ht="25.5" x14ac:dyDescent="0.2">
      <c r="A23" s="21">
        <v>19</v>
      </c>
      <c r="B23" s="39" t="s">
        <v>106</v>
      </c>
      <c r="C23" s="40" t="s">
        <v>107</v>
      </c>
      <c r="D23" s="55">
        <v>890</v>
      </c>
      <c r="E23" s="56">
        <f>D23</f>
        <v>890</v>
      </c>
    </row>
    <row r="24" spans="1:6" ht="25.5" x14ac:dyDescent="0.2">
      <c r="A24" s="21">
        <v>20</v>
      </c>
      <c r="B24" s="39" t="s">
        <v>108</v>
      </c>
      <c r="C24" s="40" t="s">
        <v>109</v>
      </c>
      <c r="D24" s="55">
        <v>1470</v>
      </c>
      <c r="E24" s="56">
        <f t="shared" ref="E24:E30" si="2">D24</f>
        <v>1470</v>
      </c>
    </row>
    <row r="25" spans="1:6" ht="25.5" x14ac:dyDescent="0.2">
      <c r="A25" s="21">
        <v>21</v>
      </c>
      <c r="B25" s="39" t="s">
        <v>110</v>
      </c>
      <c r="C25" s="39" t="s">
        <v>111</v>
      </c>
      <c r="D25" s="55">
        <v>1190</v>
      </c>
      <c r="E25" s="56">
        <f t="shared" si="2"/>
        <v>1190</v>
      </c>
    </row>
    <row r="26" spans="1:6" ht="25.5" x14ac:dyDescent="0.2">
      <c r="A26" s="21">
        <v>22</v>
      </c>
      <c r="B26" s="39" t="s">
        <v>112</v>
      </c>
      <c r="C26" s="40" t="s">
        <v>113</v>
      </c>
      <c r="D26" s="55">
        <v>1360</v>
      </c>
      <c r="E26" s="56">
        <f t="shared" si="2"/>
        <v>1360</v>
      </c>
    </row>
    <row r="27" spans="1:6" ht="25.5" x14ac:dyDescent="0.2">
      <c r="A27" s="21">
        <v>23</v>
      </c>
      <c r="B27" s="39" t="s">
        <v>112</v>
      </c>
      <c r="C27" s="40" t="s">
        <v>114</v>
      </c>
      <c r="D27" s="55">
        <v>1390</v>
      </c>
      <c r="E27" s="56">
        <f t="shared" si="2"/>
        <v>1390</v>
      </c>
    </row>
    <row r="28" spans="1:6" x14ac:dyDescent="0.2">
      <c r="A28" s="21">
        <v>24</v>
      </c>
      <c r="B28" s="39" t="s">
        <v>115</v>
      </c>
      <c r="C28" s="40" t="s">
        <v>116</v>
      </c>
      <c r="D28" s="55">
        <v>1840</v>
      </c>
      <c r="E28" s="56">
        <f t="shared" si="2"/>
        <v>1840</v>
      </c>
    </row>
    <row r="29" spans="1:6" x14ac:dyDescent="0.2">
      <c r="A29" s="21">
        <v>25</v>
      </c>
      <c r="B29" s="39" t="s">
        <v>115</v>
      </c>
      <c r="C29" s="40" t="s">
        <v>117</v>
      </c>
      <c r="D29" s="55">
        <v>690</v>
      </c>
      <c r="E29" s="56">
        <f t="shared" si="2"/>
        <v>690</v>
      </c>
    </row>
    <row r="30" spans="1:6" x14ac:dyDescent="0.2">
      <c r="A30" s="21">
        <v>26</v>
      </c>
      <c r="B30" s="39" t="s">
        <v>118</v>
      </c>
      <c r="C30" s="40" t="s">
        <v>119</v>
      </c>
      <c r="D30" s="55">
        <v>1290</v>
      </c>
      <c r="E30" s="56">
        <f t="shared" si="2"/>
        <v>1290</v>
      </c>
    </row>
    <row r="31" spans="1:6" ht="51" x14ac:dyDescent="0.2">
      <c r="A31" s="61">
        <v>27</v>
      </c>
      <c r="B31" s="57" t="s">
        <v>120</v>
      </c>
      <c r="C31" s="58" t="s">
        <v>121</v>
      </c>
      <c r="D31" s="59">
        <v>1210</v>
      </c>
      <c r="E31" s="60">
        <v>847</v>
      </c>
      <c r="F31" s="62"/>
    </row>
    <row r="32" spans="1:6" ht="51" x14ac:dyDescent="0.2">
      <c r="A32" s="61">
        <v>28</v>
      </c>
      <c r="B32" s="57" t="s">
        <v>120</v>
      </c>
      <c r="C32" s="58" t="s">
        <v>122</v>
      </c>
      <c r="D32" s="59">
        <v>930</v>
      </c>
      <c r="E32" s="60">
        <v>651</v>
      </c>
      <c r="F32" s="62"/>
    </row>
    <row r="33" spans="1:6" ht="25.5" x14ac:dyDescent="0.2">
      <c r="A33" s="21">
        <v>29</v>
      </c>
      <c r="B33" s="39" t="s">
        <v>123</v>
      </c>
      <c r="C33" s="40" t="s">
        <v>124</v>
      </c>
      <c r="D33" s="55">
        <v>1420</v>
      </c>
      <c r="E33" s="56">
        <f>D33</f>
        <v>1420</v>
      </c>
    </row>
    <row r="34" spans="1:6" ht="25.5" x14ac:dyDescent="0.2">
      <c r="A34" s="21">
        <v>30</v>
      </c>
      <c r="B34" s="39" t="s">
        <v>125</v>
      </c>
      <c r="C34" s="40" t="s">
        <v>126</v>
      </c>
      <c r="D34" s="55">
        <v>450</v>
      </c>
      <c r="E34" s="56">
        <f t="shared" ref="E34:E35" si="3">D34</f>
        <v>450</v>
      </c>
    </row>
    <row r="35" spans="1:6" ht="25.5" x14ac:dyDescent="0.2">
      <c r="A35" s="21">
        <v>31</v>
      </c>
      <c r="B35" s="39" t="s">
        <v>125</v>
      </c>
      <c r="C35" s="40" t="s">
        <v>127</v>
      </c>
      <c r="D35" s="55">
        <v>870</v>
      </c>
      <c r="E35" s="56">
        <f t="shared" si="3"/>
        <v>870</v>
      </c>
    </row>
    <row r="36" spans="1:6" x14ac:dyDescent="0.2">
      <c r="A36" s="61">
        <v>32</v>
      </c>
      <c r="B36" s="57" t="s">
        <v>128</v>
      </c>
      <c r="C36" s="58" t="s">
        <v>129</v>
      </c>
      <c r="D36" s="59">
        <v>1510</v>
      </c>
      <c r="E36" s="60">
        <v>1057</v>
      </c>
      <c r="F36" s="62"/>
    </row>
    <row r="37" spans="1:6" ht="25.5" x14ac:dyDescent="0.2">
      <c r="A37" s="21">
        <v>33</v>
      </c>
      <c r="B37" s="39" t="s">
        <v>130</v>
      </c>
      <c r="C37" s="40" t="s">
        <v>131</v>
      </c>
      <c r="D37" s="55">
        <v>1640</v>
      </c>
      <c r="E37" s="56">
        <f>D37</f>
        <v>1640</v>
      </c>
    </row>
    <row r="38" spans="1:6" ht="25.5" x14ac:dyDescent="0.2">
      <c r="A38" s="21">
        <v>34</v>
      </c>
      <c r="B38" s="39" t="s">
        <v>132</v>
      </c>
      <c r="C38" s="40" t="s">
        <v>133</v>
      </c>
      <c r="D38" s="55">
        <v>2090</v>
      </c>
      <c r="E38" s="56">
        <f t="shared" ref="E38:E53" si="4">D38</f>
        <v>2090</v>
      </c>
    </row>
    <row r="39" spans="1:6" ht="25.5" x14ac:dyDescent="0.2">
      <c r="A39" s="21">
        <v>35</v>
      </c>
      <c r="B39" s="39" t="s">
        <v>134</v>
      </c>
      <c r="C39" s="40" t="s">
        <v>135</v>
      </c>
      <c r="D39" s="55">
        <v>480</v>
      </c>
      <c r="E39" s="56">
        <f t="shared" si="4"/>
        <v>480</v>
      </c>
    </row>
    <row r="40" spans="1:6" ht="25.5" x14ac:dyDescent="0.2">
      <c r="A40" s="21">
        <v>36</v>
      </c>
      <c r="B40" s="39" t="s">
        <v>136</v>
      </c>
      <c r="C40" s="40" t="s">
        <v>137</v>
      </c>
      <c r="D40" s="55">
        <v>380</v>
      </c>
      <c r="E40" s="56">
        <f t="shared" si="4"/>
        <v>380</v>
      </c>
    </row>
    <row r="41" spans="1:6" ht="25.5" x14ac:dyDescent="0.2">
      <c r="A41" s="21">
        <v>37</v>
      </c>
      <c r="B41" s="39" t="s">
        <v>136</v>
      </c>
      <c r="C41" s="40" t="s">
        <v>138</v>
      </c>
      <c r="D41" s="55">
        <v>410</v>
      </c>
      <c r="E41" s="56">
        <f t="shared" si="4"/>
        <v>410</v>
      </c>
    </row>
    <row r="42" spans="1:6" ht="25.5" x14ac:dyDescent="0.2">
      <c r="A42" s="21">
        <v>38</v>
      </c>
      <c r="B42" s="39" t="s">
        <v>139</v>
      </c>
      <c r="C42" s="40" t="s">
        <v>140</v>
      </c>
      <c r="D42" s="55">
        <v>1190</v>
      </c>
      <c r="E42" s="56">
        <f t="shared" si="4"/>
        <v>1190</v>
      </c>
    </row>
    <row r="43" spans="1:6" ht="25.5" x14ac:dyDescent="0.2">
      <c r="A43" s="21">
        <v>39</v>
      </c>
      <c r="B43" s="39" t="s">
        <v>141</v>
      </c>
      <c r="C43" s="40" t="s">
        <v>142</v>
      </c>
      <c r="D43" s="55">
        <v>330</v>
      </c>
      <c r="E43" s="56">
        <f t="shared" si="4"/>
        <v>330</v>
      </c>
    </row>
    <row r="44" spans="1:6" ht="25.5" x14ac:dyDescent="0.2">
      <c r="A44" s="21">
        <v>40</v>
      </c>
      <c r="B44" s="39" t="s">
        <v>141</v>
      </c>
      <c r="C44" s="40" t="s">
        <v>143</v>
      </c>
      <c r="D44" s="55">
        <v>800</v>
      </c>
      <c r="E44" s="56">
        <f t="shared" si="4"/>
        <v>800</v>
      </c>
    </row>
    <row r="45" spans="1:6" ht="25.5" x14ac:dyDescent="0.2">
      <c r="A45" s="21">
        <v>41</v>
      </c>
      <c r="B45" s="39" t="s">
        <v>144</v>
      </c>
      <c r="C45" s="40" t="s">
        <v>145</v>
      </c>
      <c r="D45" s="55">
        <v>1290</v>
      </c>
      <c r="E45" s="56">
        <f t="shared" si="4"/>
        <v>1290</v>
      </c>
    </row>
    <row r="46" spans="1:6" ht="51" x14ac:dyDescent="0.2">
      <c r="A46" s="21">
        <v>42</v>
      </c>
      <c r="B46" s="39" t="s">
        <v>146</v>
      </c>
      <c r="C46" s="40" t="s">
        <v>147</v>
      </c>
      <c r="D46" s="55">
        <v>2020</v>
      </c>
      <c r="E46" s="56">
        <f t="shared" si="4"/>
        <v>2020</v>
      </c>
    </row>
    <row r="47" spans="1:6" ht="51" x14ac:dyDescent="0.2">
      <c r="A47" s="21">
        <v>43</v>
      </c>
      <c r="B47" s="39" t="s">
        <v>146</v>
      </c>
      <c r="C47" s="40" t="s">
        <v>148</v>
      </c>
      <c r="D47" s="55">
        <v>2020</v>
      </c>
      <c r="E47" s="56">
        <f t="shared" si="4"/>
        <v>2020</v>
      </c>
    </row>
    <row r="48" spans="1:6" ht="25.5" x14ac:dyDescent="0.2">
      <c r="A48" s="21">
        <v>44</v>
      </c>
      <c r="B48" s="39" t="s">
        <v>149</v>
      </c>
      <c r="C48" s="40" t="s">
        <v>150</v>
      </c>
      <c r="D48" s="55">
        <v>440</v>
      </c>
      <c r="E48" s="56">
        <f t="shared" si="4"/>
        <v>440</v>
      </c>
    </row>
    <row r="49" spans="1:8" ht="25.5" x14ac:dyDescent="0.2">
      <c r="A49" s="21">
        <v>45</v>
      </c>
      <c r="B49" s="39" t="s">
        <v>149</v>
      </c>
      <c r="C49" s="40" t="s">
        <v>151</v>
      </c>
      <c r="D49" s="55">
        <v>410</v>
      </c>
      <c r="E49" s="56">
        <f t="shared" si="4"/>
        <v>410</v>
      </c>
    </row>
    <row r="50" spans="1:8" ht="25.5" x14ac:dyDescent="0.2">
      <c r="A50" s="21">
        <v>46</v>
      </c>
      <c r="B50" s="39" t="s">
        <v>152</v>
      </c>
      <c r="C50" s="40" t="s">
        <v>153</v>
      </c>
      <c r="D50" s="55">
        <v>2210</v>
      </c>
      <c r="E50" s="56">
        <f t="shared" si="4"/>
        <v>2210</v>
      </c>
    </row>
    <row r="51" spans="1:8" ht="25.5" x14ac:dyDescent="0.2">
      <c r="A51" s="21">
        <v>47</v>
      </c>
      <c r="B51" s="39" t="s">
        <v>152</v>
      </c>
      <c r="C51" s="40" t="s">
        <v>154</v>
      </c>
      <c r="D51" s="55">
        <v>1030</v>
      </c>
      <c r="E51" s="56">
        <f t="shared" si="4"/>
        <v>1030</v>
      </c>
    </row>
    <row r="52" spans="1:8" ht="25.5" x14ac:dyDescent="0.2">
      <c r="A52" s="21">
        <v>48</v>
      </c>
      <c r="B52" s="39" t="s">
        <v>155</v>
      </c>
      <c r="C52" s="40" t="s">
        <v>156</v>
      </c>
      <c r="D52" s="55">
        <v>1600</v>
      </c>
      <c r="E52" s="56">
        <f t="shared" si="4"/>
        <v>1600</v>
      </c>
    </row>
    <row r="53" spans="1:8" ht="25.5" x14ac:dyDescent="0.2">
      <c r="A53" s="21">
        <v>49</v>
      </c>
      <c r="B53" s="39" t="s">
        <v>155</v>
      </c>
      <c r="C53" s="40" t="s">
        <v>157</v>
      </c>
      <c r="D53" s="55">
        <v>790</v>
      </c>
      <c r="E53" s="56">
        <f t="shared" si="4"/>
        <v>790</v>
      </c>
    </row>
    <row r="54" spans="1:8" x14ac:dyDescent="0.2">
      <c r="A54" s="42"/>
      <c r="B54" s="43"/>
      <c r="D54" s="44"/>
      <c r="E54" s="41"/>
    </row>
    <row r="55" spans="1:8" x14ac:dyDescent="0.2">
      <c r="A55" s="42"/>
      <c r="B55" s="43"/>
      <c r="D55" s="44"/>
      <c r="E55" s="41"/>
    </row>
    <row r="56" spans="1:8" x14ac:dyDescent="0.2">
      <c r="A56" s="42"/>
      <c r="B56" s="43"/>
      <c r="D56" s="44"/>
      <c r="E56" s="41"/>
      <c r="G56" s="41"/>
    </row>
    <row r="57" spans="1:8" x14ac:dyDescent="0.2">
      <c r="E57" s="41"/>
      <c r="H57" s="41"/>
    </row>
    <row r="58" spans="1:8" ht="27.75" customHeight="1" x14ac:dyDescent="0.2">
      <c r="B58" s="15"/>
      <c r="C58" s="15"/>
      <c r="D58" s="16" t="s">
        <v>71</v>
      </c>
      <c r="E58" s="63" t="s">
        <v>416</v>
      </c>
      <c r="G58" s="41"/>
    </row>
    <row r="59" spans="1:8" x14ac:dyDescent="0.2">
      <c r="C59" s="7" t="s">
        <v>5</v>
      </c>
      <c r="D59" s="45">
        <v>57970</v>
      </c>
      <c r="E59" s="56">
        <f>SUM(E5:E53)</f>
        <v>56551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B8" sqref="B8"/>
    </sheetView>
  </sheetViews>
  <sheetFormatPr defaultColWidth="31.5703125" defaultRowHeight="12.75" x14ac:dyDescent="0.2"/>
  <cols>
    <col min="1" max="1" width="2.85546875" style="52" bestFit="1" customWidth="1"/>
    <col min="2" max="2" width="34.5703125" style="3" customWidth="1"/>
    <col min="3" max="3" width="12.5703125" style="3" customWidth="1"/>
    <col min="4" max="4" width="15.5703125" style="3" customWidth="1"/>
    <col min="5" max="5" width="18.140625" style="3" customWidth="1"/>
    <col min="6" max="16384" width="31.5703125" style="3"/>
  </cols>
  <sheetData>
    <row r="2" spans="1:5" x14ac:dyDescent="0.2">
      <c r="B2" s="46" t="s">
        <v>158</v>
      </c>
      <c r="C2" s="46"/>
    </row>
    <row r="4" spans="1:5" ht="38.25" x14ac:dyDescent="0.2">
      <c r="A4" s="53" t="s">
        <v>37</v>
      </c>
      <c r="B4" s="8" t="s">
        <v>0</v>
      </c>
      <c r="C4" s="8" t="s">
        <v>1</v>
      </c>
      <c r="D4" s="16" t="s">
        <v>70</v>
      </c>
      <c r="E4" s="16" t="s">
        <v>414</v>
      </c>
    </row>
    <row r="5" spans="1:5" x14ac:dyDescent="0.2">
      <c r="A5" s="21">
        <v>1</v>
      </c>
      <c r="B5" s="8" t="s">
        <v>159</v>
      </c>
      <c r="C5" s="7" t="s">
        <v>92</v>
      </c>
      <c r="D5" s="47">
        <v>1971</v>
      </c>
      <c r="E5" s="64">
        <f>D5</f>
        <v>1971</v>
      </c>
    </row>
    <row r="6" spans="1:5" ht="25.5" x14ac:dyDescent="0.2">
      <c r="A6" s="53">
        <v>2</v>
      </c>
      <c r="B6" s="8" t="s">
        <v>160</v>
      </c>
      <c r="C6" s="7" t="s">
        <v>92</v>
      </c>
      <c r="D6" s="47">
        <v>981</v>
      </c>
      <c r="E6" s="64">
        <f t="shared" ref="E6:E10" si="0">D6</f>
        <v>981</v>
      </c>
    </row>
    <row r="7" spans="1:5" ht="25.5" x14ac:dyDescent="0.2">
      <c r="A7" s="53">
        <v>3</v>
      </c>
      <c r="B7" s="48" t="s">
        <v>161</v>
      </c>
      <c r="C7" s="7" t="s">
        <v>92</v>
      </c>
      <c r="D7" s="47">
        <v>427</v>
      </c>
      <c r="E7" s="64">
        <f t="shared" si="0"/>
        <v>427</v>
      </c>
    </row>
    <row r="8" spans="1:5" ht="25.5" x14ac:dyDescent="0.2">
      <c r="A8" s="53">
        <v>4</v>
      </c>
      <c r="B8" s="8" t="s">
        <v>162</v>
      </c>
      <c r="C8" s="7" t="s">
        <v>92</v>
      </c>
      <c r="D8" s="47">
        <v>115</v>
      </c>
      <c r="E8" s="64">
        <v>80</v>
      </c>
    </row>
    <row r="9" spans="1:5" ht="25.5" x14ac:dyDescent="0.2">
      <c r="A9" s="53">
        <v>5</v>
      </c>
      <c r="B9" s="48" t="s">
        <v>163</v>
      </c>
      <c r="C9" s="7" t="s">
        <v>92</v>
      </c>
      <c r="D9" s="47">
        <v>742</v>
      </c>
      <c r="E9" s="64">
        <f t="shared" si="0"/>
        <v>742</v>
      </c>
    </row>
    <row r="10" spans="1:5" ht="27.75" customHeight="1" x14ac:dyDescent="0.2">
      <c r="A10" s="53">
        <v>6</v>
      </c>
      <c r="B10" s="48" t="s">
        <v>164</v>
      </c>
      <c r="C10" s="7" t="s">
        <v>92</v>
      </c>
      <c r="D10" s="47">
        <v>848</v>
      </c>
      <c r="E10" s="64">
        <f t="shared" si="0"/>
        <v>848</v>
      </c>
    </row>
    <row r="11" spans="1:5" x14ac:dyDescent="0.2">
      <c r="E11" s="65"/>
    </row>
    <row r="12" spans="1:5" ht="38.25" x14ac:dyDescent="0.2">
      <c r="B12" s="15"/>
      <c r="C12" s="15"/>
      <c r="D12" s="16" t="s">
        <v>71</v>
      </c>
      <c r="E12" s="66" t="s">
        <v>417</v>
      </c>
    </row>
    <row r="13" spans="1:5" x14ac:dyDescent="0.2">
      <c r="C13" s="7" t="s">
        <v>5</v>
      </c>
      <c r="D13" s="45">
        <f>SUM(D5:D10)</f>
        <v>5084</v>
      </c>
      <c r="E13" s="64">
        <f>SUM(E5:E10)</f>
        <v>5049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3"/>
  <sheetViews>
    <sheetView workbookViewId="0">
      <selection activeCell="L22" sqref="L22"/>
    </sheetView>
  </sheetViews>
  <sheetFormatPr defaultRowHeight="15" x14ac:dyDescent="0.25"/>
  <cols>
    <col min="1" max="1" width="4.28515625" style="103" customWidth="1"/>
    <col min="2" max="2" width="65.140625" style="1" customWidth="1"/>
    <col min="3" max="3" width="54.85546875" style="1" customWidth="1"/>
    <col min="4" max="4" width="17.28515625" style="1" customWidth="1"/>
    <col min="5" max="5" width="15.5703125" style="1" customWidth="1"/>
    <col min="6" max="16384" width="9.140625" style="1"/>
  </cols>
  <sheetData>
    <row r="2" spans="1:5" x14ac:dyDescent="0.25">
      <c r="B2" s="100" t="s">
        <v>413</v>
      </c>
    </row>
    <row r="4" spans="1:5" ht="60" x14ac:dyDescent="0.25">
      <c r="B4" s="123" t="s">
        <v>193</v>
      </c>
      <c r="C4" s="124"/>
      <c r="D4" s="101" t="s">
        <v>419</v>
      </c>
      <c r="E4" s="102" t="s">
        <v>420</v>
      </c>
    </row>
    <row r="5" spans="1:5" x14ac:dyDescent="0.25">
      <c r="A5" s="105">
        <v>1</v>
      </c>
      <c r="B5" s="106" t="s">
        <v>165</v>
      </c>
      <c r="C5" s="107" t="s">
        <v>166</v>
      </c>
      <c r="D5" s="108">
        <v>0</v>
      </c>
      <c r="E5" s="108">
        <v>0</v>
      </c>
    </row>
    <row r="6" spans="1:5" x14ac:dyDescent="0.25">
      <c r="A6" s="105">
        <f>SUM(A5+1)</f>
        <v>2</v>
      </c>
      <c r="B6" s="111" t="s">
        <v>165</v>
      </c>
      <c r="C6" s="107" t="s">
        <v>167</v>
      </c>
      <c r="D6" s="108">
        <v>1200</v>
      </c>
      <c r="E6" s="108">
        <v>1200</v>
      </c>
    </row>
    <row r="7" spans="1:5" x14ac:dyDescent="0.25">
      <c r="A7" s="105">
        <f t="shared" ref="A7:A71" si="0">SUM(A6+1)</f>
        <v>3</v>
      </c>
      <c r="B7" s="110" t="s">
        <v>319</v>
      </c>
      <c r="C7" s="107" t="s">
        <v>168</v>
      </c>
      <c r="D7" s="108">
        <v>0</v>
      </c>
      <c r="E7" s="108">
        <v>0</v>
      </c>
    </row>
    <row r="8" spans="1:5" x14ac:dyDescent="0.25">
      <c r="A8" s="105">
        <f t="shared" si="0"/>
        <v>4</v>
      </c>
      <c r="B8" s="110" t="s">
        <v>319</v>
      </c>
      <c r="C8" s="107" t="s">
        <v>169</v>
      </c>
      <c r="D8" s="108">
        <v>800</v>
      </c>
      <c r="E8" s="108">
        <v>800</v>
      </c>
    </row>
    <row r="9" spans="1:5" x14ac:dyDescent="0.25">
      <c r="A9" s="105">
        <f t="shared" si="0"/>
        <v>5</v>
      </c>
      <c r="B9" s="111" t="s">
        <v>170</v>
      </c>
      <c r="C9" s="107" t="s">
        <v>171</v>
      </c>
      <c r="D9" s="108">
        <v>1949</v>
      </c>
      <c r="E9" s="108">
        <v>1949</v>
      </c>
    </row>
    <row r="10" spans="1:5" ht="30" x14ac:dyDescent="0.25">
      <c r="A10" s="105">
        <f t="shared" si="0"/>
        <v>6</v>
      </c>
      <c r="B10" s="125" t="s">
        <v>320</v>
      </c>
      <c r="C10" s="107" t="s">
        <v>172</v>
      </c>
      <c r="D10" s="108">
        <v>0</v>
      </c>
      <c r="E10" s="108">
        <v>0</v>
      </c>
    </row>
    <row r="11" spans="1:5" x14ac:dyDescent="0.25">
      <c r="A11" s="105">
        <f t="shared" si="0"/>
        <v>7</v>
      </c>
      <c r="B11" s="111" t="s">
        <v>173</v>
      </c>
      <c r="C11" s="107" t="s">
        <v>174</v>
      </c>
      <c r="D11" s="108">
        <v>500</v>
      </c>
      <c r="E11" s="108">
        <v>500</v>
      </c>
    </row>
    <row r="12" spans="1:5" x14ac:dyDescent="0.25">
      <c r="A12" s="105">
        <f t="shared" si="0"/>
        <v>8</v>
      </c>
      <c r="B12" s="111" t="s">
        <v>175</v>
      </c>
      <c r="C12" s="110" t="s">
        <v>351</v>
      </c>
      <c r="D12" s="108">
        <v>2700</v>
      </c>
      <c r="E12" s="108">
        <v>2700</v>
      </c>
    </row>
    <row r="13" spans="1:5" x14ac:dyDescent="0.25">
      <c r="A13" s="105">
        <f t="shared" si="0"/>
        <v>9</v>
      </c>
      <c r="B13" s="111" t="s">
        <v>176</v>
      </c>
      <c r="C13" s="107" t="s">
        <v>177</v>
      </c>
      <c r="D13" s="108">
        <v>800</v>
      </c>
      <c r="E13" s="108">
        <v>800</v>
      </c>
    </row>
    <row r="14" spans="1:5" ht="30" x14ac:dyDescent="0.25">
      <c r="A14" s="105">
        <f t="shared" si="0"/>
        <v>10</v>
      </c>
      <c r="B14" s="125" t="s">
        <v>320</v>
      </c>
      <c r="C14" s="107" t="s">
        <v>178</v>
      </c>
      <c r="D14" s="108">
        <v>0</v>
      </c>
      <c r="E14" s="108">
        <v>0</v>
      </c>
    </row>
    <row r="15" spans="1:5" x14ac:dyDescent="0.25">
      <c r="A15" s="105">
        <f t="shared" si="0"/>
        <v>11</v>
      </c>
      <c r="B15" s="111" t="s">
        <v>179</v>
      </c>
      <c r="C15" s="107" t="s">
        <v>180</v>
      </c>
      <c r="D15" s="108">
        <v>0</v>
      </c>
      <c r="E15" s="108">
        <v>0</v>
      </c>
    </row>
    <row r="16" spans="1:5" x14ac:dyDescent="0.25">
      <c r="A16" s="105">
        <f t="shared" si="0"/>
        <v>12</v>
      </c>
      <c r="B16" s="111" t="s">
        <v>155</v>
      </c>
      <c r="C16" s="107" t="s">
        <v>181</v>
      </c>
      <c r="D16" s="108">
        <v>1000</v>
      </c>
      <c r="E16" s="108">
        <v>1000</v>
      </c>
    </row>
    <row r="17" spans="1:5" ht="30" x14ac:dyDescent="0.25">
      <c r="A17" s="105">
        <f t="shared" si="0"/>
        <v>13</v>
      </c>
      <c r="B17" s="111" t="s">
        <v>182</v>
      </c>
      <c r="C17" s="107" t="s">
        <v>183</v>
      </c>
      <c r="D17" s="108">
        <v>600</v>
      </c>
      <c r="E17" s="108">
        <v>600</v>
      </c>
    </row>
    <row r="18" spans="1:5" ht="30" x14ac:dyDescent="0.25">
      <c r="A18" s="105">
        <f t="shared" si="0"/>
        <v>14</v>
      </c>
      <c r="B18" s="111" t="s">
        <v>184</v>
      </c>
      <c r="C18" s="106" t="s">
        <v>185</v>
      </c>
      <c r="D18" s="108">
        <v>0</v>
      </c>
      <c r="E18" s="108">
        <v>0</v>
      </c>
    </row>
    <row r="19" spans="1:5" x14ac:dyDescent="0.25">
      <c r="A19" s="105">
        <f t="shared" si="0"/>
        <v>15</v>
      </c>
      <c r="B19" s="111" t="s">
        <v>186</v>
      </c>
      <c r="C19" s="107" t="s">
        <v>187</v>
      </c>
      <c r="D19" s="108">
        <v>0</v>
      </c>
      <c r="E19" s="108">
        <v>0</v>
      </c>
    </row>
    <row r="20" spans="1:5" x14ac:dyDescent="0.25">
      <c r="A20" s="105">
        <f t="shared" si="0"/>
        <v>16</v>
      </c>
      <c r="B20" s="111" t="s">
        <v>188</v>
      </c>
      <c r="C20" s="106" t="s">
        <v>350</v>
      </c>
      <c r="D20" s="108">
        <v>0</v>
      </c>
      <c r="E20" s="108">
        <v>0</v>
      </c>
    </row>
    <row r="21" spans="1:5" ht="30" x14ac:dyDescent="0.25">
      <c r="A21" s="105">
        <f t="shared" si="0"/>
        <v>17</v>
      </c>
      <c r="B21" s="111" t="s">
        <v>189</v>
      </c>
      <c r="C21" s="110" t="s">
        <v>349</v>
      </c>
      <c r="D21" s="108">
        <v>1000</v>
      </c>
      <c r="E21" s="135">
        <v>0</v>
      </c>
    </row>
    <row r="22" spans="1:5" x14ac:dyDescent="0.25">
      <c r="A22" s="105">
        <f t="shared" si="0"/>
        <v>18</v>
      </c>
      <c r="B22" s="111" t="s">
        <v>190</v>
      </c>
      <c r="C22" s="107" t="s">
        <v>191</v>
      </c>
      <c r="D22" s="108">
        <v>2500</v>
      </c>
      <c r="E22" s="108">
        <v>2500</v>
      </c>
    </row>
    <row r="23" spans="1:5" x14ac:dyDescent="0.25">
      <c r="A23" s="105">
        <f t="shared" si="0"/>
        <v>19</v>
      </c>
      <c r="B23" s="106" t="s">
        <v>155</v>
      </c>
      <c r="C23" s="107" t="s">
        <v>192</v>
      </c>
      <c r="D23" s="108">
        <v>800</v>
      </c>
      <c r="E23" s="108">
        <v>800</v>
      </c>
    </row>
    <row r="24" spans="1:5" x14ac:dyDescent="0.25">
      <c r="B24" s="126"/>
      <c r="C24" s="112" t="s">
        <v>282</v>
      </c>
      <c r="D24" s="113">
        <f>SUM(D5:D23)</f>
        <v>13849</v>
      </c>
      <c r="E24" s="129">
        <f>SUM(E5:E23)</f>
        <v>12849</v>
      </c>
    </row>
    <row r="25" spans="1:5" x14ac:dyDescent="0.25">
      <c r="B25" s="126"/>
      <c r="C25" s="112"/>
      <c r="D25" s="113"/>
    </row>
    <row r="26" spans="1:5" x14ac:dyDescent="0.25">
      <c r="B26" s="104" t="s">
        <v>194</v>
      </c>
      <c r="D26" s="2"/>
    </row>
    <row r="27" spans="1:5" x14ac:dyDescent="0.25">
      <c r="A27" s="105">
        <f t="shared" si="0"/>
        <v>1</v>
      </c>
      <c r="B27" s="115" t="s">
        <v>321</v>
      </c>
      <c r="C27" s="106" t="s">
        <v>220</v>
      </c>
      <c r="D27" s="108">
        <v>0</v>
      </c>
      <c r="E27" s="108">
        <v>0</v>
      </c>
    </row>
    <row r="28" spans="1:5" x14ac:dyDescent="0.25">
      <c r="A28" s="105">
        <f t="shared" si="0"/>
        <v>2</v>
      </c>
      <c r="B28" s="111" t="s">
        <v>195</v>
      </c>
      <c r="C28" s="106" t="s">
        <v>221</v>
      </c>
      <c r="D28" s="108">
        <v>0</v>
      </c>
      <c r="E28" s="108">
        <v>0</v>
      </c>
    </row>
    <row r="29" spans="1:5" x14ac:dyDescent="0.25">
      <c r="A29" s="105">
        <f t="shared" si="0"/>
        <v>3</v>
      </c>
      <c r="B29" s="110" t="s">
        <v>322</v>
      </c>
      <c r="C29" s="106" t="s">
        <v>222</v>
      </c>
      <c r="D29" s="108">
        <v>500</v>
      </c>
      <c r="E29" s="108">
        <v>500</v>
      </c>
    </row>
    <row r="30" spans="1:5" x14ac:dyDescent="0.25">
      <c r="A30" s="105">
        <f t="shared" si="0"/>
        <v>4</v>
      </c>
      <c r="B30" s="111" t="s">
        <v>179</v>
      </c>
      <c r="C30" s="106" t="s">
        <v>223</v>
      </c>
      <c r="D30" s="108">
        <v>400</v>
      </c>
      <c r="E30" s="108">
        <v>0</v>
      </c>
    </row>
    <row r="31" spans="1:5" x14ac:dyDescent="0.25">
      <c r="A31" s="105">
        <f t="shared" si="0"/>
        <v>5</v>
      </c>
      <c r="B31" s="110" t="s">
        <v>322</v>
      </c>
      <c r="C31" s="106" t="s">
        <v>224</v>
      </c>
      <c r="D31" s="108">
        <v>500</v>
      </c>
      <c r="E31" s="108">
        <v>500</v>
      </c>
    </row>
    <row r="32" spans="1:5" x14ac:dyDescent="0.25">
      <c r="A32" s="105">
        <f t="shared" si="0"/>
        <v>6</v>
      </c>
      <c r="B32" s="111" t="s">
        <v>196</v>
      </c>
      <c r="C32" s="106" t="s">
        <v>225</v>
      </c>
      <c r="D32" s="108">
        <v>700</v>
      </c>
      <c r="E32" s="108">
        <v>700</v>
      </c>
    </row>
    <row r="33" spans="1:6" x14ac:dyDescent="0.25">
      <c r="A33" s="105">
        <f t="shared" si="0"/>
        <v>7</v>
      </c>
      <c r="B33" s="111" t="s">
        <v>195</v>
      </c>
      <c r="C33" s="106" t="s">
        <v>226</v>
      </c>
      <c r="D33" s="108">
        <v>800</v>
      </c>
      <c r="E33" s="108">
        <v>800</v>
      </c>
    </row>
    <row r="34" spans="1:6" x14ac:dyDescent="0.25">
      <c r="A34" s="105">
        <f t="shared" si="0"/>
        <v>8</v>
      </c>
      <c r="B34" s="111" t="s">
        <v>197</v>
      </c>
      <c r="C34" s="106" t="s">
        <v>227</v>
      </c>
      <c r="D34" s="108">
        <v>400</v>
      </c>
      <c r="E34" s="108">
        <v>400</v>
      </c>
    </row>
    <row r="35" spans="1:6" ht="30" x14ac:dyDescent="0.25">
      <c r="A35" s="105">
        <f t="shared" si="0"/>
        <v>9</v>
      </c>
      <c r="B35" s="133" t="s">
        <v>198</v>
      </c>
      <c r="C35" s="134" t="s">
        <v>228</v>
      </c>
      <c r="D35" s="135">
        <v>400</v>
      </c>
      <c r="E35" s="135">
        <v>400</v>
      </c>
    </row>
    <row r="36" spans="1:6" ht="30" x14ac:dyDescent="0.25">
      <c r="A36" s="105">
        <f t="shared" si="0"/>
        <v>10</v>
      </c>
      <c r="B36" s="133" t="s">
        <v>198</v>
      </c>
      <c r="C36" s="134" t="s">
        <v>229</v>
      </c>
      <c r="D36" s="135">
        <v>400</v>
      </c>
      <c r="E36" s="135">
        <v>400</v>
      </c>
    </row>
    <row r="37" spans="1:6" ht="30" x14ac:dyDescent="0.25">
      <c r="A37" s="105">
        <f t="shared" si="0"/>
        <v>11</v>
      </c>
      <c r="B37" s="111" t="s">
        <v>199</v>
      </c>
      <c r="C37" s="106" t="s">
        <v>230</v>
      </c>
      <c r="D37" s="108">
        <v>800</v>
      </c>
      <c r="E37" s="108">
        <v>800</v>
      </c>
    </row>
    <row r="38" spans="1:6" ht="30" x14ac:dyDescent="0.25">
      <c r="A38" s="105">
        <f t="shared" si="0"/>
        <v>12</v>
      </c>
      <c r="B38" s="111" t="s">
        <v>173</v>
      </c>
      <c r="C38" s="106" t="s">
        <v>231</v>
      </c>
      <c r="D38" s="108">
        <v>800</v>
      </c>
      <c r="E38" s="108">
        <v>800</v>
      </c>
    </row>
    <row r="39" spans="1:6" ht="30" x14ac:dyDescent="0.25">
      <c r="A39" s="105">
        <f t="shared" si="0"/>
        <v>13</v>
      </c>
      <c r="B39" s="111" t="s">
        <v>200</v>
      </c>
      <c r="C39" s="106" t="s">
        <v>232</v>
      </c>
      <c r="D39" s="108">
        <v>900</v>
      </c>
      <c r="E39" s="108">
        <v>900</v>
      </c>
    </row>
    <row r="40" spans="1:6" x14ac:dyDescent="0.25">
      <c r="A40" s="105">
        <f t="shared" si="0"/>
        <v>14</v>
      </c>
      <c r="B40" s="110" t="s">
        <v>323</v>
      </c>
      <c r="C40" s="110" t="s">
        <v>348</v>
      </c>
      <c r="D40" s="108">
        <v>400</v>
      </c>
      <c r="E40" s="135">
        <v>0</v>
      </c>
      <c r="F40" s="142"/>
    </row>
    <row r="41" spans="1:6" ht="30" x14ac:dyDescent="0.25">
      <c r="A41" s="105">
        <f t="shared" si="0"/>
        <v>15</v>
      </c>
      <c r="B41" s="111" t="s">
        <v>201</v>
      </c>
      <c r="C41" s="106" t="s">
        <v>233</v>
      </c>
      <c r="D41" s="108">
        <v>500</v>
      </c>
      <c r="E41" s="108">
        <v>500</v>
      </c>
    </row>
    <row r="42" spans="1:6" x14ac:dyDescent="0.25">
      <c r="A42" s="105">
        <f t="shared" si="0"/>
        <v>16</v>
      </c>
      <c r="B42" s="111" t="s">
        <v>165</v>
      </c>
      <c r="C42" s="106" t="s">
        <v>234</v>
      </c>
      <c r="D42" s="108">
        <v>800</v>
      </c>
      <c r="E42" s="108">
        <v>800</v>
      </c>
    </row>
    <row r="43" spans="1:6" x14ac:dyDescent="0.25">
      <c r="A43" s="105">
        <f t="shared" si="0"/>
        <v>17</v>
      </c>
      <c r="B43" s="110" t="s">
        <v>319</v>
      </c>
      <c r="C43" s="106" t="s">
        <v>235</v>
      </c>
      <c r="D43" s="108">
        <v>400</v>
      </c>
      <c r="E43" s="108">
        <v>400</v>
      </c>
    </row>
    <row r="44" spans="1:6" x14ac:dyDescent="0.25">
      <c r="A44" s="105">
        <f t="shared" si="0"/>
        <v>18</v>
      </c>
      <c r="B44" s="111" t="s">
        <v>202</v>
      </c>
      <c r="C44" s="106" t="s">
        <v>236</v>
      </c>
      <c r="D44" s="108">
        <v>1000</v>
      </c>
      <c r="E44" s="108">
        <v>1000</v>
      </c>
    </row>
    <row r="45" spans="1:6" ht="30" x14ac:dyDescent="0.25">
      <c r="A45" s="105">
        <f t="shared" si="0"/>
        <v>19</v>
      </c>
      <c r="B45" s="110" t="s">
        <v>324</v>
      </c>
      <c r="C45" s="106" t="s">
        <v>237</v>
      </c>
      <c r="D45" s="108">
        <v>500</v>
      </c>
      <c r="E45" s="108">
        <v>500</v>
      </c>
    </row>
    <row r="46" spans="1:6" ht="30" x14ac:dyDescent="0.25">
      <c r="A46" s="105">
        <f t="shared" si="0"/>
        <v>20</v>
      </c>
      <c r="B46" s="125" t="s">
        <v>320</v>
      </c>
      <c r="C46" s="106" t="s">
        <v>238</v>
      </c>
      <c r="D46" s="108">
        <v>500</v>
      </c>
      <c r="E46" s="108">
        <v>500</v>
      </c>
    </row>
    <row r="47" spans="1:6" x14ac:dyDescent="0.25">
      <c r="A47" s="105">
        <f t="shared" si="0"/>
        <v>21</v>
      </c>
      <c r="B47" s="111" t="s">
        <v>186</v>
      </c>
      <c r="C47" s="106" t="s">
        <v>239</v>
      </c>
      <c r="D47" s="108">
        <v>1000</v>
      </c>
      <c r="E47" s="108">
        <v>1000</v>
      </c>
    </row>
    <row r="48" spans="1:6" ht="30" x14ac:dyDescent="0.25">
      <c r="A48" s="105">
        <f t="shared" si="0"/>
        <v>22</v>
      </c>
      <c r="B48" s="125" t="s">
        <v>320</v>
      </c>
      <c r="C48" s="106" t="s">
        <v>240</v>
      </c>
      <c r="D48" s="108">
        <v>700</v>
      </c>
      <c r="E48" s="108">
        <v>700</v>
      </c>
    </row>
    <row r="49" spans="1:5" x14ac:dyDescent="0.25">
      <c r="A49" s="105">
        <f t="shared" si="0"/>
        <v>23</v>
      </c>
      <c r="B49" s="111" t="s">
        <v>204</v>
      </c>
      <c r="C49" s="110" t="s">
        <v>347</v>
      </c>
      <c r="D49" s="108">
        <v>800</v>
      </c>
      <c r="E49" s="108">
        <v>800</v>
      </c>
    </row>
    <row r="50" spans="1:5" ht="30" x14ac:dyDescent="0.25">
      <c r="A50" s="105">
        <f t="shared" si="0"/>
        <v>24</v>
      </c>
      <c r="B50" s="110" t="s">
        <v>323</v>
      </c>
      <c r="C50" s="106" t="s">
        <v>352</v>
      </c>
      <c r="D50" s="108">
        <v>400</v>
      </c>
      <c r="E50" s="108">
        <v>400</v>
      </c>
    </row>
    <row r="51" spans="1:5" ht="45" x14ac:dyDescent="0.25">
      <c r="A51" s="105">
        <f t="shared" si="0"/>
        <v>25</v>
      </c>
      <c r="B51" s="111" t="s">
        <v>205</v>
      </c>
      <c r="C51" s="106" t="s">
        <v>241</v>
      </c>
      <c r="D51" s="108">
        <v>600</v>
      </c>
      <c r="E51" s="108">
        <v>600</v>
      </c>
    </row>
    <row r="52" spans="1:5" x14ac:dyDescent="0.25">
      <c r="A52" s="105">
        <f t="shared" si="0"/>
        <v>26</v>
      </c>
      <c r="B52" s="110" t="s">
        <v>319</v>
      </c>
      <c r="C52" s="106" t="s">
        <v>242</v>
      </c>
      <c r="D52" s="108">
        <v>700</v>
      </c>
      <c r="E52" s="108">
        <v>700</v>
      </c>
    </row>
    <row r="53" spans="1:5" x14ac:dyDescent="0.25">
      <c r="A53" s="105">
        <f t="shared" si="0"/>
        <v>27</v>
      </c>
      <c r="B53" s="111" t="s">
        <v>176</v>
      </c>
      <c r="C53" s="106" t="s">
        <v>243</v>
      </c>
      <c r="D53" s="108">
        <v>400</v>
      </c>
      <c r="E53" s="108">
        <v>400</v>
      </c>
    </row>
    <row r="54" spans="1:5" x14ac:dyDescent="0.25">
      <c r="A54" s="105">
        <f t="shared" si="0"/>
        <v>28</v>
      </c>
      <c r="B54" s="111" t="s">
        <v>206</v>
      </c>
      <c r="C54" s="106" t="s">
        <v>244</v>
      </c>
      <c r="D54" s="108">
        <v>700</v>
      </c>
      <c r="E54" s="108">
        <v>700</v>
      </c>
    </row>
    <row r="55" spans="1:5" x14ac:dyDescent="0.25">
      <c r="A55" s="105">
        <f t="shared" si="0"/>
        <v>29</v>
      </c>
      <c r="B55" s="111" t="s">
        <v>207</v>
      </c>
      <c r="C55" s="110" t="s">
        <v>346</v>
      </c>
      <c r="D55" s="108">
        <v>0</v>
      </c>
      <c r="E55" s="108">
        <v>0</v>
      </c>
    </row>
    <row r="56" spans="1:5" x14ac:dyDescent="0.25">
      <c r="A56" s="105">
        <f t="shared" si="0"/>
        <v>30</v>
      </c>
      <c r="B56" s="111" t="s">
        <v>186</v>
      </c>
      <c r="C56" s="106" t="s">
        <v>245</v>
      </c>
      <c r="D56" s="108">
        <v>1000</v>
      </c>
      <c r="E56" s="108">
        <v>1000</v>
      </c>
    </row>
    <row r="57" spans="1:5" x14ac:dyDescent="0.25">
      <c r="A57" s="105">
        <f t="shared" si="0"/>
        <v>31</v>
      </c>
      <c r="B57" s="111" t="s">
        <v>208</v>
      </c>
      <c r="C57" s="110" t="s">
        <v>345</v>
      </c>
      <c r="D57" s="108">
        <v>400</v>
      </c>
      <c r="E57" s="108">
        <v>400</v>
      </c>
    </row>
    <row r="58" spans="1:5" x14ac:dyDescent="0.25">
      <c r="A58" s="105">
        <f t="shared" si="0"/>
        <v>32</v>
      </c>
      <c r="B58" s="111" t="s">
        <v>209</v>
      </c>
      <c r="C58" s="106" t="s">
        <v>246</v>
      </c>
      <c r="D58" s="108">
        <v>0</v>
      </c>
      <c r="E58" s="108">
        <v>0</v>
      </c>
    </row>
    <row r="59" spans="1:5" x14ac:dyDescent="0.25">
      <c r="A59" s="105">
        <f t="shared" si="0"/>
        <v>33</v>
      </c>
      <c r="B59" s="111" t="s">
        <v>206</v>
      </c>
      <c r="C59" s="106" t="s">
        <v>247</v>
      </c>
      <c r="D59" s="108">
        <v>700</v>
      </c>
      <c r="E59" s="108">
        <v>700</v>
      </c>
    </row>
    <row r="60" spans="1:5" ht="45" x14ac:dyDescent="0.25">
      <c r="A60" s="105">
        <f t="shared" si="0"/>
        <v>34</v>
      </c>
      <c r="B60" s="111" t="s">
        <v>205</v>
      </c>
      <c r="C60" s="106" t="s">
        <v>248</v>
      </c>
      <c r="D60" s="108">
        <v>1200</v>
      </c>
      <c r="E60" s="108">
        <v>1200</v>
      </c>
    </row>
    <row r="61" spans="1:5" x14ac:dyDescent="0.25">
      <c r="A61" s="105">
        <f t="shared" si="0"/>
        <v>35</v>
      </c>
      <c r="B61" s="111" t="s">
        <v>200</v>
      </c>
      <c r="C61" s="110" t="s">
        <v>344</v>
      </c>
      <c r="D61" s="108">
        <v>1300</v>
      </c>
      <c r="E61" s="108">
        <v>1300</v>
      </c>
    </row>
    <row r="62" spans="1:5" x14ac:dyDescent="0.25">
      <c r="A62" s="105">
        <f t="shared" si="0"/>
        <v>36</v>
      </c>
      <c r="B62" s="111" t="s">
        <v>203</v>
      </c>
      <c r="C62" s="106" t="s">
        <v>249</v>
      </c>
      <c r="D62" s="108">
        <v>600</v>
      </c>
      <c r="E62" s="135">
        <v>0</v>
      </c>
    </row>
    <row r="63" spans="1:5" x14ac:dyDescent="0.25">
      <c r="A63" s="105">
        <f t="shared" si="0"/>
        <v>37</v>
      </c>
      <c r="B63" s="111" t="s">
        <v>197</v>
      </c>
      <c r="C63" s="106" t="s">
        <v>250</v>
      </c>
      <c r="D63" s="108">
        <v>1000</v>
      </c>
      <c r="E63" s="108">
        <v>1000</v>
      </c>
    </row>
    <row r="64" spans="1:5" x14ac:dyDescent="0.25">
      <c r="A64" s="105">
        <f t="shared" si="0"/>
        <v>38</v>
      </c>
      <c r="B64" s="111" t="s">
        <v>165</v>
      </c>
      <c r="C64" s="106" t="s">
        <v>251</v>
      </c>
      <c r="D64" s="108">
        <v>800</v>
      </c>
      <c r="E64" s="108">
        <v>800</v>
      </c>
    </row>
    <row r="65" spans="1:5" x14ac:dyDescent="0.25">
      <c r="A65" s="105">
        <f t="shared" si="0"/>
        <v>39</v>
      </c>
      <c r="B65" s="111" t="s">
        <v>115</v>
      </c>
      <c r="C65" s="106" t="s">
        <v>252</v>
      </c>
      <c r="D65" s="108">
        <v>5534</v>
      </c>
      <c r="E65" s="108">
        <v>5534</v>
      </c>
    </row>
    <row r="66" spans="1:5" x14ac:dyDescent="0.25">
      <c r="A66" s="105">
        <f t="shared" si="0"/>
        <v>40</v>
      </c>
      <c r="B66" s="111" t="s">
        <v>170</v>
      </c>
      <c r="C66" s="106" t="s">
        <v>253</v>
      </c>
      <c r="D66" s="108">
        <v>1100</v>
      </c>
      <c r="E66" s="108">
        <v>1100</v>
      </c>
    </row>
    <row r="67" spans="1:5" ht="30" x14ac:dyDescent="0.25">
      <c r="A67" s="105">
        <f t="shared" si="0"/>
        <v>41</v>
      </c>
      <c r="B67" s="111" t="s">
        <v>199</v>
      </c>
      <c r="C67" s="106" t="s">
        <v>254</v>
      </c>
      <c r="D67" s="108">
        <v>600</v>
      </c>
      <c r="E67" s="108">
        <v>600</v>
      </c>
    </row>
    <row r="68" spans="1:5" x14ac:dyDescent="0.25">
      <c r="A68" s="105">
        <f t="shared" si="0"/>
        <v>42</v>
      </c>
      <c r="B68" s="111" t="s">
        <v>210</v>
      </c>
      <c r="C68" s="106" t="s">
        <v>255</v>
      </c>
      <c r="D68" s="108">
        <v>2100</v>
      </c>
      <c r="E68" s="108">
        <v>2100</v>
      </c>
    </row>
    <row r="69" spans="1:5" x14ac:dyDescent="0.25">
      <c r="A69" s="105">
        <f t="shared" si="0"/>
        <v>43</v>
      </c>
      <c r="B69" s="111" t="s">
        <v>208</v>
      </c>
      <c r="C69" s="110" t="s">
        <v>343</v>
      </c>
      <c r="D69" s="108">
        <v>700</v>
      </c>
      <c r="E69" s="108">
        <v>700</v>
      </c>
    </row>
    <row r="70" spans="1:5" x14ac:dyDescent="0.25">
      <c r="A70" s="105">
        <f t="shared" si="0"/>
        <v>44</v>
      </c>
      <c r="B70" s="125" t="s">
        <v>325</v>
      </c>
      <c r="C70" s="110" t="s">
        <v>342</v>
      </c>
      <c r="D70" s="108">
        <v>1300</v>
      </c>
      <c r="E70" s="108">
        <v>1300</v>
      </c>
    </row>
    <row r="71" spans="1:5" x14ac:dyDescent="0.25">
      <c r="A71" s="105">
        <f t="shared" si="0"/>
        <v>45</v>
      </c>
      <c r="B71" s="111" t="s">
        <v>211</v>
      </c>
      <c r="C71" s="106" t="s">
        <v>256</v>
      </c>
      <c r="D71" s="108">
        <v>2000</v>
      </c>
      <c r="E71" s="108">
        <v>2000</v>
      </c>
    </row>
    <row r="72" spans="1:5" x14ac:dyDescent="0.25">
      <c r="A72" s="105">
        <f t="shared" ref="A72:A136" si="1">SUM(A71+1)</f>
        <v>46</v>
      </c>
      <c r="B72" s="111" t="s">
        <v>211</v>
      </c>
      <c r="C72" s="106" t="s">
        <v>257</v>
      </c>
      <c r="D72" s="108">
        <v>1200</v>
      </c>
      <c r="E72" s="108">
        <v>1200</v>
      </c>
    </row>
    <row r="73" spans="1:5" x14ac:dyDescent="0.25">
      <c r="A73" s="105">
        <f t="shared" si="1"/>
        <v>47</v>
      </c>
      <c r="B73" s="111" t="s">
        <v>190</v>
      </c>
      <c r="C73" s="106" t="s">
        <v>258</v>
      </c>
      <c r="D73" s="108">
        <v>1200</v>
      </c>
      <c r="E73" s="108">
        <v>1200</v>
      </c>
    </row>
    <row r="74" spans="1:5" x14ac:dyDescent="0.25">
      <c r="A74" s="105">
        <f t="shared" si="1"/>
        <v>48</v>
      </c>
      <c r="B74" s="111" t="s">
        <v>175</v>
      </c>
      <c r="C74" s="106" t="s">
        <v>341</v>
      </c>
      <c r="D74" s="108">
        <v>2200</v>
      </c>
      <c r="E74" s="108">
        <v>2200</v>
      </c>
    </row>
    <row r="75" spans="1:5" x14ac:dyDescent="0.25">
      <c r="A75" s="105">
        <f t="shared" si="1"/>
        <v>49</v>
      </c>
      <c r="B75" s="111" t="s">
        <v>175</v>
      </c>
      <c r="C75" s="106" t="s">
        <v>340</v>
      </c>
      <c r="D75" s="108">
        <v>1400</v>
      </c>
      <c r="E75" s="108">
        <v>1400</v>
      </c>
    </row>
    <row r="76" spans="1:5" x14ac:dyDescent="0.25">
      <c r="A76" s="105">
        <f t="shared" si="1"/>
        <v>50</v>
      </c>
      <c r="B76" s="111" t="s">
        <v>212</v>
      </c>
      <c r="C76" s="106" t="s">
        <v>339</v>
      </c>
      <c r="D76" s="108">
        <v>1400</v>
      </c>
      <c r="E76" s="108">
        <v>1400</v>
      </c>
    </row>
    <row r="77" spans="1:5" x14ac:dyDescent="0.25">
      <c r="A77" s="105">
        <f t="shared" si="1"/>
        <v>51</v>
      </c>
      <c r="B77" s="111" t="s">
        <v>213</v>
      </c>
      <c r="C77" s="106" t="s">
        <v>259</v>
      </c>
      <c r="D77" s="108">
        <v>1000</v>
      </c>
      <c r="E77" s="108">
        <v>1000</v>
      </c>
    </row>
    <row r="78" spans="1:5" ht="30" x14ac:dyDescent="0.25">
      <c r="A78" s="105">
        <f t="shared" si="1"/>
        <v>52</v>
      </c>
      <c r="B78" s="111" t="s">
        <v>182</v>
      </c>
      <c r="C78" s="106" t="s">
        <v>338</v>
      </c>
      <c r="D78" s="108">
        <v>1000</v>
      </c>
      <c r="E78" s="108">
        <v>1000</v>
      </c>
    </row>
    <row r="79" spans="1:5" ht="30" x14ac:dyDescent="0.25">
      <c r="A79" s="105">
        <f t="shared" si="1"/>
        <v>53</v>
      </c>
      <c r="B79" s="111" t="s">
        <v>182</v>
      </c>
      <c r="C79" s="106" t="s">
        <v>260</v>
      </c>
      <c r="D79" s="108">
        <v>900</v>
      </c>
      <c r="E79" s="108">
        <v>900</v>
      </c>
    </row>
    <row r="80" spans="1:5" x14ac:dyDescent="0.25">
      <c r="A80" s="105">
        <f t="shared" si="1"/>
        <v>54</v>
      </c>
      <c r="B80" s="111" t="s">
        <v>155</v>
      </c>
      <c r="C80" s="106" t="s">
        <v>261</v>
      </c>
      <c r="D80" s="108">
        <v>2900</v>
      </c>
      <c r="E80" s="108">
        <v>2900</v>
      </c>
    </row>
    <row r="81" spans="1:5" x14ac:dyDescent="0.25">
      <c r="A81" s="105">
        <f t="shared" si="1"/>
        <v>55</v>
      </c>
      <c r="B81" s="111" t="s">
        <v>115</v>
      </c>
      <c r="C81" s="106" t="s">
        <v>262</v>
      </c>
      <c r="D81" s="108">
        <v>800</v>
      </c>
      <c r="E81" s="108">
        <v>800</v>
      </c>
    </row>
    <row r="82" spans="1:5" x14ac:dyDescent="0.25">
      <c r="A82" s="105">
        <f t="shared" si="1"/>
        <v>56</v>
      </c>
      <c r="B82" s="111" t="s">
        <v>173</v>
      </c>
      <c r="C82" s="106" t="s">
        <v>263</v>
      </c>
      <c r="D82" s="108">
        <v>1700</v>
      </c>
      <c r="E82" s="108">
        <v>1700</v>
      </c>
    </row>
    <row r="83" spans="1:5" x14ac:dyDescent="0.25">
      <c r="A83" s="105">
        <f t="shared" si="1"/>
        <v>57</v>
      </c>
      <c r="B83" s="111" t="s">
        <v>214</v>
      </c>
      <c r="C83" s="106" t="s">
        <v>264</v>
      </c>
      <c r="D83" s="108">
        <v>1000</v>
      </c>
      <c r="E83" s="108">
        <v>1000</v>
      </c>
    </row>
    <row r="84" spans="1:5" ht="30" x14ac:dyDescent="0.25">
      <c r="A84" s="105">
        <f t="shared" si="1"/>
        <v>58</v>
      </c>
      <c r="B84" s="127" t="s">
        <v>326</v>
      </c>
      <c r="C84" s="106" t="s">
        <v>265</v>
      </c>
      <c r="D84" s="108">
        <v>700</v>
      </c>
      <c r="E84" s="108">
        <v>700</v>
      </c>
    </row>
    <row r="85" spans="1:5" x14ac:dyDescent="0.25">
      <c r="A85" s="105">
        <f t="shared" si="1"/>
        <v>59</v>
      </c>
      <c r="B85" s="111" t="s">
        <v>190</v>
      </c>
      <c r="C85" s="106" t="s">
        <v>266</v>
      </c>
      <c r="D85" s="108">
        <v>1200</v>
      </c>
      <c r="E85" s="108">
        <v>1200</v>
      </c>
    </row>
    <row r="86" spans="1:5" x14ac:dyDescent="0.25">
      <c r="A86" s="105">
        <f t="shared" si="1"/>
        <v>60</v>
      </c>
      <c r="B86" s="110" t="s">
        <v>327</v>
      </c>
      <c r="C86" s="110" t="s">
        <v>337</v>
      </c>
      <c r="D86" s="108">
        <v>1200</v>
      </c>
      <c r="E86" s="108">
        <v>1200</v>
      </c>
    </row>
    <row r="87" spans="1:5" x14ac:dyDescent="0.25">
      <c r="A87" s="105">
        <f t="shared" si="1"/>
        <v>61</v>
      </c>
      <c r="B87" s="111" t="s">
        <v>184</v>
      </c>
      <c r="C87" s="106" t="s">
        <v>267</v>
      </c>
      <c r="D87" s="108">
        <v>1000</v>
      </c>
      <c r="E87" s="108">
        <v>1000</v>
      </c>
    </row>
    <row r="88" spans="1:5" x14ac:dyDescent="0.25">
      <c r="A88" s="105">
        <f t="shared" si="1"/>
        <v>62</v>
      </c>
      <c r="B88" s="125" t="s">
        <v>325</v>
      </c>
      <c r="C88" s="106" t="s">
        <v>268</v>
      </c>
      <c r="D88" s="108">
        <v>1900</v>
      </c>
      <c r="E88" s="108">
        <v>1900</v>
      </c>
    </row>
    <row r="89" spans="1:5" x14ac:dyDescent="0.25">
      <c r="A89" s="105">
        <f t="shared" si="1"/>
        <v>63</v>
      </c>
      <c r="B89" s="111" t="s">
        <v>179</v>
      </c>
      <c r="C89" s="106" t="s">
        <v>269</v>
      </c>
      <c r="D89" s="108">
        <v>700</v>
      </c>
      <c r="E89" s="108">
        <v>700</v>
      </c>
    </row>
    <row r="90" spans="1:5" ht="30" x14ac:dyDescent="0.25">
      <c r="A90" s="105">
        <f t="shared" si="1"/>
        <v>64</v>
      </c>
      <c r="B90" s="110" t="s">
        <v>326</v>
      </c>
      <c r="C90" s="106" t="s">
        <v>270</v>
      </c>
      <c r="D90" s="108">
        <v>2400</v>
      </c>
      <c r="E90" s="108">
        <v>2400</v>
      </c>
    </row>
    <row r="91" spans="1:5" ht="30" x14ac:dyDescent="0.25">
      <c r="A91" s="105">
        <f t="shared" si="1"/>
        <v>65</v>
      </c>
      <c r="B91" s="111" t="s">
        <v>215</v>
      </c>
      <c r="C91" s="106" t="s">
        <v>271</v>
      </c>
      <c r="D91" s="108">
        <v>800</v>
      </c>
      <c r="E91" s="108">
        <v>800</v>
      </c>
    </row>
    <row r="92" spans="1:5" x14ac:dyDescent="0.25">
      <c r="A92" s="105">
        <f t="shared" si="1"/>
        <v>66</v>
      </c>
      <c r="B92" s="111" t="s">
        <v>202</v>
      </c>
      <c r="C92" s="106" t="s">
        <v>272</v>
      </c>
      <c r="D92" s="108">
        <v>1000</v>
      </c>
      <c r="E92" s="108">
        <v>1000</v>
      </c>
    </row>
    <row r="93" spans="1:5" ht="30" x14ac:dyDescent="0.25">
      <c r="A93" s="105">
        <f t="shared" si="1"/>
        <v>67</v>
      </c>
      <c r="B93" s="111" t="s">
        <v>216</v>
      </c>
      <c r="C93" s="106" t="s">
        <v>273</v>
      </c>
      <c r="D93" s="108">
        <v>1500</v>
      </c>
      <c r="E93" s="108">
        <v>1500</v>
      </c>
    </row>
    <row r="94" spans="1:5" x14ac:dyDescent="0.25">
      <c r="A94" s="105">
        <f t="shared" si="1"/>
        <v>68</v>
      </c>
      <c r="B94" s="111" t="s">
        <v>217</v>
      </c>
      <c r="C94" s="106" t="s">
        <v>336</v>
      </c>
      <c r="D94" s="108">
        <v>1300</v>
      </c>
      <c r="E94" s="108">
        <v>1300</v>
      </c>
    </row>
    <row r="95" spans="1:5" x14ac:dyDescent="0.25">
      <c r="A95" s="105">
        <f t="shared" si="1"/>
        <v>69</v>
      </c>
      <c r="B95" s="111" t="s">
        <v>210</v>
      </c>
      <c r="C95" s="106" t="s">
        <v>274</v>
      </c>
      <c r="D95" s="108">
        <v>2000</v>
      </c>
      <c r="E95" s="108">
        <v>2000</v>
      </c>
    </row>
    <row r="96" spans="1:5" x14ac:dyDescent="0.25">
      <c r="A96" s="105">
        <f t="shared" si="1"/>
        <v>70</v>
      </c>
      <c r="B96" s="111" t="s">
        <v>218</v>
      </c>
      <c r="C96" s="106" t="s">
        <v>275</v>
      </c>
      <c r="D96" s="108">
        <v>1100</v>
      </c>
      <c r="E96" s="108">
        <v>1100</v>
      </c>
    </row>
    <row r="97" spans="1:5" x14ac:dyDescent="0.25">
      <c r="A97" s="105">
        <f t="shared" si="1"/>
        <v>71</v>
      </c>
      <c r="B97" s="111" t="s">
        <v>155</v>
      </c>
      <c r="C97" s="106" t="s">
        <v>276</v>
      </c>
      <c r="D97" s="108">
        <v>1400</v>
      </c>
      <c r="E97" s="108">
        <v>1400</v>
      </c>
    </row>
    <row r="98" spans="1:5" x14ac:dyDescent="0.25">
      <c r="A98" s="105">
        <f t="shared" si="1"/>
        <v>72</v>
      </c>
      <c r="B98" s="111" t="s">
        <v>184</v>
      </c>
      <c r="C98" s="106" t="s">
        <v>277</v>
      </c>
      <c r="D98" s="108">
        <v>1000</v>
      </c>
      <c r="E98" s="108">
        <v>1000</v>
      </c>
    </row>
    <row r="99" spans="1:5" x14ac:dyDescent="0.25">
      <c r="A99" s="105">
        <f t="shared" si="1"/>
        <v>73</v>
      </c>
      <c r="B99" s="111" t="s">
        <v>219</v>
      </c>
      <c r="C99" s="106" t="s">
        <v>278</v>
      </c>
      <c r="D99" s="108">
        <v>1200</v>
      </c>
      <c r="E99" s="108">
        <v>1200</v>
      </c>
    </row>
    <row r="100" spans="1:5" x14ac:dyDescent="0.25">
      <c r="A100" s="105">
        <f t="shared" si="1"/>
        <v>74</v>
      </c>
      <c r="B100" s="111" t="s">
        <v>217</v>
      </c>
      <c r="C100" s="106" t="s">
        <v>335</v>
      </c>
      <c r="D100" s="108">
        <v>1200</v>
      </c>
      <c r="E100" s="108">
        <v>1200</v>
      </c>
    </row>
    <row r="101" spans="1:5" ht="30" x14ac:dyDescent="0.25">
      <c r="A101" s="105">
        <f t="shared" si="1"/>
        <v>75</v>
      </c>
      <c r="B101" s="111" t="s">
        <v>216</v>
      </c>
      <c r="C101" s="106" t="s">
        <v>279</v>
      </c>
      <c r="D101" s="108">
        <v>1200</v>
      </c>
      <c r="E101" s="108">
        <v>1200</v>
      </c>
    </row>
    <row r="102" spans="1:5" ht="30" x14ac:dyDescent="0.25">
      <c r="A102" s="105">
        <f t="shared" si="1"/>
        <v>76</v>
      </c>
      <c r="B102" s="125" t="s">
        <v>328</v>
      </c>
      <c r="C102" s="106" t="s">
        <v>334</v>
      </c>
      <c r="D102" s="108">
        <v>1500</v>
      </c>
      <c r="E102" s="108">
        <v>1500</v>
      </c>
    </row>
    <row r="103" spans="1:5" x14ac:dyDescent="0.25">
      <c r="A103" s="105">
        <f t="shared" si="1"/>
        <v>77</v>
      </c>
      <c r="B103" s="111" t="s">
        <v>213</v>
      </c>
      <c r="C103" s="106" t="s">
        <v>280</v>
      </c>
      <c r="D103" s="108">
        <v>2500</v>
      </c>
      <c r="E103" s="108">
        <v>2500</v>
      </c>
    </row>
    <row r="104" spans="1:5" x14ac:dyDescent="0.25">
      <c r="A104" s="105">
        <f t="shared" si="1"/>
        <v>78</v>
      </c>
      <c r="B104" s="111" t="s">
        <v>218</v>
      </c>
      <c r="C104" s="106" t="s">
        <v>281</v>
      </c>
      <c r="D104" s="108">
        <v>2900</v>
      </c>
      <c r="E104" s="108">
        <v>2900</v>
      </c>
    </row>
    <row r="105" spans="1:5" x14ac:dyDescent="0.25">
      <c r="A105" s="105">
        <f t="shared" si="1"/>
        <v>79</v>
      </c>
      <c r="B105" s="110" t="s">
        <v>327</v>
      </c>
      <c r="C105" s="110" t="s">
        <v>333</v>
      </c>
      <c r="D105" s="108">
        <v>800</v>
      </c>
      <c r="E105" s="108">
        <v>800</v>
      </c>
    </row>
    <row r="106" spans="1:5" x14ac:dyDescent="0.25">
      <c r="A106" s="105">
        <f t="shared" si="1"/>
        <v>80</v>
      </c>
      <c r="B106" s="106" t="s">
        <v>219</v>
      </c>
      <c r="C106" s="106" t="s">
        <v>332</v>
      </c>
      <c r="D106" s="108">
        <v>1500</v>
      </c>
      <c r="E106" s="108">
        <v>1500</v>
      </c>
    </row>
    <row r="107" spans="1:5" x14ac:dyDescent="0.25">
      <c r="C107" s="137" t="s">
        <v>282</v>
      </c>
      <c r="D107" s="138">
        <f>SUM(D27:D106)</f>
        <v>85034</v>
      </c>
      <c r="E107" s="108">
        <f>SUM(E27:E106)</f>
        <v>83634</v>
      </c>
    </row>
    <row r="108" spans="1:5" x14ac:dyDescent="0.25">
      <c r="C108" s="128"/>
      <c r="D108" s="113"/>
    </row>
    <row r="109" spans="1:5" x14ac:dyDescent="0.25">
      <c r="B109" s="104" t="s">
        <v>283</v>
      </c>
    </row>
    <row r="110" spans="1:5" ht="30" x14ac:dyDescent="0.25">
      <c r="A110" s="105">
        <f t="shared" si="1"/>
        <v>1</v>
      </c>
      <c r="B110" s="106" t="s">
        <v>284</v>
      </c>
      <c r="C110" s="107" t="s">
        <v>285</v>
      </c>
      <c r="D110" s="108">
        <v>618.76</v>
      </c>
      <c r="E110" s="108">
        <v>618.76</v>
      </c>
    </row>
    <row r="111" spans="1:5" x14ac:dyDescent="0.25">
      <c r="A111" s="105">
        <f t="shared" si="1"/>
        <v>2</v>
      </c>
      <c r="B111" s="109" t="s">
        <v>198</v>
      </c>
      <c r="C111" s="107" t="s">
        <v>286</v>
      </c>
      <c r="D111" s="108">
        <v>1546.8999999999999</v>
      </c>
      <c r="E111" s="108">
        <v>1546.8999999999999</v>
      </c>
    </row>
    <row r="112" spans="1:5" x14ac:dyDescent="0.25">
      <c r="A112" s="105">
        <f t="shared" si="1"/>
        <v>3</v>
      </c>
      <c r="B112" s="109" t="s">
        <v>198</v>
      </c>
      <c r="C112" s="107" t="s">
        <v>287</v>
      </c>
      <c r="D112" s="108">
        <v>618.76</v>
      </c>
      <c r="E112" s="108">
        <v>618.76</v>
      </c>
    </row>
    <row r="113" spans="1:5" x14ac:dyDescent="0.25">
      <c r="A113" s="105">
        <f t="shared" si="1"/>
        <v>4</v>
      </c>
      <c r="B113" s="110" t="s">
        <v>324</v>
      </c>
      <c r="C113" s="107" t="s">
        <v>287</v>
      </c>
      <c r="D113" s="108">
        <v>1856.28</v>
      </c>
      <c r="E113" s="108">
        <v>1856.28</v>
      </c>
    </row>
    <row r="114" spans="1:5" x14ac:dyDescent="0.25">
      <c r="A114" s="105">
        <f t="shared" si="1"/>
        <v>5</v>
      </c>
      <c r="B114" s="109" t="s">
        <v>196</v>
      </c>
      <c r="C114" s="107" t="s">
        <v>286</v>
      </c>
      <c r="D114" s="108">
        <v>1314.87</v>
      </c>
      <c r="E114" s="108">
        <v>1314.87</v>
      </c>
    </row>
    <row r="115" spans="1:5" x14ac:dyDescent="0.25">
      <c r="A115" s="105">
        <f t="shared" si="1"/>
        <v>6</v>
      </c>
      <c r="B115" s="109" t="s">
        <v>210</v>
      </c>
      <c r="C115" s="106" t="s">
        <v>288</v>
      </c>
      <c r="D115" s="108">
        <v>2939.11</v>
      </c>
      <c r="E115" s="108">
        <v>2939.11</v>
      </c>
    </row>
    <row r="116" spans="1:5" x14ac:dyDescent="0.25">
      <c r="A116" s="105">
        <f t="shared" si="1"/>
        <v>7</v>
      </c>
      <c r="B116" s="109" t="s">
        <v>289</v>
      </c>
      <c r="C116" s="107" t="s">
        <v>287</v>
      </c>
      <c r="D116" s="108">
        <v>618.76</v>
      </c>
      <c r="E116" s="108">
        <v>618.76</v>
      </c>
    </row>
    <row r="117" spans="1:5" x14ac:dyDescent="0.25">
      <c r="A117" s="105">
        <f t="shared" si="1"/>
        <v>8</v>
      </c>
      <c r="B117" s="109" t="s">
        <v>289</v>
      </c>
      <c r="C117" s="107" t="s">
        <v>290</v>
      </c>
      <c r="D117" s="108">
        <v>618.76</v>
      </c>
      <c r="E117" s="108">
        <v>618.76</v>
      </c>
    </row>
    <row r="118" spans="1:5" x14ac:dyDescent="0.25">
      <c r="A118" s="105">
        <f t="shared" si="1"/>
        <v>9</v>
      </c>
      <c r="B118" s="109" t="s">
        <v>186</v>
      </c>
      <c r="C118" s="107" t="s">
        <v>285</v>
      </c>
      <c r="D118" s="108">
        <v>3403.18</v>
      </c>
      <c r="E118" s="108">
        <v>3403.18</v>
      </c>
    </row>
    <row r="119" spans="1:5" x14ac:dyDescent="0.25">
      <c r="A119" s="105">
        <f t="shared" si="1"/>
        <v>10</v>
      </c>
      <c r="B119" s="109" t="s">
        <v>216</v>
      </c>
      <c r="C119" s="107" t="s">
        <v>286</v>
      </c>
      <c r="D119" s="108">
        <v>3248.49</v>
      </c>
      <c r="E119" s="108">
        <v>3248.49</v>
      </c>
    </row>
    <row r="120" spans="1:5" x14ac:dyDescent="0.25">
      <c r="A120" s="105">
        <f t="shared" si="1"/>
        <v>11</v>
      </c>
      <c r="B120" s="109" t="s">
        <v>211</v>
      </c>
      <c r="C120" s="107" t="s">
        <v>285</v>
      </c>
      <c r="D120" s="108">
        <v>1933.63</v>
      </c>
      <c r="E120" s="108">
        <v>1933.63</v>
      </c>
    </row>
    <row r="121" spans="1:5" x14ac:dyDescent="0.25">
      <c r="A121" s="105">
        <f t="shared" si="1"/>
        <v>12</v>
      </c>
      <c r="B121" s="109" t="s">
        <v>291</v>
      </c>
      <c r="C121" s="107" t="s">
        <v>286</v>
      </c>
      <c r="D121" s="108">
        <v>3093.8</v>
      </c>
      <c r="E121" s="108">
        <v>3093.8</v>
      </c>
    </row>
    <row r="122" spans="1:5" x14ac:dyDescent="0.25">
      <c r="A122" s="105">
        <f t="shared" si="1"/>
        <v>13</v>
      </c>
      <c r="B122" s="109" t="s">
        <v>200</v>
      </c>
      <c r="C122" s="107" t="s">
        <v>292</v>
      </c>
      <c r="D122" s="108">
        <v>1546.9</v>
      </c>
      <c r="E122" s="108">
        <v>1546.9</v>
      </c>
    </row>
    <row r="123" spans="1:5" x14ac:dyDescent="0.25">
      <c r="A123" s="105">
        <f t="shared" si="1"/>
        <v>14</v>
      </c>
      <c r="B123" s="109" t="s">
        <v>200</v>
      </c>
      <c r="C123" s="107" t="s">
        <v>285</v>
      </c>
      <c r="D123" s="108">
        <v>3403.18</v>
      </c>
      <c r="E123" s="108">
        <v>3403.18</v>
      </c>
    </row>
    <row r="124" spans="1:5" x14ac:dyDescent="0.25">
      <c r="A124" s="105">
        <f t="shared" si="1"/>
        <v>15</v>
      </c>
      <c r="B124" s="109" t="s">
        <v>212</v>
      </c>
      <c r="C124" s="106" t="s">
        <v>288</v>
      </c>
      <c r="D124" s="108">
        <v>2010.97</v>
      </c>
      <c r="E124" s="108">
        <v>2010.97</v>
      </c>
    </row>
    <row r="125" spans="1:5" x14ac:dyDescent="0.25">
      <c r="A125" s="105">
        <f t="shared" si="1"/>
        <v>16</v>
      </c>
      <c r="B125" s="109" t="s">
        <v>195</v>
      </c>
      <c r="C125" s="107" t="s">
        <v>286</v>
      </c>
      <c r="D125" s="108">
        <v>2939.11</v>
      </c>
      <c r="E125" s="108">
        <v>2939.11</v>
      </c>
    </row>
    <row r="126" spans="1:5" x14ac:dyDescent="0.25">
      <c r="A126" s="105">
        <f t="shared" si="1"/>
        <v>17</v>
      </c>
      <c r="B126" s="109" t="s">
        <v>214</v>
      </c>
      <c r="C126" s="107" t="s">
        <v>286</v>
      </c>
      <c r="D126" s="108">
        <v>2243.0100000000002</v>
      </c>
      <c r="E126" s="108">
        <v>2243.0100000000002</v>
      </c>
    </row>
    <row r="127" spans="1:5" x14ac:dyDescent="0.25">
      <c r="A127" s="105">
        <f t="shared" si="1"/>
        <v>18</v>
      </c>
      <c r="B127" s="109" t="s">
        <v>208</v>
      </c>
      <c r="C127" s="107" t="s">
        <v>286</v>
      </c>
      <c r="D127" s="108">
        <v>1392.21</v>
      </c>
      <c r="E127" s="108">
        <v>1392.21</v>
      </c>
    </row>
    <row r="128" spans="1:5" x14ac:dyDescent="0.25">
      <c r="A128" s="105">
        <f t="shared" si="1"/>
        <v>19</v>
      </c>
      <c r="B128" s="109" t="s">
        <v>208</v>
      </c>
      <c r="C128" s="107" t="s">
        <v>285</v>
      </c>
      <c r="D128" s="108">
        <v>1392.21</v>
      </c>
      <c r="E128" s="108">
        <v>1392.21</v>
      </c>
    </row>
    <row r="129" spans="1:5" x14ac:dyDescent="0.25">
      <c r="A129" s="105">
        <f t="shared" si="1"/>
        <v>20</v>
      </c>
      <c r="B129" s="109" t="s">
        <v>208</v>
      </c>
      <c r="C129" s="107" t="s">
        <v>287</v>
      </c>
      <c r="D129" s="108">
        <v>773.45</v>
      </c>
      <c r="E129" s="108">
        <v>773.45</v>
      </c>
    </row>
    <row r="130" spans="1:5" x14ac:dyDescent="0.25">
      <c r="A130" s="105">
        <f t="shared" si="1"/>
        <v>21</v>
      </c>
      <c r="B130" s="109" t="s">
        <v>208</v>
      </c>
      <c r="C130" s="107" t="s">
        <v>293</v>
      </c>
      <c r="D130" s="108">
        <v>1314.87</v>
      </c>
      <c r="E130" s="108">
        <v>1314.87</v>
      </c>
    </row>
    <row r="131" spans="1:5" x14ac:dyDescent="0.25">
      <c r="A131" s="105">
        <f t="shared" si="1"/>
        <v>22</v>
      </c>
      <c r="B131" s="109" t="s">
        <v>208</v>
      </c>
      <c r="C131" s="107" t="s">
        <v>294</v>
      </c>
      <c r="D131" s="108">
        <v>928.14</v>
      </c>
      <c r="E131" s="108">
        <v>928.14</v>
      </c>
    </row>
    <row r="132" spans="1:5" x14ac:dyDescent="0.25">
      <c r="A132" s="105">
        <f t="shared" si="1"/>
        <v>23</v>
      </c>
      <c r="B132" s="109" t="s">
        <v>295</v>
      </c>
      <c r="C132" s="107" t="s">
        <v>296</v>
      </c>
      <c r="D132" s="108">
        <v>1701.59</v>
      </c>
      <c r="E132" s="108">
        <v>1701.59</v>
      </c>
    </row>
    <row r="133" spans="1:5" x14ac:dyDescent="0.25">
      <c r="A133" s="105">
        <f t="shared" si="1"/>
        <v>24</v>
      </c>
      <c r="B133" s="109" t="s">
        <v>209</v>
      </c>
      <c r="C133" s="107" t="s">
        <v>286</v>
      </c>
      <c r="D133" s="108">
        <v>928.14</v>
      </c>
      <c r="E133" s="108">
        <v>928.14</v>
      </c>
    </row>
    <row r="134" spans="1:5" x14ac:dyDescent="0.25">
      <c r="A134" s="105">
        <f t="shared" si="1"/>
        <v>25</v>
      </c>
      <c r="B134" s="109" t="s">
        <v>176</v>
      </c>
      <c r="C134" s="107" t="s">
        <v>293</v>
      </c>
      <c r="D134" s="108">
        <v>1546.9</v>
      </c>
      <c r="E134" s="108">
        <v>1546.9</v>
      </c>
    </row>
    <row r="135" spans="1:5" x14ac:dyDescent="0.25">
      <c r="A135" s="105">
        <f t="shared" si="1"/>
        <v>26</v>
      </c>
      <c r="B135" s="109" t="s">
        <v>297</v>
      </c>
      <c r="C135" s="107" t="s">
        <v>286</v>
      </c>
      <c r="D135" s="108">
        <v>2320.35</v>
      </c>
      <c r="E135" s="108">
        <v>2320.35</v>
      </c>
    </row>
    <row r="136" spans="1:5" x14ac:dyDescent="0.25">
      <c r="A136" s="105">
        <f t="shared" si="1"/>
        <v>27</v>
      </c>
      <c r="B136" s="111" t="s">
        <v>298</v>
      </c>
      <c r="C136" s="107" t="s">
        <v>286</v>
      </c>
      <c r="D136" s="108">
        <v>1856.28</v>
      </c>
      <c r="E136" s="108">
        <v>1856.28</v>
      </c>
    </row>
    <row r="137" spans="1:5" x14ac:dyDescent="0.25">
      <c r="A137" s="105">
        <f t="shared" ref="A137:A173" si="2">SUM(A136+1)</f>
        <v>28</v>
      </c>
      <c r="B137" s="109" t="s">
        <v>184</v>
      </c>
      <c r="C137" s="107" t="s">
        <v>286</v>
      </c>
      <c r="D137" s="108">
        <v>2475.04</v>
      </c>
      <c r="E137" s="108">
        <v>2475.04</v>
      </c>
    </row>
    <row r="138" spans="1:5" x14ac:dyDescent="0.25">
      <c r="A138" s="105">
        <f t="shared" si="2"/>
        <v>29</v>
      </c>
      <c r="B138" s="109" t="s">
        <v>217</v>
      </c>
      <c r="C138" s="107" t="s">
        <v>287</v>
      </c>
      <c r="D138" s="108">
        <v>1237.52</v>
      </c>
      <c r="E138" s="108">
        <v>1237.52</v>
      </c>
    </row>
    <row r="139" spans="1:5" x14ac:dyDescent="0.25">
      <c r="A139" s="105">
        <f t="shared" si="2"/>
        <v>30</v>
      </c>
      <c r="B139" s="109" t="s">
        <v>217</v>
      </c>
      <c r="C139" s="107" t="s">
        <v>290</v>
      </c>
      <c r="D139" s="108">
        <v>2320.35</v>
      </c>
      <c r="E139" s="108">
        <v>2320.35</v>
      </c>
    </row>
    <row r="140" spans="1:5" x14ac:dyDescent="0.25">
      <c r="A140" s="105">
        <f t="shared" si="2"/>
        <v>31</v>
      </c>
      <c r="B140" s="109" t="s">
        <v>217</v>
      </c>
      <c r="C140" s="107" t="s">
        <v>293</v>
      </c>
      <c r="D140" s="108">
        <v>1624.25</v>
      </c>
      <c r="E140" s="108">
        <v>1624.25</v>
      </c>
    </row>
    <row r="141" spans="1:5" x14ac:dyDescent="0.25">
      <c r="A141" s="105">
        <f t="shared" si="2"/>
        <v>32</v>
      </c>
      <c r="B141" s="109" t="s">
        <v>217</v>
      </c>
      <c r="C141" s="106" t="s">
        <v>288</v>
      </c>
      <c r="D141" s="108">
        <v>1856.28</v>
      </c>
      <c r="E141" s="108">
        <v>1856.28</v>
      </c>
    </row>
    <row r="142" spans="1:5" x14ac:dyDescent="0.25">
      <c r="A142" s="105">
        <f t="shared" si="2"/>
        <v>33</v>
      </c>
      <c r="B142" s="109" t="s">
        <v>217</v>
      </c>
      <c r="C142" s="107" t="s">
        <v>294</v>
      </c>
      <c r="D142" s="108">
        <v>1392.21</v>
      </c>
      <c r="E142" s="108">
        <v>1392.21</v>
      </c>
    </row>
    <row r="143" spans="1:5" x14ac:dyDescent="0.25">
      <c r="A143" s="105">
        <f t="shared" si="2"/>
        <v>34</v>
      </c>
      <c r="B143" s="109" t="s">
        <v>218</v>
      </c>
      <c r="C143" s="107" t="s">
        <v>299</v>
      </c>
      <c r="D143" s="108">
        <v>2784.42</v>
      </c>
      <c r="E143" s="108">
        <v>2784.42</v>
      </c>
    </row>
    <row r="144" spans="1:5" x14ac:dyDescent="0.25">
      <c r="A144" s="105">
        <f t="shared" si="2"/>
        <v>35</v>
      </c>
      <c r="B144" s="109" t="s">
        <v>173</v>
      </c>
      <c r="C144" s="107" t="s">
        <v>285</v>
      </c>
      <c r="D144" s="108">
        <v>3325.84</v>
      </c>
      <c r="E144" s="108">
        <v>3325.84</v>
      </c>
    </row>
    <row r="145" spans="1:5" x14ac:dyDescent="0.25">
      <c r="A145" s="105">
        <f t="shared" si="2"/>
        <v>36</v>
      </c>
      <c r="B145" s="109" t="s">
        <v>173</v>
      </c>
      <c r="C145" s="107" t="s">
        <v>293</v>
      </c>
      <c r="D145" s="108">
        <v>1082.83</v>
      </c>
      <c r="E145" s="108">
        <v>1082.83</v>
      </c>
    </row>
    <row r="146" spans="1:5" x14ac:dyDescent="0.25">
      <c r="A146" s="105">
        <f t="shared" si="2"/>
        <v>37</v>
      </c>
      <c r="B146" s="109" t="s">
        <v>202</v>
      </c>
      <c r="C146" s="107" t="s">
        <v>287</v>
      </c>
      <c r="D146" s="108">
        <v>1546.9</v>
      </c>
      <c r="E146" s="108">
        <v>1546.9</v>
      </c>
    </row>
    <row r="147" spans="1:5" x14ac:dyDescent="0.25">
      <c r="A147" s="105">
        <f t="shared" si="2"/>
        <v>38</v>
      </c>
      <c r="B147" s="109" t="s">
        <v>202</v>
      </c>
      <c r="C147" s="106" t="s">
        <v>288</v>
      </c>
      <c r="D147" s="108">
        <v>1082.83</v>
      </c>
      <c r="E147" s="108">
        <v>1082.83</v>
      </c>
    </row>
    <row r="148" spans="1:5" x14ac:dyDescent="0.25">
      <c r="A148" s="105">
        <f t="shared" si="2"/>
        <v>39</v>
      </c>
      <c r="B148" s="111" t="s">
        <v>300</v>
      </c>
      <c r="C148" s="107" t="s">
        <v>286</v>
      </c>
      <c r="D148" s="108">
        <v>1314.87</v>
      </c>
      <c r="E148" s="108">
        <v>1314.87</v>
      </c>
    </row>
    <row r="149" spans="1:5" x14ac:dyDescent="0.25">
      <c r="A149" s="105">
        <f t="shared" si="2"/>
        <v>40</v>
      </c>
      <c r="B149" s="109" t="s">
        <v>213</v>
      </c>
      <c r="C149" s="107" t="s">
        <v>290</v>
      </c>
      <c r="D149" s="108">
        <v>2784.42</v>
      </c>
      <c r="E149" s="108">
        <v>2784.42</v>
      </c>
    </row>
    <row r="150" spans="1:5" x14ac:dyDescent="0.25">
      <c r="A150" s="105">
        <f t="shared" si="2"/>
        <v>41</v>
      </c>
      <c r="B150" s="111" t="s">
        <v>301</v>
      </c>
      <c r="C150" s="107" t="s">
        <v>285</v>
      </c>
      <c r="D150" s="108">
        <v>1778.94</v>
      </c>
      <c r="E150" s="108">
        <v>1778.94</v>
      </c>
    </row>
    <row r="151" spans="1:5" x14ac:dyDescent="0.25">
      <c r="A151" s="105">
        <f t="shared" si="2"/>
        <v>42</v>
      </c>
      <c r="B151" s="111" t="s">
        <v>307</v>
      </c>
      <c r="C151" s="107" t="s">
        <v>287</v>
      </c>
      <c r="D151" s="108">
        <v>2397.6999999999998</v>
      </c>
      <c r="E151" s="108">
        <v>2397.6999999999998</v>
      </c>
    </row>
    <row r="152" spans="1:5" x14ac:dyDescent="0.25">
      <c r="A152" s="105">
        <f t="shared" si="2"/>
        <v>43</v>
      </c>
      <c r="B152" s="110" t="s">
        <v>327</v>
      </c>
      <c r="C152" s="107" t="s">
        <v>299</v>
      </c>
      <c r="D152" s="108">
        <v>541.41999999999996</v>
      </c>
      <c r="E152" s="108">
        <v>541.41999999999996</v>
      </c>
    </row>
    <row r="153" spans="1:5" x14ac:dyDescent="0.25">
      <c r="A153" s="105">
        <f t="shared" si="2"/>
        <v>44</v>
      </c>
      <c r="B153" s="110" t="s">
        <v>327</v>
      </c>
      <c r="C153" s="107" t="s">
        <v>287</v>
      </c>
      <c r="D153" s="108">
        <v>2088.3200000000002</v>
      </c>
      <c r="E153" s="108">
        <v>2088.3200000000002</v>
      </c>
    </row>
    <row r="154" spans="1:5" x14ac:dyDescent="0.25">
      <c r="A154" s="105">
        <f t="shared" si="2"/>
        <v>45</v>
      </c>
      <c r="B154" s="110" t="s">
        <v>327</v>
      </c>
      <c r="C154" s="106" t="s">
        <v>288</v>
      </c>
      <c r="D154" s="108">
        <v>850.8</v>
      </c>
      <c r="E154" s="108">
        <v>850.8</v>
      </c>
    </row>
    <row r="155" spans="1:5" x14ac:dyDescent="0.25">
      <c r="A155" s="105">
        <f t="shared" si="2"/>
        <v>46</v>
      </c>
      <c r="B155" s="109" t="s">
        <v>302</v>
      </c>
      <c r="C155" s="107" t="s">
        <v>286</v>
      </c>
      <c r="D155" s="108">
        <v>928.14</v>
      </c>
      <c r="E155" s="108">
        <v>928.14</v>
      </c>
    </row>
    <row r="156" spans="1:5" x14ac:dyDescent="0.25">
      <c r="A156" s="105">
        <f t="shared" si="2"/>
        <v>47</v>
      </c>
      <c r="B156" s="109" t="s">
        <v>302</v>
      </c>
      <c r="C156" s="107" t="s">
        <v>285</v>
      </c>
      <c r="D156" s="108">
        <v>1701.59</v>
      </c>
      <c r="E156" s="108">
        <v>1701.59</v>
      </c>
    </row>
    <row r="157" spans="1:5" x14ac:dyDescent="0.25">
      <c r="A157" s="105">
        <f t="shared" si="2"/>
        <v>48</v>
      </c>
      <c r="B157" s="109" t="s">
        <v>302</v>
      </c>
      <c r="C157" s="107" t="s">
        <v>293</v>
      </c>
      <c r="D157" s="108">
        <v>1082.83</v>
      </c>
      <c r="E157" s="108">
        <v>1082.83</v>
      </c>
    </row>
    <row r="158" spans="1:5" x14ac:dyDescent="0.25">
      <c r="A158" s="105">
        <f t="shared" si="2"/>
        <v>49</v>
      </c>
      <c r="B158" s="109" t="s">
        <v>302</v>
      </c>
      <c r="C158" s="107" t="s">
        <v>294</v>
      </c>
      <c r="D158" s="108">
        <v>541.41999999999996</v>
      </c>
      <c r="E158" s="108">
        <v>541.41999999999996</v>
      </c>
    </row>
    <row r="159" spans="1:5" x14ac:dyDescent="0.25">
      <c r="A159" s="105">
        <f t="shared" si="2"/>
        <v>50</v>
      </c>
      <c r="B159" s="109" t="s">
        <v>302</v>
      </c>
      <c r="C159" s="107" t="s">
        <v>299</v>
      </c>
      <c r="D159" s="108">
        <v>0</v>
      </c>
      <c r="E159" s="108">
        <v>0</v>
      </c>
    </row>
    <row r="160" spans="1:5" x14ac:dyDescent="0.25">
      <c r="A160" s="105">
        <f t="shared" si="2"/>
        <v>51</v>
      </c>
      <c r="B160" s="109" t="s">
        <v>302</v>
      </c>
      <c r="C160" s="107" t="s">
        <v>287</v>
      </c>
      <c r="D160" s="108">
        <v>0</v>
      </c>
      <c r="E160" s="108">
        <v>0</v>
      </c>
    </row>
    <row r="161" spans="1:5" x14ac:dyDescent="0.25">
      <c r="A161" s="105">
        <f t="shared" si="2"/>
        <v>52</v>
      </c>
      <c r="B161" s="109" t="s">
        <v>302</v>
      </c>
      <c r="C161" s="106" t="s">
        <v>288</v>
      </c>
      <c r="D161" s="108">
        <v>0</v>
      </c>
      <c r="E161" s="108">
        <v>0</v>
      </c>
    </row>
    <row r="162" spans="1:5" x14ac:dyDescent="0.25">
      <c r="A162" s="105">
        <f t="shared" si="2"/>
        <v>53</v>
      </c>
      <c r="B162" s="109" t="s">
        <v>303</v>
      </c>
      <c r="C162" s="107" t="s">
        <v>299</v>
      </c>
      <c r="D162" s="108">
        <v>1701.59</v>
      </c>
      <c r="E162" s="108">
        <v>1701.59</v>
      </c>
    </row>
    <row r="163" spans="1:5" x14ac:dyDescent="0.25">
      <c r="A163" s="105">
        <f t="shared" si="2"/>
        <v>54</v>
      </c>
      <c r="B163" s="109" t="s">
        <v>304</v>
      </c>
      <c r="C163" s="107" t="s">
        <v>299</v>
      </c>
      <c r="D163" s="108">
        <v>0</v>
      </c>
      <c r="E163" s="108">
        <v>0</v>
      </c>
    </row>
    <row r="164" spans="1:5" x14ac:dyDescent="0.25">
      <c r="A164" s="105">
        <f t="shared" si="2"/>
        <v>55</v>
      </c>
      <c r="B164" s="109" t="s">
        <v>128</v>
      </c>
      <c r="C164" s="107" t="s">
        <v>299</v>
      </c>
      <c r="D164" s="108">
        <v>0</v>
      </c>
      <c r="E164" s="108">
        <v>0</v>
      </c>
    </row>
    <row r="165" spans="1:5" x14ac:dyDescent="0.25">
      <c r="A165" s="105">
        <f t="shared" si="2"/>
        <v>56</v>
      </c>
      <c r="B165" s="109" t="s">
        <v>305</v>
      </c>
      <c r="C165" s="107" t="s">
        <v>299</v>
      </c>
      <c r="D165" s="108">
        <v>1160.18</v>
      </c>
      <c r="E165" s="108">
        <v>1160.18</v>
      </c>
    </row>
    <row r="166" spans="1:5" x14ac:dyDescent="0.25">
      <c r="A166" s="105">
        <f t="shared" si="2"/>
        <v>57</v>
      </c>
      <c r="B166" s="109" t="s">
        <v>305</v>
      </c>
      <c r="C166" s="106" t="s">
        <v>288</v>
      </c>
      <c r="D166" s="108">
        <v>1082.83</v>
      </c>
      <c r="E166" s="108">
        <v>1082.83</v>
      </c>
    </row>
    <row r="167" spans="1:5" x14ac:dyDescent="0.25">
      <c r="A167" s="105">
        <f t="shared" si="2"/>
        <v>58</v>
      </c>
      <c r="B167" s="109" t="s">
        <v>206</v>
      </c>
      <c r="C167" s="107" t="s">
        <v>285</v>
      </c>
      <c r="D167" s="108">
        <v>1469.56</v>
      </c>
      <c r="E167" s="108">
        <v>1469.56</v>
      </c>
    </row>
    <row r="168" spans="1:5" x14ac:dyDescent="0.25">
      <c r="A168" s="105">
        <f t="shared" si="2"/>
        <v>59</v>
      </c>
      <c r="B168" s="109" t="s">
        <v>206</v>
      </c>
      <c r="C168" s="107" t="s">
        <v>287</v>
      </c>
      <c r="D168" s="108">
        <v>928.14</v>
      </c>
      <c r="E168" s="108">
        <v>928.14</v>
      </c>
    </row>
    <row r="169" spans="1:5" x14ac:dyDescent="0.25">
      <c r="A169" s="105">
        <f t="shared" si="2"/>
        <v>60</v>
      </c>
      <c r="B169" s="109" t="s">
        <v>197</v>
      </c>
      <c r="C169" s="107" t="s">
        <v>285</v>
      </c>
      <c r="D169" s="108">
        <v>1778.94</v>
      </c>
      <c r="E169" s="108">
        <v>1778.94</v>
      </c>
    </row>
    <row r="170" spans="1:5" x14ac:dyDescent="0.25">
      <c r="A170" s="105">
        <f t="shared" si="2"/>
        <v>61</v>
      </c>
      <c r="B170" s="109" t="s">
        <v>197</v>
      </c>
      <c r="C170" s="107" t="s">
        <v>287</v>
      </c>
      <c r="D170" s="108">
        <v>696.11</v>
      </c>
      <c r="E170" s="108">
        <v>696.11</v>
      </c>
    </row>
    <row r="171" spans="1:5" x14ac:dyDescent="0.25">
      <c r="A171" s="105">
        <f t="shared" si="2"/>
        <v>62</v>
      </c>
      <c r="B171" s="110" t="s">
        <v>329</v>
      </c>
      <c r="C171" s="107" t="s">
        <v>299</v>
      </c>
      <c r="D171" s="108">
        <v>773.45</v>
      </c>
      <c r="E171" s="108">
        <v>773.45</v>
      </c>
    </row>
    <row r="172" spans="1:5" x14ac:dyDescent="0.25">
      <c r="A172" s="105">
        <f t="shared" si="2"/>
        <v>63</v>
      </c>
      <c r="B172" s="109" t="s">
        <v>165</v>
      </c>
      <c r="C172" s="107" t="s">
        <v>306</v>
      </c>
      <c r="D172" s="108">
        <v>2861.76</v>
      </c>
      <c r="E172" s="108">
        <v>2861.76</v>
      </c>
    </row>
    <row r="173" spans="1:5" x14ac:dyDescent="0.25">
      <c r="A173" s="105">
        <f t="shared" si="2"/>
        <v>64</v>
      </c>
      <c r="B173" s="107" t="s">
        <v>155</v>
      </c>
      <c r="C173" s="107" t="s">
        <v>306</v>
      </c>
      <c r="D173" s="108">
        <v>4408.66</v>
      </c>
      <c r="E173" s="108">
        <v>4408.66</v>
      </c>
    </row>
    <row r="174" spans="1:5" x14ac:dyDescent="0.25">
      <c r="C174" s="139" t="s">
        <v>282</v>
      </c>
      <c r="D174" s="138">
        <f>SUM(D165:D173,D162,D138:D158,D110:D137)</f>
        <v>101708.74999999999</v>
      </c>
      <c r="E174" s="108">
        <f>SUM(E110:E173)</f>
        <v>101708.74999999997</v>
      </c>
    </row>
    <row r="175" spans="1:5" x14ac:dyDescent="0.25">
      <c r="B175" s="114" t="s">
        <v>317</v>
      </c>
    </row>
    <row r="176" spans="1:5" x14ac:dyDescent="0.25">
      <c r="A176" s="105">
        <v>1</v>
      </c>
      <c r="B176" s="115" t="s">
        <v>330</v>
      </c>
      <c r="C176" s="116" t="s">
        <v>318</v>
      </c>
      <c r="D176" s="117">
        <v>25000</v>
      </c>
      <c r="E176" s="117">
        <v>25000</v>
      </c>
    </row>
    <row r="177" spans="1:5" x14ac:dyDescent="0.25">
      <c r="C177" s="139" t="s">
        <v>282</v>
      </c>
      <c r="D177" s="117">
        <v>25000</v>
      </c>
      <c r="E177" s="117">
        <f>SUM(E176)</f>
        <v>25000</v>
      </c>
    </row>
    <row r="178" spans="1:5" x14ac:dyDescent="0.25">
      <c r="B178" s="114" t="s">
        <v>308</v>
      </c>
      <c r="C178" s="118"/>
      <c r="D178" s="119"/>
    </row>
    <row r="179" spans="1:5" x14ac:dyDescent="0.25">
      <c r="A179" s="105">
        <f t="shared" ref="A179:A183" si="3">SUM(A178+1)</f>
        <v>1</v>
      </c>
      <c r="B179" s="115" t="s">
        <v>331</v>
      </c>
      <c r="C179" s="120" t="s">
        <v>309</v>
      </c>
      <c r="D179" s="121">
        <v>23500</v>
      </c>
      <c r="E179" s="121">
        <v>23500</v>
      </c>
    </row>
    <row r="180" spans="1:5" x14ac:dyDescent="0.25">
      <c r="A180" s="105">
        <f t="shared" si="3"/>
        <v>2</v>
      </c>
      <c r="B180" s="120" t="s">
        <v>310</v>
      </c>
      <c r="C180" s="120" t="s">
        <v>311</v>
      </c>
      <c r="D180" s="121">
        <v>17500</v>
      </c>
      <c r="E180" s="121">
        <v>17500</v>
      </c>
    </row>
    <row r="181" spans="1:5" ht="30" x14ac:dyDescent="0.25">
      <c r="A181" s="105">
        <f t="shared" si="3"/>
        <v>3</v>
      </c>
      <c r="B181" s="122" t="s">
        <v>312</v>
      </c>
      <c r="C181" s="120" t="s">
        <v>313</v>
      </c>
      <c r="D181" s="121">
        <v>23000</v>
      </c>
      <c r="E181" s="121">
        <v>23000</v>
      </c>
    </row>
    <row r="182" spans="1:5" x14ac:dyDescent="0.25">
      <c r="A182" s="105">
        <f t="shared" si="3"/>
        <v>4</v>
      </c>
      <c r="B182" s="120" t="s">
        <v>314</v>
      </c>
      <c r="C182" s="120" t="s">
        <v>353</v>
      </c>
      <c r="D182" s="121">
        <v>23000</v>
      </c>
      <c r="E182" s="121">
        <v>23000</v>
      </c>
    </row>
    <row r="183" spans="1:5" x14ac:dyDescent="0.25">
      <c r="A183" s="105">
        <f t="shared" si="3"/>
        <v>5</v>
      </c>
      <c r="B183" s="120" t="s">
        <v>315</v>
      </c>
      <c r="C183" s="120" t="s">
        <v>316</v>
      </c>
      <c r="D183" s="121">
        <v>10000</v>
      </c>
      <c r="E183" s="121">
        <v>10000</v>
      </c>
    </row>
    <row r="184" spans="1:5" x14ac:dyDescent="0.25">
      <c r="C184" s="131" t="s">
        <v>282</v>
      </c>
      <c r="D184" s="140">
        <f>SUM(D179:D183)</f>
        <v>97000</v>
      </c>
      <c r="E184" s="136">
        <f>SUM(E179:E183)</f>
        <v>97000</v>
      </c>
    </row>
    <row r="186" spans="1:5" x14ac:dyDescent="0.25">
      <c r="B186" s="114" t="s">
        <v>426</v>
      </c>
    </row>
    <row r="187" spans="1:5" x14ac:dyDescent="0.25">
      <c r="A187" s="105" t="s">
        <v>427</v>
      </c>
      <c r="B187" s="107" t="s">
        <v>330</v>
      </c>
      <c r="C187" s="107" t="s">
        <v>429</v>
      </c>
      <c r="D187" s="108">
        <v>5000</v>
      </c>
      <c r="E187" s="108">
        <v>5000</v>
      </c>
    </row>
    <row r="188" spans="1:5" x14ac:dyDescent="0.25">
      <c r="A188" s="105" t="s">
        <v>428</v>
      </c>
      <c r="B188" s="107" t="s">
        <v>218</v>
      </c>
      <c r="C188" s="130" t="s">
        <v>430</v>
      </c>
      <c r="D188" s="108">
        <v>600</v>
      </c>
      <c r="E188" s="108">
        <v>600</v>
      </c>
    </row>
    <row r="189" spans="1:5" x14ac:dyDescent="0.25">
      <c r="A189" s="105"/>
      <c r="B189" s="107"/>
      <c r="C189" s="131" t="s">
        <v>282</v>
      </c>
      <c r="D189" s="132">
        <f>SUM(D187:D188)</f>
        <v>5600</v>
      </c>
      <c r="E189" s="108">
        <f>SUM(E187:E188)</f>
        <v>5600</v>
      </c>
    </row>
    <row r="191" spans="1:5" x14ac:dyDescent="0.25">
      <c r="B191" s="126"/>
      <c r="C191" s="141"/>
    </row>
    <row r="192" spans="1:5" ht="51" x14ac:dyDescent="0.25">
      <c r="D192" s="16" t="s">
        <v>71</v>
      </c>
      <c r="E192" s="16" t="s">
        <v>414</v>
      </c>
    </row>
    <row r="193" spans="3:5" x14ac:dyDescent="0.25">
      <c r="C193" s="7" t="s">
        <v>5</v>
      </c>
      <c r="D193" s="108">
        <f>SUM(D189,D184,D177,D174,D107,D24)</f>
        <v>328191.75</v>
      </c>
      <c r="E193" s="108">
        <f>SUM(E189,E184,E177,E174,E107,E24)</f>
        <v>325791.75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3"/>
  <sheetViews>
    <sheetView topLeftCell="B1" workbookViewId="0">
      <selection activeCell="J66" sqref="J66"/>
    </sheetView>
  </sheetViews>
  <sheetFormatPr defaultRowHeight="12.75" x14ac:dyDescent="0.2"/>
  <cols>
    <col min="1" max="1" width="9.140625" style="49"/>
    <col min="2" max="2" width="6.7109375" style="49" customWidth="1"/>
    <col min="3" max="3" width="51.7109375" style="49" customWidth="1"/>
    <col min="4" max="4" width="16.140625" style="50" customWidth="1"/>
    <col min="5" max="5" width="16.28515625" style="50" customWidth="1"/>
    <col min="6" max="6" width="60.28515625" style="50" customWidth="1"/>
    <col min="7" max="7" width="13.140625" style="49" customWidth="1"/>
    <col min="8" max="8" width="20.5703125" style="49" customWidth="1"/>
    <col min="9" max="16384" width="9.140625" style="49"/>
  </cols>
  <sheetData>
    <row r="1" spans="2:8" x14ac:dyDescent="0.2">
      <c r="B1" s="67"/>
      <c r="C1" s="67"/>
      <c r="D1" s="68"/>
      <c r="E1" s="68"/>
      <c r="F1" s="49"/>
      <c r="G1" s="68"/>
    </row>
    <row r="2" spans="2:8" ht="15" x14ac:dyDescent="0.25">
      <c r="B2" s="69"/>
      <c r="C2" s="144" t="s">
        <v>400</v>
      </c>
      <c r="D2" s="144"/>
      <c r="E2" s="144"/>
      <c r="F2" s="51"/>
      <c r="G2" s="70"/>
      <c r="H2" s="51"/>
    </row>
    <row r="3" spans="2:8" ht="13.5" thickBot="1" x14ac:dyDescent="0.25">
      <c r="B3" s="71"/>
      <c r="C3" s="72"/>
      <c r="D3" s="72"/>
      <c r="E3" s="72"/>
      <c r="F3" s="49"/>
      <c r="G3" s="68"/>
    </row>
    <row r="4" spans="2:8" ht="93.75" customHeight="1" thickBot="1" x14ac:dyDescent="0.25">
      <c r="B4" s="73" t="s">
        <v>37</v>
      </c>
      <c r="C4" s="74" t="s">
        <v>0</v>
      </c>
      <c r="D4" s="75" t="s">
        <v>424</v>
      </c>
      <c r="E4" s="76" t="s">
        <v>425</v>
      </c>
      <c r="F4" s="77" t="s">
        <v>401</v>
      </c>
      <c r="G4" s="78" t="s">
        <v>421</v>
      </c>
      <c r="H4" s="79" t="s">
        <v>422</v>
      </c>
    </row>
    <row r="5" spans="2:8" ht="15" x14ac:dyDescent="0.25">
      <c r="B5" s="80">
        <v>1</v>
      </c>
      <c r="C5" s="81" t="s">
        <v>354</v>
      </c>
      <c r="D5" s="82">
        <v>19078</v>
      </c>
      <c r="E5" s="83">
        <v>24315.98</v>
      </c>
      <c r="F5" s="84" t="s">
        <v>406</v>
      </c>
      <c r="G5" s="82">
        <f t="shared" ref="G5:G36" si="0">D5+E5</f>
        <v>43393.979999999996</v>
      </c>
      <c r="H5" s="82">
        <f t="shared" ref="H5:H11" si="1">+G5</f>
        <v>43393.979999999996</v>
      </c>
    </row>
    <row r="6" spans="2:8" ht="15" x14ac:dyDescent="0.25">
      <c r="B6" s="85">
        <v>2</v>
      </c>
      <c r="C6" s="86" t="s">
        <v>355</v>
      </c>
      <c r="D6" s="87"/>
      <c r="E6" s="88">
        <v>793.4</v>
      </c>
      <c r="F6" s="89" t="s">
        <v>403</v>
      </c>
      <c r="G6" s="87">
        <f t="shared" si="0"/>
        <v>793.4</v>
      </c>
      <c r="H6" s="87">
        <f t="shared" si="1"/>
        <v>793.4</v>
      </c>
    </row>
    <row r="7" spans="2:8" ht="15" x14ac:dyDescent="0.25">
      <c r="B7" s="85">
        <v>3</v>
      </c>
      <c r="C7" s="86" t="s">
        <v>356</v>
      </c>
      <c r="D7" s="87">
        <v>16962</v>
      </c>
      <c r="E7" s="88">
        <v>11474.71</v>
      </c>
      <c r="F7" s="89" t="s">
        <v>402</v>
      </c>
      <c r="G7" s="87">
        <f t="shared" si="0"/>
        <v>28436.71</v>
      </c>
      <c r="H7" s="87">
        <f t="shared" si="1"/>
        <v>28436.71</v>
      </c>
    </row>
    <row r="8" spans="2:8" ht="15" x14ac:dyDescent="0.25">
      <c r="B8" s="85">
        <v>4</v>
      </c>
      <c r="C8" s="86" t="s">
        <v>78</v>
      </c>
      <c r="D8" s="87"/>
      <c r="E8" s="88">
        <v>18324.95</v>
      </c>
      <c r="F8" s="89" t="s">
        <v>404</v>
      </c>
      <c r="G8" s="87">
        <f t="shared" si="0"/>
        <v>18324.95</v>
      </c>
      <c r="H8" s="87">
        <f t="shared" si="1"/>
        <v>18324.95</v>
      </c>
    </row>
    <row r="9" spans="2:8" ht="15" x14ac:dyDescent="0.25">
      <c r="B9" s="85">
        <v>5</v>
      </c>
      <c r="C9" s="86" t="s">
        <v>357</v>
      </c>
      <c r="D9" s="87">
        <v>19078</v>
      </c>
      <c r="E9" s="88">
        <v>31579.1</v>
      </c>
      <c r="F9" s="89" t="s">
        <v>406</v>
      </c>
      <c r="G9" s="87">
        <f t="shared" si="0"/>
        <v>50657.1</v>
      </c>
      <c r="H9" s="87">
        <f t="shared" si="1"/>
        <v>50657.1</v>
      </c>
    </row>
    <row r="10" spans="2:8" ht="15" x14ac:dyDescent="0.25">
      <c r="B10" s="85">
        <v>6</v>
      </c>
      <c r="C10" s="86" t="s">
        <v>358</v>
      </c>
      <c r="D10" s="87"/>
      <c r="E10" s="88">
        <v>6835.3</v>
      </c>
      <c r="F10" s="89" t="s">
        <v>408</v>
      </c>
      <c r="G10" s="87">
        <f t="shared" si="0"/>
        <v>6835.3</v>
      </c>
      <c r="H10" s="87">
        <f t="shared" si="1"/>
        <v>6835.3</v>
      </c>
    </row>
    <row r="11" spans="2:8" ht="15" x14ac:dyDescent="0.25">
      <c r="B11" s="85">
        <v>7</v>
      </c>
      <c r="C11" s="86" t="s">
        <v>359</v>
      </c>
      <c r="D11" s="87"/>
      <c r="E11" s="88">
        <v>4371.3</v>
      </c>
      <c r="F11" s="89" t="s">
        <v>406</v>
      </c>
      <c r="G11" s="87">
        <f t="shared" si="0"/>
        <v>4371.3</v>
      </c>
      <c r="H11" s="87">
        <f t="shared" si="1"/>
        <v>4371.3</v>
      </c>
    </row>
    <row r="12" spans="2:8" ht="15" x14ac:dyDescent="0.25">
      <c r="B12" s="85">
        <v>8</v>
      </c>
      <c r="C12" s="86" t="s">
        <v>423</v>
      </c>
      <c r="D12" s="87"/>
      <c r="E12" s="88">
        <v>8602.0499999999993</v>
      </c>
      <c r="F12" s="89" t="s">
        <v>404</v>
      </c>
      <c r="G12" s="87">
        <f t="shared" si="0"/>
        <v>8602.0499999999993</v>
      </c>
      <c r="H12" s="87">
        <v>8602.0499999999993</v>
      </c>
    </row>
    <row r="13" spans="2:8" ht="15" x14ac:dyDescent="0.25">
      <c r="B13" s="85">
        <v>9</v>
      </c>
      <c r="C13" s="86" t="s">
        <v>360</v>
      </c>
      <c r="D13" s="87"/>
      <c r="E13" s="88">
        <v>367.43</v>
      </c>
      <c r="F13" s="89" t="s">
        <v>408</v>
      </c>
      <c r="G13" s="87">
        <f t="shared" si="0"/>
        <v>367.43</v>
      </c>
      <c r="H13" s="87">
        <f t="shared" ref="H13:H33" si="2">+G13</f>
        <v>367.43</v>
      </c>
    </row>
    <row r="14" spans="2:8" ht="15" x14ac:dyDescent="0.25">
      <c r="B14" s="85">
        <v>10</v>
      </c>
      <c r="C14" s="86" t="s">
        <v>361</v>
      </c>
      <c r="D14" s="87"/>
      <c r="E14" s="88">
        <v>275.3</v>
      </c>
      <c r="F14" s="89" t="s">
        <v>404</v>
      </c>
      <c r="G14" s="87">
        <f t="shared" si="0"/>
        <v>275.3</v>
      </c>
      <c r="H14" s="87">
        <f t="shared" si="2"/>
        <v>275.3</v>
      </c>
    </row>
    <row r="15" spans="2:8" ht="15" x14ac:dyDescent="0.25">
      <c r="B15" s="85">
        <v>11</v>
      </c>
      <c r="C15" s="86" t="s">
        <v>362</v>
      </c>
      <c r="D15" s="87"/>
      <c r="E15" s="88">
        <v>500</v>
      </c>
      <c r="F15" s="90" t="s">
        <v>409</v>
      </c>
      <c r="G15" s="87">
        <f t="shared" si="0"/>
        <v>500</v>
      </c>
      <c r="H15" s="87">
        <f t="shared" si="2"/>
        <v>500</v>
      </c>
    </row>
    <row r="16" spans="2:8" ht="15" x14ac:dyDescent="0.25">
      <c r="B16" s="85">
        <v>12</v>
      </c>
      <c r="C16" s="86" t="s">
        <v>363</v>
      </c>
      <c r="D16" s="87">
        <v>19078</v>
      </c>
      <c r="E16" s="88">
        <v>25644.89</v>
      </c>
      <c r="F16" s="89" t="s">
        <v>404</v>
      </c>
      <c r="G16" s="87">
        <f t="shared" si="0"/>
        <v>44722.89</v>
      </c>
      <c r="H16" s="87">
        <f t="shared" si="2"/>
        <v>44722.89</v>
      </c>
    </row>
    <row r="17" spans="2:8" ht="15" x14ac:dyDescent="0.25">
      <c r="B17" s="85">
        <v>13</v>
      </c>
      <c r="C17" s="86" t="s">
        <v>364</v>
      </c>
      <c r="D17" s="87"/>
      <c r="E17" s="88">
        <v>10406.280000000001</v>
      </c>
      <c r="F17" s="89" t="s">
        <v>402</v>
      </c>
      <c r="G17" s="87">
        <f t="shared" si="0"/>
        <v>10406.280000000001</v>
      </c>
      <c r="H17" s="87">
        <f t="shared" si="2"/>
        <v>10406.280000000001</v>
      </c>
    </row>
    <row r="18" spans="2:8" ht="15" x14ac:dyDescent="0.25">
      <c r="B18" s="85">
        <v>14</v>
      </c>
      <c r="C18" s="86" t="s">
        <v>365</v>
      </c>
      <c r="D18" s="87"/>
      <c r="E18" s="88">
        <v>8237.33</v>
      </c>
      <c r="F18" s="89" t="s">
        <v>404</v>
      </c>
      <c r="G18" s="87">
        <f t="shared" si="0"/>
        <v>8237.33</v>
      </c>
      <c r="H18" s="87">
        <f t="shared" si="2"/>
        <v>8237.33</v>
      </c>
    </row>
    <row r="19" spans="2:8" ht="15" x14ac:dyDescent="0.25">
      <c r="B19" s="85">
        <v>15</v>
      </c>
      <c r="C19" s="86" t="s">
        <v>366</v>
      </c>
      <c r="D19" s="87"/>
      <c r="E19" s="88">
        <v>4817.33</v>
      </c>
      <c r="F19" s="89" t="s">
        <v>402</v>
      </c>
      <c r="G19" s="87">
        <f t="shared" si="0"/>
        <v>4817.33</v>
      </c>
      <c r="H19" s="87">
        <f t="shared" si="2"/>
        <v>4817.33</v>
      </c>
    </row>
    <row r="20" spans="2:8" ht="15" x14ac:dyDescent="0.25">
      <c r="B20" s="85">
        <v>16</v>
      </c>
      <c r="C20" s="86" t="s">
        <v>367</v>
      </c>
      <c r="D20" s="87"/>
      <c r="E20" s="88">
        <v>12390.52</v>
      </c>
      <c r="F20" s="89" t="s">
        <v>406</v>
      </c>
      <c r="G20" s="87">
        <f t="shared" si="0"/>
        <v>12390.52</v>
      </c>
      <c r="H20" s="87">
        <f t="shared" si="2"/>
        <v>12390.52</v>
      </c>
    </row>
    <row r="21" spans="2:8" ht="15" x14ac:dyDescent="0.25">
      <c r="B21" s="85">
        <v>17</v>
      </c>
      <c r="C21" s="86" t="s">
        <v>368</v>
      </c>
      <c r="D21" s="87"/>
      <c r="E21" s="88">
        <v>1318.86</v>
      </c>
      <c r="F21" s="89" t="s">
        <v>404</v>
      </c>
      <c r="G21" s="87">
        <f t="shared" si="0"/>
        <v>1318.86</v>
      </c>
      <c r="H21" s="87">
        <f t="shared" si="2"/>
        <v>1318.86</v>
      </c>
    </row>
    <row r="22" spans="2:8" ht="15" x14ac:dyDescent="0.25">
      <c r="B22" s="85">
        <v>18</v>
      </c>
      <c r="C22" s="86" t="s">
        <v>369</v>
      </c>
      <c r="D22" s="87"/>
      <c r="E22" s="88">
        <v>4491.71</v>
      </c>
      <c r="F22" s="89" t="s">
        <v>408</v>
      </c>
      <c r="G22" s="87">
        <f t="shared" si="0"/>
        <v>4491.71</v>
      </c>
      <c r="H22" s="87">
        <f t="shared" si="2"/>
        <v>4491.71</v>
      </c>
    </row>
    <row r="23" spans="2:8" ht="15" x14ac:dyDescent="0.25">
      <c r="B23" s="85">
        <v>19</v>
      </c>
      <c r="C23" s="86" t="s">
        <v>118</v>
      </c>
      <c r="D23" s="87">
        <v>16962</v>
      </c>
      <c r="E23" s="88">
        <v>44286.79</v>
      </c>
      <c r="F23" s="89" t="s">
        <v>407</v>
      </c>
      <c r="G23" s="87">
        <f t="shared" si="0"/>
        <v>61248.79</v>
      </c>
      <c r="H23" s="87">
        <f t="shared" si="2"/>
        <v>61248.79</v>
      </c>
    </row>
    <row r="24" spans="2:8" ht="15" x14ac:dyDescent="0.25">
      <c r="B24" s="85">
        <v>20</v>
      </c>
      <c r="C24" s="86" t="s">
        <v>370</v>
      </c>
      <c r="D24" s="87"/>
      <c r="E24" s="88">
        <v>17808.3</v>
      </c>
      <c r="F24" s="89" t="s">
        <v>408</v>
      </c>
      <c r="G24" s="87">
        <f t="shared" si="0"/>
        <v>17808.3</v>
      </c>
      <c r="H24" s="87">
        <f t="shared" si="2"/>
        <v>17808.3</v>
      </c>
    </row>
    <row r="25" spans="2:8" ht="15" x14ac:dyDescent="0.25">
      <c r="B25" s="85">
        <v>21</v>
      </c>
      <c r="C25" s="91" t="s">
        <v>371</v>
      </c>
      <c r="D25" s="87">
        <v>16962</v>
      </c>
      <c r="E25" s="88">
        <v>27443.07</v>
      </c>
      <c r="F25" s="89" t="s">
        <v>408</v>
      </c>
      <c r="G25" s="87">
        <f t="shared" si="0"/>
        <v>44405.07</v>
      </c>
      <c r="H25" s="87">
        <f t="shared" si="2"/>
        <v>44405.07</v>
      </c>
    </row>
    <row r="26" spans="2:8" ht="15" x14ac:dyDescent="0.25">
      <c r="B26" s="85">
        <v>22</v>
      </c>
      <c r="C26" s="91" t="s">
        <v>372</v>
      </c>
      <c r="D26" s="87"/>
      <c r="E26" s="88">
        <v>932.58</v>
      </c>
      <c r="F26" s="89" t="s">
        <v>408</v>
      </c>
      <c r="G26" s="87">
        <f t="shared" si="0"/>
        <v>932.58</v>
      </c>
      <c r="H26" s="87">
        <f t="shared" si="2"/>
        <v>932.58</v>
      </c>
    </row>
    <row r="27" spans="2:8" ht="15" x14ac:dyDescent="0.25">
      <c r="B27" s="85">
        <v>23</v>
      </c>
      <c r="C27" s="91" t="s">
        <v>373</v>
      </c>
      <c r="D27" s="87"/>
      <c r="E27" s="88">
        <v>145.69999999999999</v>
      </c>
      <c r="F27" s="89" t="s">
        <v>408</v>
      </c>
      <c r="G27" s="87">
        <f t="shared" si="0"/>
        <v>145.69999999999999</v>
      </c>
      <c r="H27" s="87">
        <f t="shared" si="2"/>
        <v>145.69999999999999</v>
      </c>
    </row>
    <row r="28" spans="2:8" ht="15" x14ac:dyDescent="0.25">
      <c r="B28" s="85">
        <v>24</v>
      </c>
      <c r="C28" s="91" t="s">
        <v>374</v>
      </c>
      <c r="D28" s="87"/>
      <c r="E28" s="88">
        <v>1000</v>
      </c>
      <c r="F28" s="90" t="s">
        <v>409</v>
      </c>
      <c r="G28" s="87">
        <f t="shared" si="0"/>
        <v>1000</v>
      </c>
      <c r="H28" s="87">
        <f t="shared" si="2"/>
        <v>1000</v>
      </c>
    </row>
    <row r="29" spans="2:8" ht="15" x14ac:dyDescent="0.25">
      <c r="B29" s="85">
        <v>25</v>
      </c>
      <c r="C29" s="91" t="s">
        <v>375</v>
      </c>
      <c r="D29" s="87"/>
      <c r="E29" s="88">
        <v>2017.15</v>
      </c>
      <c r="F29" s="89" t="s">
        <v>404</v>
      </c>
      <c r="G29" s="87">
        <f t="shared" si="0"/>
        <v>2017.15</v>
      </c>
      <c r="H29" s="87">
        <f t="shared" si="2"/>
        <v>2017.15</v>
      </c>
    </row>
    <row r="30" spans="2:8" ht="15" x14ac:dyDescent="0.25">
      <c r="B30" s="85">
        <v>26</v>
      </c>
      <c r="C30" s="86" t="s">
        <v>376</v>
      </c>
      <c r="D30" s="87"/>
      <c r="E30" s="88">
        <v>4080.32</v>
      </c>
      <c r="F30" s="89" t="s">
        <v>404</v>
      </c>
      <c r="G30" s="87">
        <f t="shared" si="0"/>
        <v>4080.32</v>
      </c>
      <c r="H30" s="87">
        <f t="shared" si="2"/>
        <v>4080.32</v>
      </c>
    </row>
    <row r="31" spans="2:8" ht="15" x14ac:dyDescent="0.25">
      <c r="B31" s="85">
        <v>27</v>
      </c>
      <c r="C31" s="86" t="s">
        <v>377</v>
      </c>
      <c r="D31" s="87"/>
      <c r="E31" s="88">
        <v>946.19</v>
      </c>
      <c r="F31" s="89" t="s">
        <v>402</v>
      </c>
      <c r="G31" s="87">
        <f t="shared" si="0"/>
        <v>946.19</v>
      </c>
      <c r="H31" s="87">
        <f t="shared" si="2"/>
        <v>946.19</v>
      </c>
    </row>
    <row r="32" spans="2:8" ht="15" x14ac:dyDescent="0.25">
      <c r="B32" s="85">
        <v>28</v>
      </c>
      <c r="C32" s="86" t="s">
        <v>378</v>
      </c>
      <c r="D32" s="87"/>
      <c r="E32" s="88">
        <v>1064.05</v>
      </c>
      <c r="F32" s="89" t="s">
        <v>404</v>
      </c>
      <c r="G32" s="87">
        <f t="shared" si="0"/>
        <v>1064.05</v>
      </c>
      <c r="H32" s="87">
        <f t="shared" si="2"/>
        <v>1064.05</v>
      </c>
    </row>
    <row r="33" spans="2:8" ht="15" x14ac:dyDescent="0.25">
      <c r="B33" s="85">
        <v>29</v>
      </c>
      <c r="C33" s="86" t="s">
        <v>379</v>
      </c>
      <c r="D33" s="87"/>
      <c r="E33" s="88">
        <v>4913.97</v>
      </c>
      <c r="F33" s="89" t="s">
        <v>404</v>
      </c>
      <c r="G33" s="87">
        <f t="shared" si="0"/>
        <v>4913.97</v>
      </c>
      <c r="H33" s="87">
        <f t="shared" si="2"/>
        <v>4913.97</v>
      </c>
    </row>
    <row r="34" spans="2:8" ht="15" x14ac:dyDescent="0.25">
      <c r="B34" s="85">
        <v>30</v>
      </c>
      <c r="C34" s="86" t="s">
        <v>123</v>
      </c>
      <c r="D34" s="87"/>
      <c r="E34" s="88">
        <v>4806.2299999999996</v>
      </c>
      <c r="F34" s="89" t="s">
        <v>402</v>
      </c>
      <c r="G34" s="87">
        <f t="shared" si="0"/>
        <v>4806.2299999999996</v>
      </c>
      <c r="H34" s="87">
        <v>4421.2299999999996</v>
      </c>
    </row>
    <row r="35" spans="2:8" ht="15" x14ac:dyDescent="0.25">
      <c r="B35" s="85">
        <v>31</v>
      </c>
      <c r="C35" s="86" t="s">
        <v>380</v>
      </c>
      <c r="D35" s="87">
        <v>19078</v>
      </c>
      <c r="E35" s="88">
        <v>23899.279999999999</v>
      </c>
      <c r="F35" s="89" t="s">
        <v>404</v>
      </c>
      <c r="G35" s="87">
        <f t="shared" si="0"/>
        <v>42977.279999999999</v>
      </c>
      <c r="H35" s="87">
        <f t="shared" ref="H35:H48" si="3">+G35</f>
        <v>42977.279999999999</v>
      </c>
    </row>
    <row r="36" spans="2:8" ht="15" x14ac:dyDescent="0.25">
      <c r="B36" s="85">
        <v>32</v>
      </c>
      <c r="C36" s="86" t="s">
        <v>125</v>
      </c>
      <c r="D36" s="87">
        <v>16962</v>
      </c>
      <c r="E36" s="88">
        <v>42730.8</v>
      </c>
      <c r="F36" s="89" t="s">
        <v>402</v>
      </c>
      <c r="G36" s="87">
        <f t="shared" si="0"/>
        <v>59692.800000000003</v>
      </c>
      <c r="H36" s="87">
        <f t="shared" si="3"/>
        <v>59692.800000000003</v>
      </c>
    </row>
    <row r="37" spans="2:8" ht="15" x14ac:dyDescent="0.25">
      <c r="B37" s="85">
        <v>33</v>
      </c>
      <c r="C37" s="86" t="s">
        <v>381</v>
      </c>
      <c r="D37" s="87"/>
      <c r="E37" s="88">
        <v>489.65</v>
      </c>
      <c r="F37" s="89" t="s">
        <v>404</v>
      </c>
      <c r="G37" s="87">
        <f t="shared" ref="G37:G62" si="4">D37+E37</f>
        <v>489.65</v>
      </c>
      <c r="H37" s="87">
        <f t="shared" si="3"/>
        <v>489.65</v>
      </c>
    </row>
    <row r="38" spans="2:8" ht="15" x14ac:dyDescent="0.25">
      <c r="B38" s="85">
        <v>34</v>
      </c>
      <c r="C38" s="86" t="s">
        <v>382</v>
      </c>
      <c r="D38" s="87"/>
      <c r="E38" s="88">
        <v>17506.37</v>
      </c>
      <c r="F38" s="89" t="s">
        <v>402</v>
      </c>
      <c r="G38" s="87">
        <f t="shared" si="4"/>
        <v>17506.37</v>
      </c>
      <c r="H38" s="87">
        <f t="shared" si="3"/>
        <v>17506.37</v>
      </c>
    </row>
    <row r="39" spans="2:8" ht="15" x14ac:dyDescent="0.25">
      <c r="B39" s="85">
        <v>35</v>
      </c>
      <c r="C39" s="86" t="s">
        <v>383</v>
      </c>
      <c r="D39" s="87">
        <v>19078</v>
      </c>
      <c r="E39" s="88">
        <v>35511.24</v>
      </c>
      <c r="F39" s="89" t="s">
        <v>407</v>
      </c>
      <c r="G39" s="87">
        <f t="shared" si="4"/>
        <v>54589.24</v>
      </c>
      <c r="H39" s="87">
        <f t="shared" si="3"/>
        <v>54589.24</v>
      </c>
    </row>
    <row r="40" spans="2:8" ht="15" x14ac:dyDescent="0.25">
      <c r="B40" s="85">
        <v>36</v>
      </c>
      <c r="C40" s="86" t="s">
        <v>304</v>
      </c>
      <c r="D40" s="87"/>
      <c r="E40" s="88">
        <v>1023.62</v>
      </c>
      <c r="F40" s="89" t="s">
        <v>408</v>
      </c>
      <c r="G40" s="87">
        <f t="shared" si="4"/>
        <v>1023.62</v>
      </c>
      <c r="H40" s="87">
        <f t="shared" si="3"/>
        <v>1023.62</v>
      </c>
    </row>
    <row r="41" spans="2:8" ht="15" x14ac:dyDescent="0.25">
      <c r="B41" s="85">
        <v>37</v>
      </c>
      <c r="C41" s="86" t="s">
        <v>384</v>
      </c>
      <c r="D41" s="87"/>
      <c r="E41" s="88">
        <v>1469.74</v>
      </c>
      <c r="F41" s="89" t="s">
        <v>404</v>
      </c>
      <c r="G41" s="87">
        <f t="shared" si="4"/>
        <v>1469.74</v>
      </c>
      <c r="H41" s="87">
        <f t="shared" si="3"/>
        <v>1469.74</v>
      </c>
    </row>
    <row r="42" spans="2:8" ht="15" x14ac:dyDescent="0.25">
      <c r="B42" s="85">
        <v>38</v>
      </c>
      <c r="C42" s="86" t="s">
        <v>410</v>
      </c>
      <c r="D42" s="87"/>
      <c r="E42" s="88">
        <v>5934</v>
      </c>
      <c r="F42" s="89" t="s">
        <v>404</v>
      </c>
      <c r="G42" s="87">
        <f t="shared" si="4"/>
        <v>5934</v>
      </c>
      <c r="H42" s="87">
        <f t="shared" si="3"/>
        <v>5934</v>
      </c>
    </row>
    <row r="43" spans="2:8" ht="15" x14ac:dyDescent="0.25">
      <c r="B43" s="85">
        <v>39</v>
      </c>
      <c r="C43" s="86" t="s">
        <v>385</v>
      </c>
      <c r="D43" s="87"/>
      <c r="E43" s="88">
        <v>5480.14</v>
      </c>
      <c r="F43" s="89" t="s">
        <v>404</v>
      </c>
      <c r="G43" s="87">
        <f t="shared" si="4"/>
        <v>5480.14</v>
      </c>
      <c r="H43" s="87">
        <f t="shared" si="3"/>
        <v>5480.14</v>
      </c>
    </row>
    <row r="44" spans="2:8" ht="15" x14ac:dyDescent="0.25">
      <c r="B44" s="85">
        <v>40</v>
      </c>
      <c r="C44" s="91" t="s">
        <v>386</v>
      </c>
      <c r="D44" s="87"/>
      <c r="E44" s="88">
        <v>1436.63</v>
      </c>
      <c r="F44" s="89" t="s">
        <v>404</v>
      </c>
      <c r="G44" s="87">
        <f t="shared" si="4"/>
        <v>1436.63</v>
      </c>
      <c r="H44" s="87">
        <f t="shared" si="3"/>
        <v>1436.63</v>
      </c>
    </row>
    <row r="45" spans="2:8" ht="15" x14ac:dyDescent="0.25">
      <c r="B45" s="85">
        <v>41</v>
      </c>
      <c r="C45" s="86" t="s">
        <v>387</v>
      </c>
      <c r="D45" s="87">
        <v>19078</v>
      </c>
      <c r="E45" s="88">
        <v>33856.559999999998</v>
      </c>
      <c r="F45" s="89" t="s">
        <v>406</v>
      </c>
      <c r="G45" s="87">
        <f t="shared" si="4"/>
        <v>52934.559999999998</v>
      </c>
      <c r="H45" s="87">
        <f t="shared" si="3"/>
        <v>52934.559999999998</v>
      </c>
    </row>
    <row r="46" spans="2:8" ht="15" x14ac:dyDescent="0.25">
      <c r="B46" s="85">
        <v>42</v>
      </c>
      <c r="C46" s="86" t="s">
        <v>388</v>
      </c>
      <c r="D46" s="87"/>
      <c r="E46" s="88">
        <v>441.48</v>
      </c>
      <c r="F46" s="89" t="s">
        <v>408</v>
      </c>
      <c r="G46" s="87">
        <f t="shared" si="4"/>
        <v>441.48</v>
      </c>
      <c r="H46" s="87">
        <f t="shared" si="3"/>
        <v>441.48</v>
      </c>
    </row>
    <row r="47" spans="2:8" ht="15" x14ac:dyDescent="0.25">
      <c r="B47" s="85">
        <v>43</v>
      </c>
      <c r="C47" s="86" t="s">
        <v>134</v>
      </c>
      <c r="D47" s="87"/>
      <c r="E47" s="88">
        <v>1558.57</v>
      </c>
      <c r="F47" s="89" t="s">
        <v>404</v>
      </c>
      <c r="G47" s="87">
        <f t="shared" si="4"/>
        <v>1558.57</v>
      </c>
      <c r="H47" s="87">
        <f t="shared" si="3"/>
        <v>1558.57</v>
      </c>
    </row>
    <row r="48" spans="2:8" ht="15" x14ac:dyDescent="0.25">
      <c r="B48" s="85">
        <v>44</v>
      </c>
      <c r="C48" s="86" t="s">
        <v>389</v>
      </c>
      <c r="D48" s="87"/>
      <c r="E48" s="88">
        <v>484.15</v>
      </c>
      <c r="F48" s="89" t="s">
        <v>408</v>
      </c>
      <c r="G48" s="87">
        <f t="shared" si="4"/>
        <v>484.15</v>
      </c>
      <c r="H48" s="87">
        <f t="shared" si="3"/>
        <v>484.15</v>
      </c>
    </row>
    <row r="49" spans="2:9" ht="15" x14ac:dyDescent="0.25">
      <c r="B49" s="85">
        <v>45</v>
      </c>
      <c r="C49" s="86" t="s">
        <v>390</v>
      </c>
      <c r="D49" s="87"/>
      <c r="E49" s="88">
        <v>72.849999999999994</v>
      </c>
      <c r="F49" s="89" t="s">
        <v>408</v>
      </c>
      <c r="G49" s="87">
        <f t="shared" si="4"/>
        <v>72.849999999999994</v>
      </c>
      <c r="H49" s="87">
        <v>51</v>
      </c>
    </row>
    <row r="50" spans="2:9" ht="15" x14ac:dyDescent="0.25">
      <c r="B50" s="85">
        <v>46</v>
      </c>
      <c r="C50" s="86" t="s">
        <v>136</v>
      </c>
      <c r="D50" s="87"/>
      <c r="E50" s="88">
        <v>4212.3100000000004</v>
      </c>
      <c r="F50" s="89" t="s">
        <v>404</v>
      </c>
      <c r="G50" s="87">
        <f t="shared" si="4"/>
        <v>4212.3100000000004</v>
      </c>
      <c r="H50" s="87">
        <f>+G50</f>
        <v>4212.3100000000004</v>
      </c>
    </row>
    <row r="51" spans="2:9" ht="15" x14ac:dyDescent="0.25">
      <c r="B51" s="85">
        <v>47</v>
      </c>
      <c r="C51" s="86" t="s">
        <v>391</v>
      </c>
      <c r="D51" s="87"/>
      <c r="E51" s="88">
        <v>570.75</v>
      </c>
      <c r="F51" s="89" t="s">
        <v>408</v>
      </c>
      <c r="G51" s="87">
        <f t="shared" si="4"/>
        <v>570.75</v>
      </c>
      <c r="H51" s="87">
        <v>399.53</v>
      </c>
    </row>
    <row r="52" spans="2:9" ht="15" x14ac:dyDescent="0.25">
      <c r="B52" s="85">
        <v>48</v>
      </c>
      <c r="C52" s="86" t="s">
        <v>392</v>
      </c>
      <c r="D52" s="87"/>
      <c r="E52" s="88">
        <v>7037.88</v>
      </c>
      <c r="F52" s="89" t="s">
        <v>402</v>
      </c>
      <c r="G52" s="87">
        <f t="shared" si="4"/>
        <v>7037.88</v>
      </c>
      <c r="H52" s="87">
        <f t="shared" ref="H52:H58" si="5">+G52</f>
        <v>7037.88</v>
      </c>
    </row>
    <row r="53" spans="2:9" ht="15" x14ac:dyDescent="0.25">
      <c r="B53" s="85">
        <v>49</v>
      </c>
      <c r="C53" s="86" t="s">
        <v>139</v>
      </c>
      <c r="D53" s="87"/>
      <c r="E53" s="88">
        <v>7560.95</v>
      </c>
      <c r="F53" s="89" t="s">
        <v>404</v>
      </c>
      <c r="G53" s="87">
        <f t="shared" si="4"/>
        <v>7560.95</v>
      </c>
      <c r="H53" s="87">
        <f t="shared" si="5"/>
        <v>7560.95</v>
      </c>
    </row>
    <row r="54" spans="2:9" ht="15" x14ac:dyDescent="0.25">
      <c r="B54" s="85">
        <v>50</v>
      </c>
      <c r="C54" s="86" t="s">
        <v>411</v>
      </c>
      <c r="D54" s="87"/>
      <c r="E54" s="88">
        <v>7610.76</v>
      </c>
      <c r="F54" s="89" t="s">
        <v>408</v>
      </c>
      <c r="G54" s="87">
        <f t="shared" si="4"/>
        <v>7610.76</v>
      </c>
      <c r="H54" s="87">
        <f t="shared" si="5"/>
        <v>7610.76</v>
      </c>
    </row>
    <row r="55" spans="2:9" ht="15" x14ac:dyDescent="0.25">
      <c r="B55" s="85">
        <v>51</v>
      </c>
      <c r="C55" s="86" t="s">
        <v>412</v>
      </c>
      <c r="D55" s="87"/>
      <c r="E55" s="88">
        <v>5295.44</v>
      </c>
      <c r="F55" s="89" t="s">
        <v>404</v>
      </c>
      <c r="G55" s="87">
        <f t="shared" si="4"/>
        <v>5295.44</v>
      </c>
      <c r="H55" s="87">
        <f t="shared" si="5"/>
        <v>5295.44</v>
      </c>
    </row>
    <row r="56" spans="2:9" ht="15" x14ac:dyDescent="0.25">
      <c r="B56" s="85">
        <v>52</v>
      </c>
      <c r="C56" s="86" t="s">
        <v>393</v>
      </c>
      <c r="D56" s="87">
        <v>19078</v>
      </c>
      <c r="E56" s="88">
        <v>34625.97</v>
      </c>
      <c r="F56" s="89" t="s">
        <v>404</v>
      </c>
      <c r="G56" s="87">
        <f t="shared" si="4"/>
        <v>53703.97</v>
      </c>
      <c r="H56" s="87">
        <f t="shared" si="5"/>
        <v>53703.97</v>
      </c>
    </row>
    <row r="57" spans="2:9" ht="15" x14ac:dyDescent="0.25">
      <c r="B57" s="85">
        <v>53</v>
      </c>
      <c r="C57" s="86" t="s">
        <v>394</v>
      </c>
      <c r="D57" s="87"/>
      <c r="E57" s="88">
        <v>3258.53</v>
      </c>
      <c r="F57" s="89" t="s">
        <v>404</v>
      </c>
      <c r="G57" s="87">
        <f t="shared" si="4"/>
        <v>3258.53</v>
      </c>
      <c r="H57" s="87">
        <f t="shared" si="5"/>
        <v>3258.53</v>
      </c>
    </row>
    <row r="58" spans="2:9" ht="15" x14ac:dyDescent="0.25">
      <c r="B58" s="85">
        <v>54</v>
      </c>
      <c r="C58" s="86" t="s">
        <v>395</v>
      </c>
      <c r="D58" s="87">
        <v>19078</v>
      </c>
      <c r="E58" s="88">
        <v>28859.53</v>
      </c>
      <c r="F58" s="89" t="s">
        <v>406</v>
      </c>
      <c r="G58" s="87">
        <f t="shared" si="4"/>
        <v>47937.53</v>
      </c>
      <c r="H58" s="87">
        <f t="shared" si="5"/>
        <v>47937.53</v>
      </c>
    </row>
    <row r="59" spans="2:9" ht="15" x14ac:dyDescent="0.25">
      <c r="B59" s="85">
        <v>55</v>
      </c>
      <c r="C59" s="86" t="s">
        <v>396</v>
      </c>
      <c r="D59" s="87"/>
      <c r="E59" s="88">
        <v>77.13</v>
      </c>
      <c r="F59" s="89" t="s">
        <v>408</v>
      </c>
      <c r="G59" s="87">
        <f t="shared" si="4"/>
        <v>77.13</v>
      </c>
      <c r="H59" s="87">
        <v>53.99</v>
      </c>
    </row>
    <row r="60" spans="2:9" ht="15" x14ac:dyDescent="0.25">
      <c r="B60" s="85">
        <v>56</v>
      </c>
      <c r="C60" s="86" t="s">
        <v>397</v>
      </c>
      <c r="D60" s="87">
        <v>16962</v>
      </c>
      <c r="E60" s="88">
        <v>21518.06</v>
      </c>
      <c r="F60" s="89" t="s">
        <v>406</v>
      </c>
      <c r="G60" s="87">
        <f t="shared" si="4"/>
        <v>38480.06</v>
      </c>
      <c r="H60" s="87">
        <f>+G60</f>
        <v>38480.06</v>
      </c>
    </row>
    <row r="61" spans="2:9" ht="15" x14ac:dyDescent="0.25">
      <c r="B61" s="85">
        <v>57</v>
      </c>
      <c r="C61" s="86" t="s">
        <v>398</v>
      </c>
      <c r="D61" s="87">
        <v>16962</v>
      </c>
      <c r="E61" s="88">
        <v>22280.48</v>
      </c>
      <c r="F61" s="89" t="s">
        <v>402</v>
      </c>
      <c r="G61" s="87">
        <f t="shared" si="4"/>
        <v>39242.479999999996</v>
      </c>
      <c r="H61" s="87">
        <f>+G61</f>
        <v>39242.479999999996</v>
      </c>
    </row>
    <row r="62" spans="2:9" ht="15.75" thickBot="1" x14ac:dyDescent="0.3">
      <c r="B62" s="92">
        <v>58</v>
      </c>
      <c r="C62" s="93" t="s">
        <v>399</v>
      </c>
      <c r="D62" s="94"/>
      <c r="E62" s="95">
        <v>244.18</v>
      </c>
      <c r="F62" s="96" t="s">
        <v>405</v>
      </c>
      <c r="G62" s="94">
        <f t="shared" si="4"/>
        <v>244.18</v>
      </c>
      <c r="H62" s="94">
        <f>+G62</f>
        <v>244.18</v>
      </c>
    </row>
    <row r="63" spans="2:9" ht="13.5" thickBot="1" x14ac:dyDescent="0.25">
      <c r="F63" s="49"/>
      <c r="G63" s="99">
        <f>SUM(G5:G62)</f>
        <v>853633.83999999973</v>
      </c>
      <c r="H63" s="97">
        <f>SUM(H5:H62)</f>
        <v>853032.62999999977</v>
      </c>
      <c r="I63" s="98">
        <f>+G63-H63</f>
        <v>601.20999999996275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110" zoomScaleNormal="110" workbookViewId="0">
      <selection activeCell="F6" sqref="F6"/>
    </sheetView>
  </sheetViews>
  <sheetFormatPr defaultRowHeight="12.75" x14ac:dyDescent="0.2"/>
  <cols>
    <col min="1" max="1" width="3.7109375" style="52" customWidth="1"/>
    <col min="2" max="2" width="48.140625" style="3" customWidth="1"/>
    <col min="3" max="3" width="26.7109375" style="3" customWidth="1"/>
    <col min="4" max="4" width="68" style="3" customWidth="1"/>
    <col min="5" max="5" width="17.5703125" style="3" customWidth="1"/>
    <col min="6" max="16384" width="9.140625" style="3"/>
  </cols>
  <sheetData>
    <row r="1" spans="1:4" ht="15" customHeight="1" x14ac:dyDescent="0.25">
      <c r="A1" s="145" t="s">
        <v>431</v>
      </c>
      <c r="B1" s="146"/>
      <c r="C1" s="146"/>
      <c r="D1" s="146"/>
    </row>
    <row r="2" spans="1:4" ht="15.75" x14ac:dyDescent="0.25">
      <c r="A2" s="147"/>
      <c r="B2" s="147"/>
      <c r="C2" s="147"/>
      <c r="D2" s="147"/>
    </row>
    <row r="3" spans="1:4" ht="47.25" x14ac:dyDescent="0.2">
      <c r="A3" s="148" t="s">
        <v>37</v>
      </c>
      <c r="B3" s="149" t="s">
        <v>432</v>
      </c>
      <c r="C3" s="150" t="s">
        <v>433</v>
      </c>
      <c r="D3" s="151" t="s">
        <v>434</v>
      </c>
    </row>
    <row r="4" spans="1:4" ht="15.75" x14ac:dyDescent="0.25">
      <c r="A4" s="152"/>
      <c r="B4" s="152"/>
      <c r="C4" s="152"/>
      <c r="D4" s="152"/>
    </row>
    <row r="5" spans="1:4" ht="51.75" customHeight="1" x14ac:dyDescent="0.2">
      <c r="A5" s="153">
        <v>1</v>
      </c>
      <c r="B5" s="154" t="s">
        <v>435</v>
      </c>
      <c r="C5" s="155">
        <v>52812</v>
      </c>
      <c r="D5" s="154" t="s">
        <v>436</v>
      </c>
    </row>
    <row r="6" spans="1:4" ht="51.75" customHeight="1" x14ac:dyDescent="0.2">
      <c r="A6" s="153">
        <v>2</v>
      </c>
      <c r="B6" s="154" t="s">
        <v>437</v>
      </c>
      <c r="C6" s="155">
        <v>20317</v>
      </c>
      <c r="D6" s="156" t="s">
        <v>438</v>
      </c>
    </row>
    <row r="7" spans="1:4" ht="51.75" customHeight="1" x14ac:dyDescent="0.2">
      <c r="A7" s="153">
        <v>3</v>
      </c>
      <c r="B7" s="154" t="s">
        <v>439</v>
      </c>
      <c r="C7" s="155">
        <v>6607</v>
      </c>
      <c r="D7" s="156" t="s">
        <v>440</v>
      </c>
    </row>
    <row r="8" spans="1:4" ht="51.75" customHeight="1" x14ac:dyDescent="0.2">
      <c r="A8" s="153">
        <v>4</v>
      </c>
      <c r="B8" s="157" t="s">
        <v>441</v>
      </c>
      <c r="C8" s="155">
        <v>8800</v>
      </c>
      <c r="D8" s="156" t="s">
        <v>442</v>
      </c>
    </row>
    <row r="9" spans="1:4" ht="51.75" customHeight="1" x14ac:dyDescent="0.2">
      <c r="A9" s="153">
        <v>5</v>
      </c>
      <c r="B9" s="157" t="s">
        <v>443</v>
      </c>
      <c r="C9" s="155">
        <v>40200</v>
      </c>
      <c r="D9" s="156" t="s">
        <v>442</v>
      </c>
    </row>
    <row r="10" spans="1:4" ht="51.75" customHeight="1" x14ac:dyDescent="0.2">
      <c r="A10" s="153">
        <v>6</v>
      </c>
      <c r="B10" s="157" t="s">
        <v>444</v>
      </c>
      <c r="C10" s="155">
        <v>11000</v>
      </c>
      <c r="D10" s="156" t="s">
        <v>442</v>
      </c>
    </row>
    <row r="11" spans="1:4" ht="51.75" customHeight="1" x14ac:dyDescent="0.2">
      <c r="A11" s="153">
        <v>7</v>
      </c>
      <c r="B11" s="157" t="s">
        <v>445</v>
      </c>
      <c r="C11" s="155">
        <v>8700</v>
      </c>
      <c r="D11" s="156" t="s">
        <v>442</v>
      </c>
    </row>
    <row r="12" spans="1:4" ht="51.75" customHeight="1" x14ac:dyDescent="0.2">
      <c r="A12" s="153">
        <v>8</v>
      </c>
      <c r="B12" s="157" t="s">
        <v>446</v>
      </c>
      <c r="C12" s="155">
        <v>10300</v>
      </c>
      <c r="D12" s="156" t="s">
        <v>442</v>
      </c>
    </row>
    <row r="13" spans="1:4" ht="51.75" customHeight="1" x14ac:dyDescent="0.2">
      <c r="A13" s="153">
        <v>9</v>
      </c>
      <c r="B13" s="157" t="s">
        <v>447</v>
      </c>
      <c r="C13" s="155">
        <v>9500</v>
      </c>
      <c r="D13" s="156" t="s">
        <v>442</v>
      </c>
    </row>
    <row r="14" spans="1:4" ht="51.75" customHeight="1" x14ac:dyDescent="0.2">
      <c r="A14" s="153">
        <v>10</v>
      </c>
      <c r="B14" s="157" t="s">
        <v>448</v>
      </c>
      <c r="C14" s="155">
        <v>11900</v>
      </c>
      <c r="D14" s="156" t="s">
        <v>442</v>
      </c>
    </row>
    <row r="15" spans="1:4" ht="51.75" customHeight="1" x14ac:dyDescent="0.2">
      <c r="A15" s="153">
        <v>11</v>
      </c>
      <c r="B15" s="157" t="s">
        <v>449</v>
      </c>
      <c r="C15" s="155">
        <v>6000</v>
      </c>
      <c r="D15" s="156" t="s">
        <v>442</v>
      </c>
    </row>
    <row r="16" spans="1:4" ht="51.75" customHeight="1" x14ac:dyDescent="0.2">
      <c r="A16" s="153">
        <v>12</v>
      </c>
      <c r="B16" s="154" t="s">
        <v>450</v>
      </c>
      <c r="C16" s="155">
        <v>122500</v>
      </c>
      <c r="D16" s="156" t="s">
        <v>442</v>
      </c>
    </row>
    <row r="17" spans="1:4" ht="51.75" customHeight="1" x14ac:dyDescent="0.2">
      <c r="A17" s="153">
        <v>13</v>
      </c>
      <c r="B17" s="157" t="s">
        <v>451</v>
      </c>
      <c r="C17" s="155">
        <v>303.02999999999997</v>
      </c>
      <c r="D17" s="157" t="s">
        <v>452</v>
      </c>
    </row>
    <row r="18" spans="1:4" ht="51.75" customHeight="1" x14ac:dyDescent="0.2">
      <c r="A18" s="153">
        <v>14</v>
      </c>
      <c r="B18" s="157" t="s">
        <v>453</v>
      </c>
      <c r="C18" s="155">
        <v>757.57</v>
      </c>
      <c r="D18" s="157" t="s">
        <v>452</v>
      </c>
    </row>
    <row r="19" spans="1:4" ht="51.75" customHeight="1" x14ac:dyDescent="0.2">
      <c r="A19" s="153">
        <v>15</v>
      </c>
      <c r="B19" s="157" t="s">
        <v>454</v>
      </c>
      <c r="C19" s="155">
        <v>303.02999999999997</v>
      </c>
      <c r="D19" s="157" t="s">
        <v>452</v>
      </c>
    </row>
    <row r="20" spans="1:4" ht="51.75" customHeight="1" x14ac:dyDescent="0.2">
      <c r="A20" s="153">
        <v>16</v>
      </c>
      <c r="B20" s="157" t="s">
        <v>455</v>
      </c>
      <c r="C20" s="155">
        <v>303.02999999999997</v>
      </c>
      <c r="D20" s="157" t="s">
        <v>452</v>
      </c>
    </row>
    <row r="21" spans="1:4" ht="51.75" customHeight="1" x14ac:dyDescent="0.2">
      <c r="A21" s="153">
        <v>17</v>
      </c>
      <c r="B21" s="157" t="s">
        <v>456</v>
      </c>
      <c r="C21" s="158">
        <v>750</v>
      </c>
      <c r="D21" s="157" t="s">
        <v>452</v>
      </c>
    </row>
    <row r="22" spans="1:4" ht="51.75" customHeight="1" x14ac:dyDescent="0.2">
      <c r="A22" s="153">
        <v>18</v>
      </c>
      <c r="B22" s="157" t="s">
        <v>457</v>
      </c>
      <c r="C22" s="158">
        <v>294.08</v>
      </c>
      <c r="D22" s="157" t="s">
        <v>452</v>
      </c>
    </row>
    <row r="23" spans="1:4" ht="51.75" customHeight="1" x14ac:dyDescent="0.2">
      <c r="A23" s="153">
        <v>19</v>
      </c>
      <c r="B23" s="157" t="s">
        <v>458</v>
      </c>
      <c r="C23" s="158">
        <v>384.1</v>
      </c>
      <c r="D23" s="157" t="s">
        <v>452</v>
      </c>
    </row>
    <row r="24" spans="1:4" ht="51.75" customHeight="1" x14ac:dyDescent="0.2">
      <c r="A24" s="153">
        <v>20</v>
      </c>
      <c r="B24" s="157" t="s">
        <v>459</v>
      </c>
      <c r="C24" s="155">
        <v>303.02999999999997</v>
      </c>
      <c r="D24" s="157" t="s">
        <v>452</v>
      </c>
    </row>
    <row r="25" spans="1:4" ht="51.75" customHeight="1" x14ac:dyDescent="0.2">
      <c r="A25" s="153">
        <v>21</v>
      </c>
      <c r="B25" s="157" t="s">
        <v>460</v>
      </c>
      <c r="C25" s="155">
        <v>15000</v>
      </c>
      <c r="D25" s="157" t="s">
        <v>452</v>
      </c>
    </row>
  </sheetData>
  <mergeCells count="1">
    <mergeCell ref="A1:D1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sociala 2024 rezultati</vt:lpstr>
      <vt:lpstr>mladi 2024 rezultati</vt:lpstr>
      <vt:lpstr>upokojenska 2024 rezultati</vt:lpstr>
      <vt:lpstr>kultura 2024</vt:lpstr>
      <vt:lpstr>šport 2024</vt:lpstr>
      <vt:lpstr>sredstva poziv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</dc:creator>
  <cp:lastModifiedBy>Andraž Jakelj</cp:lastModifiedBy>
  <cp:lastPrinted>2022-03-23T14:39:59Z</cp:lastPrinted>
  <dcterms:created xsi:type="dcterms:W3CDTF">2011-04-07T09:12:27Z</dcterms:created>
  <dcterms:modified xsi:type="dcterms:W3CDTF">2025-10-13T11:36:09Z</dcterms:modified>
</cp:coreProperties>
</file>